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9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部门基本支出预算表04!$A$1:$W$107</definedName>
    <definedName name="_xlnm._FilterDatabase" localSheetId="7" hidden="1">'部门项目支出预算表05-1'!$A$1:$W$47</definedName>
    <definedName name="_xlnm.Print_Titles" localSheetId="0">'部门财务收支预算总表 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<sst xmlns="http://schemas.openxmlformats.org/spreadsheetml/2006/main" count="1948" uniqueCount="526">
  <si>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</si>
  <si>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</si>
  <si>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</si>
  <si>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</si>
  <si>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</si>
  <si>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</si>
  <si>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</si>
  <si>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</si>
  <si>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</si>
  <si>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</si>
  <si>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</si>
  <si>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</si>
  <si>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</si>
  <si>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</si>
  <si>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</si>
  <si>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</si>
  <si>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</si>
  <si>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</si>
  <si>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</si>
  <si>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</si>
  <si>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</si>
  <si>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</si>
  <si>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</si>
  <si>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</si>
  <si>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</si>
  <si>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</si>
  <si>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</si>
  <si>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</si>
  <si>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</si>
  <si>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</si>
  <si>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</si>
  <si>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</si>
  <si>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</si>
  <si>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</si>
  <si>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</si>
  <si>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</si>
  <si>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</si>
  <si>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</si>
  <si>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</si>
  <si>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</si>
  <si>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</si>
  <si>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</si>
  <si>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</si>
  <si>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</si>
  <si>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</si>
  <si>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719001</t>
  </si>
  <si>
    <t>芒市环境卫生管理站</t>
  </si>
  <si>
    <t>340001</t>
  </si>
  <si>
    <t>芒市综合行政执法局</t>
  </si>
  <si>
    <t>715001</t>
  </si>
  <si>
    <t>芒市广场管理所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</si>
  <si>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</si>
  <si>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</si>
  <si>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</si>
  <si>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</si>
  <si>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</si>
  <si>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</si>
  <si>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</si>
  <si>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</si>
  <si>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</si>
  <si>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</si>
  <si>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</si>
  <si>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</si>
  <si>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</si>
  <si>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</si>
  <si>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</si>
  <si>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</si>
  <si>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</si>
  <si>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</si>
  <si>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</si>
  <si>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</si>
  <si>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</si>
  <si>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</si>
  <si>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</si>
  <si>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</si>
  <si>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</si>
  <si>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</si>
  <si>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</si>
  <si>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</si>
  <si>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</si>
  <si>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</si>
  <si>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</si>
  <si>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</si>
  <si>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</si>
  <si>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</si>
  <si>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</si>
  <si>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</si>
  <si>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</si>
  <si>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</si>
  <si>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</si>
  <si>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</si>
  <si>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</si>
  <si>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</si>
  <si>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</si>
  <si>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</si>
  <si>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</si>
  <si>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</si>
  <si>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</si>
  <si>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</si>
  <si>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</si>
  <si>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</si>
  <si>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</si>
  <si>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</si>
  <si>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</si>
  <si>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</si>
  <si>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</si>
  <si>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</si>
  <si>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</si>
  <si>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</si>
  <si>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</si>
  <si>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</si>
  <si>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2120103</t>
  </si>
  <si>
    <t>机关服务</t>
  </si>
  <si>
    <t>2120104</t>
  </si>
  <si>
    <t>城管执法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</si>
  <si>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</si>
  <si>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</si>
  <si>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</si>
  <si>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</si>
  <si>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</si>
  <si>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</si>
  <si>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</si>
  <si>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</si>
  <si>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</si>
  <si>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</si>
  <si>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</si>
  <si>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</si>
  <si>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</si>
  <si>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</si>
  <si>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</si>
  <si>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</si>
  <si>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</si>
  <si>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</si>
  <si>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</si>
  <si>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</si>
  <si>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</si>
  <si>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</si>
  <si>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</si>
  <si>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</si>
  <si>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</si>
  <si>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</si>
  <si>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</si>
  <si>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</si>
  <si>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</si>
  <si>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</si>
  <si>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</si>
  <si>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</si>
  <si>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</si>
  <si>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</si>
  <si>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</si>
  <si>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</si>
  <si>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</si>
  <si>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</si>
  <si>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</si>
  <si>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</si>
  <si>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</si>
  <si>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</si>
  <si>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</si>
  <si>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</si>
  <si>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</si>
  <si>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</si>
  <si>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</si>
  <si>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</si>
  <si>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</si>
  <si>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</si>
  <si>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</si>
  <si>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</si>
  <si>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</si>
  <si>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</si>
  <si>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</si>
  <si>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</si>
  <si>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</si>
  <si>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</si>
  <si>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</si>
  <si>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</si>
  <si>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</si>
  <si>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</si>
  <si>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</si>
  <si>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</si>
  <si>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</si>
  <si>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</si>
  <si>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</si>
  <si>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</si>
  <si>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</si>
  <si>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</si>
  <si>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</si>
  <si>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</si>
  <si>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</si>
  <si>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</si>
  <si>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</si>
  <si>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</si>
  <si>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</si>
  <si>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</si>
  <si>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</si>
  <si>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</si>
  <si>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</si>
  <si>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</si>
  <si>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</si>
  <si>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</si>
  <si>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533103210000000017497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</si>
  <si>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</si>
  <si>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</si>
  <si>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</si>
  <si>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</si>
  <si>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</si>
  <si>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</si>
  <si>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</si>
  <si>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533103210000000017498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</si>
  <si>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</si>
  <si>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</si>
  <si>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</si>
  <si>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</si>
  <si>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</si>
  <si>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</si>
  <si>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</si>
  <si>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</si>
  <si>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</si>
  <si>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533103210000000017499</t>
  </si>
  <si>
    <t>30113</t>
  </si>
  <si>
    <t>533103210000000017501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</si>
  <si>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</si>
  <si>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</si>
  <si>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</si>
  <si>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</si>
  <si>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</si>
  <si>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</si>
  <si>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</si>
  <si>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</si>
  <si>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</si>
  <si>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</si>
  <si>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</si>
  <si>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533103221100000676042</t>
  </si>
  <si>
    <t>公用经费安排的对个人和家庭的补助</t>
  </si>
  <si>
    <t>30305</t>
  </si>
  <si>
    <t>生活补助</t>
  </si>
  <si>
    <t>30201</t>
  </si>
  <si>
    <t>办公费</t>
  </si>
  <si>
    <t>30299</t>
  </si>
  <si>
    <t>其他商品和服务支出</t>
  </si>
  <si>
    <t>533103241100002308819</t>
  </si>
  <si>
    <t>公用经费安排的公务用车运维费</t>
  </si>
  <si>
    <t>30231</t>
  </si>
  <si>
    <t>公务用车运行维护费</t>
  </si>
  <si>
    <t>30239</t>
  </si>
  <si>
    <t>其他交通费用</t>
  </si>
  <si>
    <t>533103210000000017500</t>
  </si>
  <si>
    <t>工会经费</t>
  </si>
  <si>
    <t>30228</t>
  </si>
  <si>
    <t>533103210000000017448</t>
  </si>
  <si>
    <t>行政人员支出工资</t>
  </si>
  <si>
    <t>533103210000000017449</t>
  </si>
  <si>
    <t>30103</t>
  </si>
  <si>
    <t>奖金</t>
  </si>
  <si>
    <t>533103210000000017450</t>
  </si>
  <si>
    <t>533103210000000017451</t>
  </si>
  <si>
    <t>533103210000000019610</t>
  </si>
  <si>
    <t>编内聘用临时人员社会保险单位缴费</t>
  </si>
  <si>
    <t>533103210000000017455</t>
  </si>
  <si>
    <t>533103221100000680319</t>
  </si>
  <si>
    <t>533103221100000680329</t>
  </si>
  <si>
    <t>公用经费安排的公务接待费</t>
  </si>
  <si>
    <t>30217</t>
  </si>
  <si>
    <t>30213</t>
  </si>
  <si>
    <t>维修（护）费</t>
  </si>
  <si>
    <t>533103231100001227279</t>
  </si>
  <si>
    <t>30226</t>
  </si>
  <si>
    <t>劳务费</t>
  </si>
  <si>
    <t>533103210000000017454</t>
  </si>
  <si>
    <t>退休公用经费</t>
  </si>
  <si>
    <t>533103210000000017453</t>
  </si>
  <si>
    <t>533103210000000017452</t>
  </si>
  <si>
    <t>公务交通补贴</t>
  </si>
  <si>
    <t>533103241100002319715</t>
  </si>
  <si>
    <t>临时人员</t>
  </si>
  <si>
    <t>30199</t>
  </si>
  <si>
    <t>其他工资福利支出</t>
  </si>
  <si>
    <t>533103210000000019466</t>
  </si>
  <si>
    <t>533103210000000019638</t>
  </si>
  <si>
    <t>533103210000000019639</t>
  </si>
  <si>
    <t>533103210000000019637</t>
  </si>
  <si>
    <t>533103210000000019645</t>
  </si>
  <si>
    <t>533103210000000019641</t>
  </si>
  <si>
    <t>533103210000000019644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</si>
  <si>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</si>
  <si>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</si>
  <si>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</si>
  <si>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</si>
  <si>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</si>
  <si>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</si>
  <si>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</si>
  <si>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</si>
  <si>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非税收入征管成本专项经费</t>
  </si>
  <si>
    <t>专项业务类</t>
  </si>
  <si>
    <t>533103251100003757694</t>
  </si>
  <si>
    <t>30224</t>
  </si>
  <si>
    <t>被装购置费</t>
  </si>
  <si>
    <t>30227</t>
  </si>
  <si>
    <t>委托业务费</t>
  </si>
  <si>
    <t>非税收入安排支出资金</t>
  </si>
  <si>
    <t>事业发展类</t>
  </si>
  <si>
    <t>533103231100001681213</t>
  </si>
  <si>
    <t>30209</t>
  </si>
  <si>
    <t>物业管理费</t>
  </si>
  <si>
    <t>芒市广场业务经费</t>
  </si>
  <si>
    <t>533103241100002367844</t>
  </si>
  <si>
    <t>非税收入安排成本性支出资金</t>
  </si>
  <si>
    <t>533103251100003823344</t>
  </si>
  <si>
    <t>环卫市场化补助资金</t>
  </si>
  <si>
    <t>533103231100001544592</t>
  </si>
  <si>
    <t>垃圾焚烧发电补助资金</t>
  </si>
  <si>
    <t>533103231100001544835</t>
  </si>
  <si>
    <t>31204</t>
  </si>
  <si>
    <t>费用补贴</t>
  </si>
  <si>
    <t>芒市垃圾处理场运行补助资金</t>
  </si>
  <si>
    <t>533103231100001544848</t>
  </si>
  <si>
    <t>渗滤液处理站运行补助资金</t>
  </si>
  <si>
    <t>533103231100001544794</t>
  </si>
  <si>
    <t>业务经费</t>
  </si>
  <si>
    <t>533103231100001544062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</si>
  <si>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</si>
  <si>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</si>
  <si>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</si>
  <si>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</si>
  <si>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</si>
  <si>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</si>
  <si>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</si>
  <si>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</si>
  <si>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</si>
  <si>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</si>
  <si>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</si>
  <si>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</si>
  <si>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</si>
  <si>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日清扫保洁面积390万平方米，公厕管养、垃圾收集运输</t>
  </si>
  <si>
    <t>产出指标</t>
  </si>
  <si>
    <t>质量指标</t>
  </si>
  <si>
    <t>环境卫生监督检查</t>
  </si>
  <si>
    <t>&gt;=</t>
  </si>
  <si>
    <t>25</t>
  </si>
  <si>
    <t>分</t>
  </si>
  <si>
    <t>定量指标</t>
  </si>
  <si>
    <t>月考核小于75分不合格</t>
  </si>
  <si>
    <t>效益指标</t>
  </si>
  <si>
    <t>社会效益</t>
  </si>
  <si>
    <t>城区干净整洁</t>
  </si>
  <si>
    <t>提高居住环境</t>
  </si>
  <si>
    <t>生态效益</t>
  </si>
  <si>
    <t>控制污染</t>
  </si>
  <si>
    <t>减少污染</t>
  </si>
  <si>
    <t>满意度指标</t>
  </si>
  <si>
    <t>服务对象满意度</t>
  </si>
  <si>
    <t>受益对象满意度</t>
  </si>
  <si>
    <t>%</t>
  </si>
  <si>
    <t>反映受益对象的满意度</t>
  </si>
  <si>
    <t>日焚烧处理垃圾300吨</t>
  </si>
  <si>
    <t>数量指标</t>
  </si>
  <si>
    <t>60</t>
  </si>
  <si>
    <t>特许经营权</t>
  </si>
  <si>
    <t>城区干净</t>
  </si>
  <si>
    <t>受益群众满意度</t>
  </si>
  <si>
    <t>满意度</t>
  </si>
  <si>
    <t>垃圾场运行、维护</t>
  </si>
  <si>
    <t>日处理垃圾300吨</t>
  </si>
  <si>
    <t>50</t>
  </si>
  <si>
    <t>垃圾做到无害化处理</t>
  </si>
  <si>
    <t>非税收入安排</t>
  </si>
  <si>
    <t>日清扫保洁</t>
  </si>
  <si>
    <t>100</t>
  </si>
  <si>
    <t>95</t>
  </si>
  <si>
    <t>群众满意度</t>
  </si>
  <si>
    <t>90</t>
  </si>
  <si>
    <t>市民投诉</t>
  </si>
  <si>
    <t>日处理垃圾渗滤液150吨，减少环境污染。</t>
  </si>
  <si>
    <t>日处理垃圾渗滤液150吨</t>
  </si>
  <si>
    <t>月考核分值</t>
  </si>
  <si>
    <t>城区清扫保洁、垃圾清运、降尘洒水、餐厨垃圾收运、公厕保洁</t>
  </si>
  <si>
    <t>日清扫保洁373.32万平方米和降尘洒水、公厕管养、垃圾运输</t>
  </si>
  <si>
    <t>对城区干净整洁的满意度</t>
  </si>
  <si>
    <t xml:space="preserve"> 2025年非税收入征管补助经费1570000元</t>
  </si>
  <si>
    <t>资金支付率</t>
  </si>
  <si>
    <t>70</t>
  </si>
  <si>
    <t>反映资金支付情况，资金支付率</t>
  </si>
  <si>
    <t>综合管理成效显著</t>
  </si>
  <si>
    <t>=</t>
  </si>
  <si>
    <t>定性指标</t>
  </si>
  <si>
    <t>反映综合行政执法局综合管理的成效性</t>
  </si>
  <si>
    <t>执法对象满意度</t>
  </si>
  <si>
    <t>反映执法对象对综合执法局执法满意度</t>
  </si>
  <si>
    <t>还以前年度欠款，公共基础设施维护维修</t>
  </si>
  <si>
    <t>绿化存活率</t>
  </si>
  <si>
    <t>85</t>
  </si>
  <si>
    <t>反映绿化存活的情况。绿化存活率=存活绿化数（面积）/总绿化数（面积）*100%</t>
  </si>
  <si>
    <t>卫生保洁合格率</t>
  </si>
  <si>
    <t>反映卫生保洁检查验收合格的情况。卫生保洁合格率=卫生保洁检查验收合格次数/卫生保洁总次数*100%</t>
  </si>
  <si>
    <t>物管人员在岗率</t>
  </si>
  <si>
    <t>反映安保、消防服务人员等物管人员在岗的情况。物管人员在岗率=实际在岗工时/应在岗工时*100%</t>
  </si>
  <si>
    <t>物业服务需求保障程度</t>
  </si>
  <si>
    <t>反映绿化、安保、安防、保洁等服务满足委托单位的程度。（实际运用时根据项目对物业的需求，主要通过整体评价的方式进行评价。）</t>
  </si>
  <si>
    <t>安全事故发生次数</t>
  </si>
  <si>
    <t>&lt;=</t>
  </si>
  <si>
    <t>次</t>
  </si>
  <si>
    <t>反映安全事故发生的次数情况。</t>
  </si>
  <si>
    <t>设施设备（系统)发生故障次数</t>
  </si>
  <si>
    <t>反映电梯、空调、消防、安保、会议系统等设施设备发生故障的情况。</t>
  </si>
  <si>
    <t>服务受益人员满意度</t>
  </si>
  <si>
    <t>反映保安、保洁、餐饮服务、绿化养护服务受益人员满意程度。</t>
  </si>
  <si>
    <t>保障广场业务费用开支</t>
  </si>
  <si>
    <t>日均开放时长</t>
  </si>
  <si>
    <t>24</t>
  </si>
  <si>
    <t>小时</t>
  </si>
  <si>
    <t>反映大型场馆日均开放的时长情况。</t>
  </si>
  <si>
    <t>全年开放天数</t>
  </si>
  <si>
    <t>365</t>
  </si>
  <si>
    <t>天</t>
  </si>
  <si>
    <t>反映大型场馆全年开放的天数情况。</t>
  </si>
  <si>
    <t>大型场馆举办活动场次</t>
  </si>
  <si>
    <t>反映大型场馆举办活动的场次（演出、展览、体育赛事等）情况。</t>
  </si>
  <si>
    <t>反映场馆安全事故发生的次数情况。</t>
  </si>
  <si>
    <t>场馆（设施、设备）完好率</t>
  </si>
  <si>
    <t>反映大型场馆设施设备完好的情况。场馆（设施、设备）完好率=完好的场馆（设施、设备）数量/在用场馆（设施、设备）数量*100%</t>
  </si>
  <si>
    <t>维护覆盖率</t>
  </si>
  <si>
    <t>反映在计划范围内大型场馆展（藏）品、场馆（设施、设备）维护的覆盖情况。维护覆盖率=实际维护数/应维护数*100%</t>
  </si>
  <si>
    <t>时效指标</t>
  </si>
  <si>
    <t>投诉处理及时率</t>
  </si>
  <si>
    <t>反映大型场馆接待对象的投诉在规定时间内有效处理的情况。投诉处理及时率=在规定时间内有效处理投诉数/投诉事件数*100%</t>
  </si>
  <si>
    <t>维护按时完成率</t>
  </si>
  <si>
    <t>反映大型场馆场所（设施、设备）维护按时完成的情况。场馆（设施、设备）维护按时完成率=在规定时限内完成维护的场馆（设施、设备）数量/维护的场馆（设施、设备）数量*100%</t>
  </si>
  <si>
    <t>免费开放天数</t>
  </si>
  <si>
    <t>反映大型场馆免费开放的天数情况。</t>
  </si>
  <si>
    <t>接待对象的满意度</t>
  </si>
  <si>
    <t>反映场馆接待对象的满意程度。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</si>
  <si>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</si>
  <si>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</si>
  <si>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</si>
  <si>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</si>
  <si>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</si>
  <si>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说明：芒市综合行政执法局无政府性基金预算支出，此表为空表。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</si>
  <si>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</si>
  <si>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</si>
  <si>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</si>
  <si>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</si>
  <si>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</si>
  <si>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</si>
  <si>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</si>
  <si>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</si>
  <si>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</si>
  <si>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</si>
  <si>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</si>
  <si>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</si>
  <si>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</si>
  <si>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</si>
  <si>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复印机</t>
  </si>
  <si>
    <t>台</t>
  </si>
  <si>
    <t>车辆油</t>
  </si>
  <si>
    <t>车辆加油、添加燃料服务</t>
  </si>
  <si>
    <t>升</t>
  </si>
  <si>
    <t>车维修</t>
  </si>
  <si>
    <t>车辆维修和保养服务</t>
  </si>
  <si>
    <t>元</t>
  </si>
  <si>
    <t>车保险</t>
  </si>
  <si>
    <t>机动车保险服务</t>
  </si>
  <si>
    <t>车辆维修</t>
  </si>
  <si>
    <t>车辆保险</t>
  </si>
  <si>
    <t>车辆油费</t>
  </si>
  <si>
    <t>年</t>
  </si>
  <si>
    <t>车辆维修保养</t>
  </si>
  <si>
    <t>办公设备</t>
  </si>
  <si>
    <t>保安服务</t>
  </si>
  <si>
    <t>零星工程</t>
  </si>
  <si>
    <t>其他建筑工程</t>
  </si>
  <si>
    <t>预算08表</t>
  </si>
  <si>
    <t>政府购买服务项目</t>
  </si>
  <si>
    <t>政府购买服务目录</t>
  </si>
  <si>
    <t>车辆维修维护</t>
  </si>
  <si>
    <t>B1101 维修保养服务</t>
  </si>
  <si>
    <t>B1103 安全服务</t>
  </si>
  <si>
    <t>车辆加油</t>
  </si>
  <si>
    <t>B1107 其他适合通过市场化方式提供的后勤服务</t>
  </si>
  <si>
    <t>聘请第三方测量</t>
  </si>
  <si>
    <t>A1102 城市规划和设计服务</t>
  </si>
  <si>
    <t>2024年建筑垃圾清运</t>
  </si>
  <si>
    <t>A1104 生活垃圾分类</t>
  </si>
  <si>
    <t>法律顾问</t>
  </si>
  <si>
    <t>B0101 法律顾问服务</t>
  </si>
  <si>
    <t>B1102 物业管理服务</t>
  </si>
  <si>
    <t>执法车辆租赁</t>
  </si>
  <si>
    <t>B1106 租赁服务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</si>
  <si>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</si>
  <si>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</si>
  <si>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</si>
  <si>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</si>
  <si>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</si>
  <si>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</si>
  <si>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</si>
  <si>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</si>
  <si>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</si>
  <si>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</si>
  <si>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</si>
  <si>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</si>
  <si>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</si>
  <si>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</si>
  <si>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</si>
  <si>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</si>
  <si>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说明：芒市综合行政执法局无市对下转移支付预算，此表无数据。</t>
  </si>
  <si>
    <t>预算09-2表</t>
  </si>
  <si>
    <t/>
  </si>
  <si>
    <t>说明：芒市综合行政执法局无市对下转移支付绩效目标，此表无数据。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</si>
  <si>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</si>
  <si>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</si>
  <si>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</si>
  <si>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</si>
  <si>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</si>
  <si>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</si>
  <si>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</si>
  <si>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</si>
  <si>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说明：芒市综合行政执法局无新增资产配置，此表无数据。</t>
  </si>
  <si>
    <t>预算11表</t>
  </si>
  <si>
    <t>上级补助</t>
  </si>
  <si>
    <t>2025年公益性岗位社保补贴资金</t>
  </si>
  <si>
    <t>30311</t>
  </si>
  <si>
    <t>代缴社会保险费</t>
  </si>
  <si>
    <t>2025年公益性岗位社保补助资金</t>
  </si>
  <si>
    <t>预算12表</t>
  </si>
  <si>
    <t>项目级次</t>
  </si>
  <si>
    <t>313 事业发展类</t>
  </si>
  <si>
    <t>本级</t>
  </si>
  <si>
    <t>311 专项业务类</t>
  </si>
</sst>
</file>

<file path=xl/styles.xml><?xml version="1.0" encoding="utf-8"?>
<styleSheet xmlns="http://schemas.openxmlformats.org/spreadsheetml/2006/main">
  <numFmts count="9">
    <numFmt numFmtId="176" formatCode="yyyy\-mm\-dd\ hh:mm:ss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;\-#,##0.00;;@"/>
    <numFmt numFmtId="178" formatCode="#,##0;\-#,##0;;@"/>
    <numFmt numFmtId="179" formatCode="hh:mm:ss"/>
    <numFmt numFmtId="43" formatCode="_ * #,##0.00_ ;_ * \-#,##0.00_ ;_ * &quot;-&quot;??_ ;_ @_ "/>
    <numFmt numFmtId="41" formatCode="_ * #,##0_ ;_ * \-#,##0_ ;_ * &quot;-&quot;_ ;_ @_ "/>
    <numFmt numFmtId="180" formatCode="yyyy\-mm\-dd"/>
  </numFmts>
  <fonts count="43"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文泉驿微米黑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top"/>
    </xf>
    <xf numFmtId="176" fontId="2" fillId="0" borderId="4">
      <alignment horizontal="right" vertical="center"/>
    </xf>
    <xf numFmtId="10" fontId="2" fillId="0" borderId="4">
      <alignment horizontal="right" vertical="center"/>
    </xf>
    <xf numFmtId="179" fontId="2" fillId="0" borderId="4">
      <alignment horizontal="right" vertical="center"/>
    </xf>
    <xf numFmtId="178" fontId="2" fillId="0" borderId="4">
      <alignment horizontal="right" vertical="center"/>
    </xf>
    <xf numFmtId="0" fontId="24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1" fillId="26" borderId="17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177" fontId="2" fillId="0" borderId="4">
      <alignment horizontal="right" vertical="center"/>
    </xf>
    <xf numFmtId="44" fontId="27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7" fontId="2" fillId="0" borderId="4">
      <alignment horizontal="right" vertical="center"/>
    </xf>
    <xf numFmtId="0" fontId="24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9" borderId="17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14" borderId="20" applyNumberFormat="0" applyAlignment="0" applyProtection="0">
      <alignment vertical="center"/>
    </xf>
    <xf numFmtId="0" fontId="42" fillId="9" borderId="21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9" fontId="2" fillId="0" borderId="4">
      <alignment horizontal="left" vertical="center" wrapText="1"/>
    </xf>
    <xf numFmtId="42" fontId="27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0" fontId="2" fillId="0" borderId="4">
      <alignment horizontal="right" vertical="center"/>
    </xf>
    <xf numFmtId="0" fontId="27" fillId="7" borderId="16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</cellStyleXfs>
  <cellXfs count="183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Protection="1">
      <alignment vertical="top"/>
      <protection locked="0"/>
    </xf>
    <xf numFmtId="49" fontId="3" fillId="0" borderId="0" xfId="0" applyNumberFormat="1" applyFont="1" applyBorder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/>
    <xf numFmtId="49" fontId="2" fillId="0" borderId="4" xfId="35" applyNumberFormat="1" applyFont="1" applyBorder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Alignme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2" fillId="0" borderId="4" xfId="11" applyNumberFormat="1" applyFont="1" applyBorder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8" fillId="0" borderId="0" xfId="0" applyFont="1">
      <alignment vertical="top"/>
    </xf>
    <xf numFmtId="0" fontId="5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top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4" xfId="0" applyFont="1" applyBorder="1" applyProtection="1">
      <alignment vertical="top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 indent="2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3" fillId="0" borderId="0" xfId="0" applyFont="1" applyBorder="1">
      <alignment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center" vertical="center"/>
    </xf>
    <xf numFmtId="49" fontId="14" fillId="0" borderId="0" xfId="35" applyNumberFormat="1" applyFont="1" applyBorder="1">
      <alignment horizontal="left" vertical="center" wrapText="1"/>
    </xf>
    <xf numFmtId="49" fontId="15" fillId="0" borderId="0" xfId="35" applyNumberFormat="1" applyFont="1" applyBorder="1" applyAlignment="1">
      <alignment horizontal="center" vertical="center" wrapText="1"/>
    </xf>
    <xf numFmtId="49" fontId="14" fillId="0" borderId="4" xfId="35" applyNumberFormat="1" applyFont="1" applyBorder="1" applyAlignment="1">
      <alignment horizontal="center" vertical="center" wrapText="1"/>
    </xf>
    <xf numFmtId="49" fontId="14" fillId="0" borderId="4" xfId="35" applyNumberFormat="1" applyFont="1" applyBorder="1">
      <alignment horizontal="left" vertical="center" wrapText="1"/>
    </xf>
    <xf numFmtId="49" fontId="5" fillId="0" borderId="4" xfId="35" applyNumberFormat="1" applyFont="1" applyBorder="1">
      <alignment horizontal="left" vertical="center" wrapText="1"/>
    </xf>
    <xf numFmtId="49" fontId="14" fillId="0" borderId="0" xfId="35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5" fillId="0" borderId="4" xfId="35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right" vertical="center"/>
    </xf>
    <xf numFmtId="0" fontId="16" fillId="0" borderId="0" xfId="0" applyFont="1" applyBorder="1">
      <alignment vertical="top"/>
    </xf>
    <xf numFmtId="0" fontId="15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wrapText="1"/>
    </xf>
    <xf numFmtId="49" fontId="15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9" fillId="0" borderId="4" xfId="35" applyNumberFormat="1" applyFont="1" applyBorder="1" applyAlignment="1">
      <alignment horizontal="center" vertical="center" wrapText="1"/>
    </xf>
    <xf numFmtId="49" fontId="19" fillId="0" borderId="4" xfId="35" applyNumberFormat="1" applyFont="1" applyBorder="1">
      <alignment horizontal="left" vertical="center" wrapText="1"/>
    </xf>
    <xf numFmtId="177" fontId="19" fillId="0" borderId="4" xfId="0" applyNumberFormat="1" applyFont="1" applyBorder="1" applyAlignment="1">
      <alignment horizontal="right" vertical="center"/>
    </xf>
    <xf numFmtId="49" fontId="19" fillId="0" borderId="4" xfId="35" applyNumberFormat="1" applyFont="1" applyBorder="1" applyAlignment="1">
      <alignment horizontal="left" vertical="center" wrapText="1" indent="1"/>
    </xf>
    <xf numFmtId="49" fontId="19" fillId="0" borderId="4" xfId="35" applyNumberFormat="1" applyFont="1" applyBorder="1" applyAlignment="1">
      <alignment horizontal="left" vertical="center" wrapText="1" indent="2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177" fontId="2" fillId="0" borderId="4" xfId="0" applyNumberFormat="1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>
      <alignment horizontal="center" vertical="center"/>
    </xf>
    <xf numFmtId="0" fontId="5" fillId="0" borderId="0" xfId="35" applyNumberFormat="1" applyFont="1" applyBorder="1" applyAlignment="1">
      <alignment horizontal="left" vertical="center"/>
    </xf>
    <xf numFmtId="0" fontId="4" fillId="0" borderId="0" xfId="35" applyNumberFormat="1" applyFont="1" applyBorder="1" applyAlignment="1">
      <alignment horizontal="center" vertical="center"/>
    </xf>
    <xf numFmtId="0" fontId="5" fillId="0" borderId="4" xfId="35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35" applyNumberFormat="1" applyFont="1" applyBorder="1">
      <alignment horizontal="left" vertical="center" wrapText="1"/>
    </xf>
    <xf numFmtId="0" fontId="5" fillId="0" borderId="4" xfId="35" applyNumberFormat="1" applyFont="1" applyBorder="1" applyAlignment="1">
      <alignment horizontal="left" vertical="center" wrapText="1" indent="1"/>
    </xf>
    <xf numFmtId="0" fontId="5" fillId="0" borderId="4" xfId="35" applyNumberFormat="1" applyFont="1" applyBorder="1" applyAlignment="1">
      <alignment horizontal="left" vertical="center" wrapText="1" indent="2"/>
    </xf>
    <xf numFmtId="0" fontId="6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35" applyNumberFormat="1" applyFont="1" applyBorder="1">
      <alignment horizontal="left" vertical="center" wrapText="1"/>
    </xf>
    <xf numFmtId="49" fontId="5" fillId="0" borderId="0" xfId="35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4" xfId="35" applyNumberFormat="1" applyFont="1" applyBorder="1" applyAlignment="1">
      <alignment horizontal="right" vertical="center" wrapText="1"/>
    </xf>
  </cellXfs>
  <cellStyles count="57">
    <cellStyle name="常规" xfId="0" builtinId="0"/>
    <cellStyle name="DateTimeStyle" xfId="1"/>
    <cellStyle name="PercentStyle" xfId="2"/>
    <cellStyle name="TimeStyle" xfId="3"/>
    <cellStyle name="IntegralNumberStyle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MoneyStyle" xfId="11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NumberStyle" xfId="17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TextStyle" xfId="35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DateStyle" xfId="44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标题 2" xfId="51" builtinId="17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链接单元格" xfId="56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2" activePane="bottomLeft" state="frozen"/>
      <selection/>
      <selection pane="bottomLeft" activeCell="D37" sqref="D37"/>
    </sheetView>
  </sheetViews>
  <sheetFormatPr defaultColWidth="10.2866666666667" defaultRowHeight="15" customHeight="1" outlineLevelCol="3"/>
  <cols>
    <col min="1" max="4" width="33.2866666666667" customWidth="1"/>
  </cols>
  <sheetData>
    <row r="1" customHeight="1" spans="1:4">
      <c r="A1" s="127"/>
      <c r="B1" s="127"/>
      <c r="C1" s="127"/>
      <c r="D1" s="127"/>
    </row>
    <row r="2" ht="18.75" customHeight="1" spans="1:4">
      <c r="A2" s="179"/>
      <c r="B2" s="179"/>
      <c r="C2" s="179"/>
      <c r="D2" s="180" t="s">
        <v>0</v>
      </c>
    </row>
    <row r="3" ht="42" customHeight="1" spans="1:4">
      <c r="A3" s="181" t="str">
        <f>"2025"&amp;"年部门财务收支预算总表"</f>
        <v>2025年部门财务收支预算总表</v>
      </c>
      <c r="B3" s="181"/>
      <c r="C3" s="181"/>
      <c r="D3" s="181"/>
    </row>
    <row r="4" ht="18.75" customHeight="1" spans="1:4">
      <c r="A4" s="132" t="str">
        <f>"单位名称："&amp;"芒市综合行政执法局"</f>
        <v>单位名称：芒市综合行政执法局</v>
      </c>
      <c r="B4" s="132"/>
      <c r="C4" s="137"/>
      <c r="D4" s="182" t="s">
        <v>1</v>
      </c>
    </row>
    <row r="5" ht="18.75" customHeight="1" spans="1:4">
      <c r="A5" s="137" t="s">
        <v>2</v>
      </c>
      <c r="B5" s="137"/>
      <c r="C5" s="137" t="s">
        <v>3</v>
      </c>
      <c r="D5" s="137"/>
    </row>
    <row r="6" ht="18.75" customHeight="1" spans="1:4">
      <c r="A6" s="137" t="s">
        <v>4</v>
      </c>
      <c r="B6" s="137" t="s">
        <v>5</v>
      </c>
      <c r="C6" s="137" t="s">
        <v>6</v>
      </c>
      <c r="D6" s="137" t="s">
        <v>5</v>
      </c>
    </row>
    <row r="7" ht="18.75" customHeight="1" spans="1:4">
      <c r="A7" s="132" t="s">
        <v>7</v>
      </c>
      <c r="B7" s="139">
        <v>59240770.39</v>
      </c>
      <c r="C7" s="132" t="str">
        <f>"一"&amp;"、"&amp;"社会保障和就业支出"</f>
        <v>一、社会保障和就业支出</v>
      </c>
      <c r="D7" s="139">
        <v>5031833.86</v>
      </c>
    </row>
    <row r="8" ht="18.75" customHeight="1" spans="1:4">
      <c r="A8" s="132" t="s">
        <v>8</v>
      </c>
      <c r="B8" s="139"/>
      <c r="C8" s="132" t="str">
        <f>"二"&amp;"、"&amp;"卫生健康支出"</f>
        <v>二、卫生健康支出</v>
      </c>
      <c r="D8" s="139">
        <v>884499.81</v>
      </c>
    </row>
    <row r="9" ht="18.75" customHeight="1" spans="1:4">
      <c r="A9" s="132" t="s">
        <v>9</v>
      </c>
      <c r="B9" s="139"/>
      <c r="C9" s="132" t="str">
        <f>"三"&amp;"、"&amp;"城乡社区支出"</f>
        <v>三、城乡社区支出</v>
      </c>
      <c r="D9" s="139">
        <v>52012226.64</v>
      </c>
    </row>
    <row r="10" ht="18.75" customHeight="1" spans="1:4">
      <c r="A10" s="132" t="s">
        <v>10</v>
      </c>
      <c r="B10" s="139"/>
      <c r="C10" s="132" t="str">
        <f>"四"&amp;"、"&amp;"住房保障支出"</f>
        <v>四、住房保障支出</v>
      </c>
      <c r="D10" s="139">
        <v>1312210.08</v>
      </c>
    </row>
    <row r="11" ht="18.75" customHeight="1" spans="1:4">
      <c r="A11" s="132" t="s">
        <v>11</v>
      </c>
      <c r="B11" s="139"/>
      <c r="C11" s="132"/>
      <c r="D11" s="139"/>
    </row>
    <row r="12" ht="18.75" customHeight="1" spans="1:4">
      <c r="A12" s="132" t="s">
        <v>12</v>
      </c>
      <c r="B12" s="139"/>
      <c r="C12" s="132"/>
      <c r="D12" s="139"/>
    </row>
    <row r="13" ht="18.75" customHeight="1" spans="1:4">
      <c r="A13" s="132" t="s">
        <v>13</v>
      </c>
      <c r="B13" s="139"/>
      <c r="C13" s="132"/>
      <c r="D13" s="139"/>
    </row>
    <row r="14" ht="18.75" customHeight="1" spans="1:4">
      <c r="A14" s="132" t="s">
        <v>14</v>
      </c>
      <c r="B14" s="139"/>
      <c r="C14" s="132"/>
      <c r="D14" s="139"/>
    </row>
    <row r="15" ht="18.75" customHeight="1" spans="1:4">
      <c r="A15" s="132" t="s">
        <v>15</v>
      </c>
      <c r="B15" s="139"/>
      <c r="C15" s="132"/>
      <c r="D15" s="139"/>
    </row>
    <row r="16" ht="18.75" customHeight="1" spans="1:4">
      <c r="A16" s="132" t="s">
        <v>16</v>
      </c>
      <c r="B16" s="139"/>
      <c r="C16" s="132"/>
      <c r="D16" s="139"/>
    </row>
    <row r="17" ht="18.75" customHeight="1" spans="1:4">
      <c r="A17" s="132"/>
      <c r="B17" s="139"/>
      <c r="C17" s="132"/>
      <c r="D17" s="139"/>
    </row>
    <row r="18" ht="18.75" customHeight="1" spans="1:4">
      <c r="A18" s="132"/>
      <c r="B18" s="139"/>
      <c r="C18" s="132"/>
      <c r="D18" s="139"/>
    </row>
    <row r="19" ht="18.75" customHeight="1" spans="1:4">
      <c r="A19" s="132"/>
      <c r="B19" s="139"/>
      <c r="C19" s="132"/>
      <c r="D19" s="139"/>
    </row>
    <row r="20" ht="18.75" customHeight="1" spans="1:4">
      <c r="A20" s="132"/>
      <c r="B20" s="139"/>
      <c r="C20" s="132"/>
      <c r="D20" s="139"/>
    </row>
    <row r="21" ht="18.75" customHeight="1" spans="1:4">
      <c r="A21" s="132"/>
      <c r="B21" s="139"/>
      <c r="C21" s="132"/>
      <c r="D21" s="139"/>
    </row>
    <row r="22" ht="18.75" customHeight="1" spans="1:4">
      <c r="A22" s="132"/>
      <c r="B22" s="139"/>
      <c r="C22" s="132"/>
      <c r="D22" s="139"/>
    </row>
    <row r="23" ht="18.75" customHeight="1" spans="1:4">
      <c r="A23" s="132"/>
      <c r="B23" s="139"/>
      <c r="C23" s="132"/>
      <c r="D23" s="139"/>
    </row>
    <row r="24" ht="18.75" customHeight="1" spans="1:4">
      <c r="A24" s="132"/>
      <c r="B24" s="139"/>
      <c r="C24" s="132"/>
      <c r="D24" s="139"/>
    </row>
    <row r="25" ht="18.75" customHeight="1" spans="1:4">
      <c r="A25" s="132"/>
      <c r="B25" s="139"/>
      <c r="C25" s="132"/>
      <c r="D25" s="139"/>
    </row>
    <row r="26" ht="18.75" customHeight="1" spans="1:4">
      <c r="A26" s="132"/>
      <c r="B26" s="139"/>
      <c r="C26" s="132"/>
      <c r="D26" s="139"/>
    </row>
    <row r="27" ht="18.75" customHeight="1" spans="1:4">
      <c r="A27" s="132"/>
      <c r="B27" s="139"/>
      <c r="C27" s="132"/>
      <c r="D27" s="139"/>
    </row>
    <row r="28" ht="18.75" customHeight="1" spans="1:4">
      <c r="A28" s="132"/>
      <c r="B28" s="139"/>
      <c r="C28" s="132"/>
      <c r="D28" s="139"/>
    </row>
    <row r="29" ht="18.75" customHeight="1" spans="1:4">
      <c r="A29" s="132"/>
      <c r="B29" s="139"/>
      <c r="C29" s="132"/>
      <c r="D29" s="139"/>
    </row>
    <row r="30" ht="18.75" customHeight="1" spans="1:4">
      <c r="A30" s="132"/>
      <c r="B30" s="139"/>
      <c r="C30" s="132"/>
      <c r="D30" s="139"/>
    </row>
    <row r="31" ht="18.75" customHeight="1" spans="1:4">
      <c r="A31" s="132"/>
      <c r="B31" s="139"/>
      <c r="C31" s="132"/>
      <c r="D31" s="139"/>
    </row>
    <row r="32" ht="18.75" customHeight="1" spans="1:4">
      <c r="A32" s="132"/>
      <c r="B32" s="139"/>
      <c r="C32" s="132"/>
      <c r="D32" s="139"/>
    </row>
    <row r="33" ht="18.75" customHeight="1" spans="1:4">
      <c r="A33" s="132" t="s">
        <v>17</v>
      </c>
      <c r="B33" s="139">
        <v>59240770.39</v>
      </c>
      <c r="C33" s="132" t="s">
        <v>18</v>
      </c>
      <c r="D33" s="139">
        <v>59240770.39</v>
      </c>
    </row>
    <row r="34" ht="18.75" customHeight="1" spans="1:4">
      <c r="A34" s="132" t="s">
        <v>19</v>
      </c>
      <c r="B34" s="139"/>
      <c r="C34" s="132" t="s">
        <v>20</v>
      </c>
      <c r="D34" s="139"/>
    </row>
    <row r="35" ht="18.75" customHeight="1" spans="1:4">
      <c r="A35" s="132" t="s">
        <v>21</v>
      </c>
      <c r="B35" s="139"/>
      <c r="C35" s="132" t="s">
        <v>21</v>
      </c>
      <c r="D35" s="139"/>
    </row>
    <row r="36" ht="18.75" customHeight="1" spans="1:4">
      <c r="A36" s="132" t="s">
        <v>22</v>
      </c>
      <c r="B36" s="139"/>
      <c r="C36" s="132" t="s">
        <v>23</v>
      </c>
      <c r="D36" s="139"/>
    </row>
    <row r="37" ht="18.75" customHeight="1" spans="1:4">
      <c r="A37" s="132" t="s">
        <v>24</v>
      </c>
      <c r="B37" s="139">
        <v>59240770.39</v>
      </c>
      <c r="C37" s="132" t="s">
        <v>25</v>
      </c>
      <c r="D37" s="139">
        <v>59240770.39</v>
      </c>
    </row>
  </sheetData>
  <mergeCells count="4">
    <mergeCell ref="A3:D3"/>
    <mergeCell ref="A4:B4"/>
    <mergeCell ref="A5:B5"/>
    <mergeCell ref="C5:D5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" defaultRowHeight="14.25" customHeight="1" outlineLevelCol="5"/>
  <cols>
    <col min="1" max="6" width="24.34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7">
        <v>1</v>
      </c>
      <c r="B2" s="118">
        <v>0</v>
      </c>
      <c r="C2" s="117">
        <v>1</v>
      </c>
      <c r="D2" s="94"/>
      <c r="E2" s="94"/>
      <c r="F2" s="116" t="s">
        <v>430</v>
      </c>
    </row>
    <row r="3" ht="26.25" customHeight="1" spans="1:6">
      <c r="A3" s="119" t="str">
        <f>"2025"&amp;"年部门政府性基金预算支出预算表"</f>
        <v>2025年部门政府性基金预算支出预算表</v>
      </c>
      <c r="B3" s="119" t="s">
        <v>431</v>
      </c>
      <c r="C3" s="120"/>
      <c r="D3" s="121"/>
      <c r="E3" s="121"/>
      <c r="F3" s="121"/>
    </row>
    <row r="4" ht="13.5" customHeight="1" spans="1:6">
      <c r="A4" s="122" t="str">
        <f>"单位名称："&amp;"芒市综合行政执法局"</f>
        <v>单位名称：芒市综合行政执法局</v>
      </c>
      <c r="B4" s="122" t="s">
        <v>432</v>
      </c>
      <c r="C4" s="123"/>
      <c r="D4" s="94"/>
      <c r="E4" s="94"/>
      <c r="F4" s="116" t="s">
        <v>1</v>
      </c>
    </row>
    <row r="5" ht="19.5" customHeight="1" spans="1:6">
      <c r="A5" s="60" t="s">
        <v>176</v>
      </c>
      <c r="B5" s="124" t="s">
        <v>52</v>
      </c>
      <c r="C5" s="60" t="s">
        <v>53</v>
      </c>
      <c r="D5" s="39" t="s">
        <v>433</v>
      </c>
      <c r="E5" s="39"/>
      <c r="F5" s="39"/>
    </row>
    <row r="6" ht="18.55" customHeight="1" spans="1:6">
      <c r="A6" s="60"/>
      <c r="B6" s="124"/>
      <c r="C6" s="60"/>
      <c r="D6" s="39" t="s">
        <v>30</v>
      </c>
      <c r="E6" s="39" t="s">
        <v>56</v>
      </c>
      <c r="F6" s="39" t="s">
        <v>57</v>
      </c>
    </row>
    <row r="7" ht="20.25" customHeight="1" spans="1:6">
      <c r="A7" s="60">
        <v>1</v>
      </c>
      <c r="B7" s="125" t="s">
        <v>64</v>
      </c>
      <c r="C7" s="125" t="s">
        <v>65</v>
      </c>
      <c r="D7" s="125" t="s">
        <v>66</v>
      </c>
      <c r="E7" s="125" t="s">
        <v>67</v>
      </c>
      <c r="F7" s="125" t="s">
        <v>68</v>
      </c>
    </row>
    <row r="8" ht="30" customHeight="1" spans="1:6">
      <c r="A8" s="33"/>
      <c r="B8" s="124"/>
      <c r="C8" s="33"/>
      <c r="D8" s="75"/>
      <c r="E8" s="126"/>
      <c r="F8" s="126"/>
    </row>
    <row r="9" ht="30" customHeight="1" spans="1:6">
      <c r="A9" s="16"/>
      <c r="B9" s="16"/>
      <c r="C9" s="16"/>
      <c r="D9" s="75"/>
      <c r="E9" s="126"/>
      <c r="F9" s="126"/>
    </row>
    <row r="10" ht="30" customHeight="1" spans="1:6">
      <c r="A10" s="14" t="s">
        <v>434</v>
      </c>
      <c r="B10" s="14" t="s">
        <v>434</v>
      </c>
      <c r="C10" s="14" t="s">
        <v>434</v>
      </c>
      <c r="D10" s="75"/>
      <c r="E10" s="126"/>
      <c r="F10" s="126"/>
    </row>
    <row r="11" customHeight="1" spans="1:1">
      <c r="A11" s="49" t="s">
        <v>435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7"/>
  <sheetViews>
    <sheetView showZeros="0" workbookViewId="0">
      <pane ySplit="1" topLeftCell="A21" activePane="bottomLeft" state="frozen"/>
      <selection/>
      <selection pane="bottomLeft" activeCell="D13" sqref="D13"/>
    </sheetView>
  </sheetViews>
  <sheetFormatPr defaultColWidth="9.14" defaultRowHeight="14.25" customHeight="1"/>
  <cols>
    <col min="1" max="1" width="16.34" customWidth="1"/>
    <col min="2" max="3" width="9.62666666666667" customWidth="1"/>
    <col min="4" max="5" width="3.62666666666667" customWidth="1"/>
    <col min="6" max="6" width="11.2866666666667" customWidth="1"/>
    <col min="7" max="8" width="11.8466666666667" customWidth="1"/>
    <col min="9" max="9" width="10.2" customWidth="1"/>
    <col min="10" max="10" width="6.04666666666667" customWidth="1"/>
    <col min="11" max="11" width="9.77333333333333" customWidth="1"/>
    <col min="12" max="12" width="10.7733333333333" customWidth="1"/>
    <col min="13" max="15" width="10.7133333333333" customWidth="1"/>
    <col min="16" max="16" width="6.62666666666667" customWidth="1"/>
    <col min="17" max="17" width="11.42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"/>
      <c r="L2" s="2"/>
      <c r="M2" s="2"/>
      <c r="N2" s="2"/>
      <c r="O2" s="112"/>
      <c r="P2" s="112"/>
      <c r="Q2" s="50" t="s">
        <v>436</v>
      </c>
    </row>
    <row r="3" ht="27.75" customHeight="1" spans="1:17">
      <c r="A3" s="43" t="str">
        <f>"2025"&amp;"年部门政府采购预算表"</f>
        <v>2025年部门政府采购预算表</v>
      </c>
      <c r="B3" s="30"/>
      <c r="C3" s="30"/>
      <c r="D3" s="30"/>
      <c r="E3" s="30"/>
      <c r="F3" s="30"/>
      <c r="G3" s="30"/>
      <c r="H3" s="30"/>
      <c r="I3" s="30"/>
      <c r="J3" s="30"/>
      <c r="K3" s="107"/>
      <c r="L3" s="30"/>
      <c r="M3" s="30"/>
      <c r="N3" s="30"/>
      <c r="O3" s="107"/>
      <c r="P3" s="107"/>
      <c r="Q3" s="30"/>
    </row>
    <row r="4" ht="18.75" customHeight="1" spans="1:17">
      <c r="A4" s="44" t="str">
        <f>"单位名称："&amp;"芒市综合行政执法局"</f>
        <v>单位名称：芒市综合行政执法局</v>
      </c>
      <c r="B4" s="38"/>
      <c r="C4" s="38"/>
      <c r="D4" s="38"/>
      <c r="E4" s="38"/>
      <c r="F4" s="38"/>
      <c r="G4" s="38"/>
      <c r="H4" s="38"/>
      <c r="I4" s="38"/>
      <c r="J4" s="38"/>
      <c r="K4" s="2"/>
      <c r="L4" s="2"/>
      <c r="M4" s="2"/>
      <c r="N4" s="2"/>
      <c r="O4" s="113"/>
      <c r="P4" s="113"/>
      <c r="Q4" s="116" t="s">
        <v>27</v>
      </c>
    </row>
    <row r="5" ht="15.75" customHeight="1" spans="1:17">
      <c r="A5" s="8" t="s">
        <v>437</v>
      </c>
      <c r="B5" s="95" t="s">
        <v>438</v>
      </c>
      <c r="C5" s="95" t="s">
        <v>439</v>
      </c>
      <c r="D5" s="95" t="s">
        <v>440</v>
      </c>
      <c r="E5" s="95" t="s">
        <v>441</v>
      </c>
      <c r="F5" s="95" t="s">
        <v>442</v>
      </c>
      <c r="G5" s="52" t="s">
        <v>183</v>
      </c>
      <c r="H5" s="52"/>
      <c r="I5" s="52"/>
      <c r="J5" s="52"/>
      <c r="K5" s="108"/>
      <c r="L5" s="52"/>
      <c r="M5" s="52"/>
      <c r="N5" s="52"/>
      <c r="O5" s="78"/>
      <c r="P5" s="108"/>
      <c r="Q5" s="53"/>
    </row>
    <row r="6" ht="17.25" customHeight="1" spans="1:17">
      <c r="A6" s="10"/>
      <c r="B6" s="96"/>
      <c r="C6" s="96"/>
      <c r="D6" s="96"/>
      <c r="E6" s="96"/>
      <c r="F6" s="96"/>
      <c r="G6" s="96" t="s">
        <v>30</v>
      </c>
      <c r="H6" s="96" t="s">
        <v>34</v>
      </c>
      <c r="I6" s="96" t="s">
        <v>443</v>
      </c>
      <c r="J6" s="96" t="s">
        <v>444</v>
      </c>
      <c r="K6" s="109" t="s">
        <v>445</v>
      </c>
      <c r="L6" s="110" t="s">
        <v>446</v>
      </c>
      <c r="M6" s="110"/>
      <c r="N6" s="110"/>
      <c r="O6" s="114"/>
      <c r="P6" s="115"/>
      <c r="Q6" s="97"/>
    </row>
    <row r="7" ht="54" customHeight="1" spans="1:17">
      <c r="A7" s="12"/>
      <c r="B7" s="97"/>
      <c r="C7" s="97"/>
      <c r="D7" s="97"/>
      <c r="E7" s="97"/>
      <c r="F7" s="97"/>
      <c r="G7" s="97"/>
      <c r="H7" s="97" t="s">
        <v>33</v>
      </c>
      <c r="I7" s="97"/>
      <c r="J7" s="97"/>
      <c r="K7" s="111"/>
      <c r="L7" s="97" t="s">
        <v>33</v>
      </c>
      <c r="M7" s="97" t="s">
        <v>40</v>
      </c>
      <c r="N7" s="97" t="s">
        <v>447</v>
      </c>
      <c r="O7" s="33" t="s">
        <v>42</v>
      </c>
      <c r="P7" s="111" t="s">
        <v>43</v>
      </c>
      <c r="Q7" s="97" t="s">
        <v>44</v>
      </c>
    </row>
    <row r="8" ht="15" customHeight="1" spans="1:17">
      <c r="A8" s="73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105">
        <v>7</v>
      </c>
      <c r="H8" s="105">
        <v>8</v>
      </c>
      <c r="I8" s="105">
        <v>9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  <c r="O8" s="105">
        <v>15</v>
      </c>
      <c r="P8" s="105">
        <v>16</v>
      </c>
      <c r="Q8" s="105">
        <v>17</v>
      </c>
    </row>
    <row r="9" ht="52.5" customHeight="1" spans="1:17">
      <c r="A9" s="99" t="s">
        <v>46</v>
      </c>
      <c r="B9" s="100"/>
      <c r="C9" s="100"/>
      <c r="D9" s="101"/>
      <c r="E9" s="106"/>
      <c r="F9" s="29">
        <v>22000</v>
      </c>
      <c r="G9" s="29">
        <v>225480</v>
      </c>
      <c r="H9" s="29">
        <v>225480</v>
      </c>
      <c r="I9" s="29"/>
      <c r="J9" s="29"/>
      <c r="K9" s="29"/>
      <c r="L9" s="29"/>
      <c r="M9" s="29"/>
      <c r="N9" s="29"/>
      <c r="O9" s="29"/>
      <c r="P9" s="29"/>
      <c r="Q9" s="29"/>
    </row>
    <row r="10" ht="52.5" customHeight="1" spans="1:17">
      <c r="A10" s="102" t="s">
        <v>46</v>
      </c>
      <c r="B10" s="100"/>
      <c r="C10" s="100"/>
      <c r="D10" s="101"/>
      <c r="E10" s="106"/>
      <c r="F10" s="29">
        <v>22000</v>
      </c>
      <c r="G10" s="29">
        <v>225480</v>
      </c>
      <c r="H10" s="29">
        <v>225480</v>
      </c>
      <c r="I10" s="29"/>
      <c r="J10" s="29"/>
      <c r="K10" s="29"/>
      <c r="L10" s="29"/>
      <c r="M10" s="29"/>
      <c r="N10" s="29"/>
      <c r="O10" s="29"/>
      <c r="P10" s="29"/>
      <c r="Q10" s="29"/>
    </row>
    <row r="11" ht="52.5" customHeight="1" spans="1:17">
      <c r="A11" s="99" t="str">
        <f>"     "&amp;"一般公用经费"</f>
        <v>     一般公用经费</v>
      </c>
      <c r="B11" s="100" t="s">
        <v>448</v>
      </c>
      <c r="C11" s="100" t="s">
        <v>448</v>
      </c>
      <c r="D11" s="101" t="s">
        <v>449</v>
      </c>
      <c r="E11" s="106">
        <v>20</v>
      </c>
      <c r="F11" s="29"/>
      <c r="G11" s="29">
        <v>3480</v>
      </c>
      <c r="H11" s="29">
        <v>3480</v>
      </c>
      <c r="I11" s="29"/>
      <c r="J11" s="29"/>
      <c r="K11" s="29"/>
      <c r="L11" s="29"/>
      <c r="M11" s="29"/>
      <c r="N11" s="29"/>
      <c r="O11" s="29"/>
      <c r="P11" s="29"/>
      <c r="Q11" s="29"/>
    </row>
    <row r="12" ht="52.5" customHeight="1" spans="1:17">
      <c r="A12" s="99" t="str">
        <f>"     "&amp;"业务经费"</f>
        <v>     业务经费</v>
      </c>
      <c r="B12" s="100" t="s">
        <v>450</v>
      </c>
      <c r="C12" s="100" t="s">
        <v>450</v>
      </c>
      <c r="D12" s="101" t="s">
        <v>451</v>
      </c>
      <c r="E12" s="106">
        <v>1</v>
      </c>
      <c r="F12" s="29"/>
      <c r="G12" s="29">
        <v>27000</v>
      </c>
      <c r="H12" s="29">
        <v>27000</v>
      </c>
      <c r="I12" s="29"/>
      <c r="J12" s="29"/>
      <c r="K12" s="29"/>
      <c r="L12" s="29"/>
      <c r="M12" s="29"/>
      <c r="N12" s="29"/>
      <c r="O12" s="29"/>
      <c r="P12" s="29"/>
      <c r="Q12" s="29"/>
    </row>
    <row r="13" ht="52.5" customHeight="1" spans="1:17">
      <c r="A13" s="99" t="str">
        <f t="shared" ref="A13:A15" si="0">"     "&amp;"芒市垃圾处理场运行补助资金"</f>
        <v>     芒市垃圾处理场运行补助资金</v>
      </c>
      <c r="B13" s="100" t="s">
        <v>452</v>
      </c>
      <c r="C13" s="100" t="s">
        <v>453</v>
      </c>
      <c r="D13" s="101" t="s">
        <v>454</v>
      </c>
      <c r="E13" s="106">
        <v>1</v>
      </c>
      <c r="F13" s="29"/>
      <c r="G13" s="29">
        <v>150000</v>
      </c>
      <c r="H13" s="29">
        <v>150000</v>
      </c>
      <c r="I13" s="29"/>
      <c r="J13" s="29"/>
      <c r="K13" s="29"/>
      <c r="L13" s="29"/>
      <c r="M13" s="29"/>
      <c r="N13" s="29"/>
      <c r="O13" s="29"/>
      <c r="P13" s="29"/>
      <c r="Q13" s="29"/>
    </row>
    <row r="14" ht="52.5" customHeight="1" spans="1:17">
      <c r="A14" s="99" t="str">
        <f t="shared" si="0"/>
        <v>     芒市垃圾处理场运行补助资金</v>
      </c>
      <c r="B14" s="100" t="s">
        <v>455</v>
      </c>
      <c r="C14" s="100" t="s">
        <v>456</v>
      </c>
      <c r="D14" s="101" t="s">
        <v>457</v>
      </c>
      <c r="E14" s="106">
        <v>1</v>
      </c>
      <c r="F14" s="29">
        <v>20000</v>
      </c>
      <c r="G14" s="29">
        <v>20000</v>
      </c>
      <c r="H14" s="29">
        <v>20000</v>
      </c>
      <c r="I14" s="29"/>
      <c r="J14" s="29"/>
      <c r="K14" s="29"/>
      <c r="L14" s="29"/>
      <c r="M14" s="29"/>
      <c r="N14" s="29"/>
      <c r="O14" s="29"/>
      <c r="P14" s="29"/>
      <c r="Q14" s="29"/>
    </row>
    <row r="15" ht="52.5" customHeight="1" spans="1:17">
      <c r="A15" s="99" t="str">
        <f t="shared" si="0"/>
        <v>     芒市垃圾处理场运行补助资金</v>
      </c>
      <c r="B15" s="100" t="s">
        <v>458</v>
      </c>
      <c r="C15" s="100" t="s">
        <v>459</v>
      </c>
      <c r="D15" s="101" t="s">
        <v>457</v>
      </c>
      <c r="E15" s="106">
        <v>1</v>
      </c>
      <c r="F15" s="29"/>
      <c r="G15" s="29">
        <v>10000</v>
      </c>
      <c r="H15" s="29">
        <v>10000</v>
      </c>
      <c r="I15" s="29"/>
      <c r="J15" s="29"/>
      <c r="K15" s="29"/>
      <c r="L15" s="29"/>
      <c r="M15" s="29"/>
      <c r="N15" s="29"/>
      <c r="O15" s="29"/>
      <c r="P15" s="29"/>
      <c r="Q15" s="29"/>
    </row>
    <row r="16" ht="52.5" customHeight="1" spans="1:17">
      <c r="A16" s="99" t="str">
        <f t="shared" ref="A16:A23" si="1">"     "&amp;"公用经费安排的公务用车运维费"</f>
        <v>     公用经费安排的公务用车运维费</v>
      </c>
      <c r="B16" s="100" t="s">
        <v>452</v>
      </c>
      <c r="C16" s="100" t="s">
        <v>453</v>
      </c>
      <c r="D16" s="101" t="s">
        <v>457</v>
      </c>
      <c r="E16" s="106">
        <v>1</v>
      </c>
      <c r="F16" s="29"/>
      <c r="G16" s="29">
        <v>10000</v>
      </c>
      <c r="H16" s="29">
        <v>10000</v>
      </c>
      <c r="I16" s="29"/>
      <c r="J16" s="29"/>
      <c r="K16" s="29"/>
      <c r="L16" s="29"/>
      <c r="M16" s="29"/>
      <c r="N16" s="29"/>
      <c r="O16" s="29"/>
      <c r="P16" s="29"/>
      <c r="Q16" s="29"/>
    </row>
    <row r="17" ht="52.5" customHeight="1" spans="1:17">
      <c r="A17" s="99" t="str">
        <f t="shared" si="1"/>
        <v>     公用经费安排的公务用车运维费</v>
      </c>
      <c r="B17" s="100" t="s">
        <v>460</v>
      </c>
      <c r="C17" s="100" t="s">
        <v>456</v>
      </c>
      <c r="D17" s="101" t="s">
        <v>457</v>
      </c>
      <c r="E17" s="106">
        <v>1</v>
      </c>
      <c r="F17" s="29">
        <v>2000</v>
      </c>
      <c r="G17" s="29">
        <v>2000</v>
      </c>
      <c r="H17" s="29">
        <v>2000</v>
      </c>
      <c r="I17" s="29"/>
      <c r="J17" s="29"/>
      <c r="K17" s="29"/>
      <c r="L17" s="29"/>
      <c r="M17" s="29"/>
      <c r="N17" s="29"/>
      <c r="O17" s="29"/>
      <c r="P17" s="29"/>
      <c r="Q17" s="29"/>
    </row>
    <row r="18" ht="52.5" customHeight="1" spans="1:17">
      <c r="A18" s="99" t="str">
        <f t="shared" si="1"/>
        <v>     公用经费安排的公务用车运维费</v>
      </c>
      <c r="B18" s="100" t="s">
        <v>461</v>
      </c>
      <c r="C18" s="100" t="s">
        <v>459</v>
      </c>
      <c r="D18" s="101" t="s">
        <v>457</v>
      </c>
      <c r="E18" s="106">
        <v>1</v>
      </c>
      <c r="F18" s="29"/>
      <c r="G18" s="29">
        <v>3000</v>
      </c>
      <c r="H18" s="29">
        <v>3000</v>
      </c>
      <c r="I18" s="29"/>
      <c r="J18" s="29"/>
      <c r="K18" s="29"/>
      <c r="L18" s="29"/>
      <c r="M18" s="29"/>
      <c r="N18" s="29"/>
      <c r="O18" s="29"/>
      <c r="P18" s="29"/>
      <c r="Q18" s="29"/>
    </row>
    <row r="19" ht="52.5" customHeight="1" spans="1:17">
      <c r="A19" s="99" t="s">
        <v>48</v>
      </c>
      <c r="B19" s="18"/>
      <c r="C19" s="18"/>
      <c r="D19" s="18"/>
      <c r="E19" s="18"/>
      <c r="F19" s="29">
        <v>516080</v>
      </c>
      <c r="G19" s="29">
        <v>516080</v>
      </c>
      <c r="H19" s="29">
        <v>516080</v>
      </c>
      <c r="I19" s="29"/>
      <c r="J19" s="29"/>
      <c r="K19" s="29"/>
      <c r="L19" s="29"/>
      <c r="M19" s="29"/>
      <c r="N19" s="29"/>
      <c r="O19" s="29"/>
      <c r="P19" s="29"/>
      <c r="Q19" s="29"/>
    </row>
    <row r="20" ht="52.5" customHeight="1" spans="1:17">
      <c r="A20" s="102" t="s">
        <v>48</v>
      </c>
      <c r="B20" s="18"/>
      <c r="C20" s="18"/>
      <c r="D20" s="18"/>
      <c r="E20" s="18"/>
      <c r="F20" s="29">
        <v>516080</v>
      </c>
      <c r="G20" s="29">
        <v>516080</v>
      </c>
      <c r="H20" s="29">
        <v>516080</v>
      </c>
      <c r="I20" s="29"/>
      <c r="J20" s="29"/>
      <c r="K20" s="29"/>
      <c r="L20" s="29"/>
      <c r="M20" s="29"/>
      <c r="N20" s="29"/>
      <c r="O20" s="29"/>
      <c r="P20" s="29"/>
      <c r="Q20" s="29"/>
    </row>
    <row r="21" ht="52.5" customHeight="1" spans="1:17">
      <c r="A21" s="99" t="str">
        <f t="shared" si="1"/>
        <v>     公用经费安排的公务用车运维费</v>
      </c>
      <c r="B21" s="100" t="s">
        <v>462</v>
      </c>
      <c r="C21" s="100" t="s">
        <v>453</v>
      </c>
      <c r="D21" s="101" t="s">
        <v>463</v>
      </c>
      <c r="E21" s="106">
        <v>1</v>
      </c>
      <c r="F21" s="29">
        <v>7000</v>
      </c>
      <c r="G21" s="29">
        <v>7000</v>
      </c>
      <c r="H21" s="29">
        <v>7000</v>
      </c>
      <c r="I21" s="29"/>
      <c r="J21" s="29"/>
      <c r="K21" s="29"/>
      <c r="L21" s="29"/>
      <c r="M21" s="29"/>
      <c r="N21" s="29"/>
      <c r="O21" s="29"/>
      <c r="P21" s="29"/>
      <c r="Q21" s="29"/>
    </row>
    <row r="22" ht="52.5" customHeight="1" spans="1:17">
      <c r="A22" s="99" t="str">
        <f t="shared" si="1"/>
        <v>     公用经费安排的公务用车运维费</v>
      </c>
      <c r="B22" s="100" t="s">
        <v>464</v>
      </c>
      <c r="C22" s="100" t="s">
        <v>456</v>
      </c>
      <c r="D22" s="101" t="s">
        <v>463</v>
      </c>
      <c r="E22" s="106">
        <v>1</v>
      </c>
      <c r="F22" s="29">
        <v>8400</v>
      </c>
      <c r="G22" s="29">
        <v>8400</v>
      </c>
      <c r="H22" s="29">
        <v>8400</v>
      </c>
      <c r="I22" s="29"/>
      <c r="J22" s="29"/>
      <c r="K22" s="29"/>
      <c r="L22" s="29"/>
      <c r="M22" s="29"/>
      <c r="N22" s="29"/>
      <c r="O22" s="29"/>
      <c r="P22" s="29"/>
      <c r="Q22" s="29"/>
    </row>
    <row r="23" ht="52.5" customHeight="1" spans="1:17">
      <c r="A23" s="99" t="str">
        <f t="shared" si="1"/>
        <v>     公用经费安排的公务用车运维费</v>
      </c>
      <c r="B23" s="100" t="s">
        <v>461</v>
      </c>
      <c r="C23" s="100" t="s">
        <v>459</v>
      </c>
      <c r="D23" s="101" t="s">
        <v>463</v>
      </c>
      <c r="E23" s="106">
        <v>1</v>
      </c>
      <c r="F23" s="29">
        <v>4000</v>
      </c>
      <c r="G23" s="29">
        <v>4000</v>
      </c>
      <c r="H23" s="29">
        <v>4000</v>
      </c>
      <c r="I23" s="29"/>
      <c r="J23" s="29"/>
      <c r="K23" s="29"/>
      <c r="L23" s="29"/>
      <c r="M23" s="29"/>
      <c r="N23" s="29"/>
      <c r="O23" s="29"/>
      <c r="P23" s="29"/>
      <c r="Q23" s="29"/>
    </row>
    <row r="24" ht="52.5" customHeight="1" spans="1:17">
      <c r="A24" s="99" t="str">
        <f t="shared" ref="A24:A26" si="2">"     "&amp;"非税收入征管成本专项经费"</f>
        <v>     非税收入征管成本专项经费</v>
      </c>
      <c r="B24" s="100" t="s">
        <v>320</v>
      </c>
      <c r="C24" s="100" t="s">
        <v>465</v>
      </c>
      <c r="D24" s="101" t="s">
        <v>463</v>
      </c>
      <c r="E24" s="106">
        <v>1</v>
      </c>
      <c r="F24" s="29">
        <v>139080</v>
      </c>
      <c r="G24" s="29">
        <v>139080</v>
      </c>
      <c r="H24" s="29">
        <v>139080</v>
      </c>
      <c r="I24" s="29"/>
      <c r="J24" s="29"/>
      <c r="K24" s="29"/>
      <c r="L24" s="29"/>
      <c r="M24" s="29"/>
      <c r="N24" s="29"/>
      <c r="O24" s="29"/>
      <c r="P24" s="29"/>
      <c r="Q24" s="29"/>
    </row>
    <row r="25" ht="52.5" customHeight="1" spans="1:17">
      <c r="A25" s="99" t="str">
        <f t="shared" si="2"/>
        <v>     非税收入征管成本专项经费</v>
      </c>
      <c r="B25" s="100" t="s">
        <v>466</v>
      </c>
      <c r="C25" s="100" t="s">
        <v>466</v>
      </c>
      <c r="D25" s="101" t="s">
        <v>463</v>
      </c>
      <c r="E25" s="106">
        <v>1</v>
      </c>
      <c r="F25" s="29">
        <v>57600</v>
      </c>
      <c r="G25" s="29">
        <v>57600</v>
      </c>
      <c r="H25" s="29">
        <v>57600</v>
      </c>
      <c r="I25" s="29"/>
      <c r="J25" s="29"/>
      <c r="K25" s="29"/>
      <c r="L25" s="29"/>
      <c r="M25" s="29"/>
      <c r="N25" s="29"/>
      <c r="O25" s="29"/>
      <c r="P25" s="29"/>
      <c r="Q25" s="29"/>
    </row>
    <row r="26" ht="52.5" customHeight="1" spans="1:17">
      <c r="A26" s="99" t="str">
        <f t="shared" si="2"/>
        <v>     非税收入征管成本专项经费</v>
      </c>
      <c r="B26" s="100" t="s">
        <v>467</v>
      </c>
      <c r="C26" s="100" t="s">
        <v>468</v>
      </c>
      <c r="D26" s="101" t="s">
        <v>463</v>
      </c>
      <c r="E26" s="106">
        <v>1</v>
      </c>
      <c r="F26" s="29">
        <v>300000</v>
      </c>
      <c r="G26" s="29">
        <v>300000</v>
      </c>
      <c r="H26" s="29">
        <v>300000</v>
      </c>
      <c r="I26" s="29"/>
      <c r="J26" s="29"/>
      <c r="K26" s="29"/>
      <c r="L26" s="29"/>
      <c r="M26" s="29"/>
      <c r="N26" s="29"/>
      <c r="O26" s="29"/>
      <c r="P26" s="29"/>
      <c r="Q26" s="29"/>
    </row>
    <row r="27" ht="30" customHeight="1" spans="1:17">
      <c r="A27" s="103" t="s">
        <v>434</v>
      </c>
      <c r="B27" s="104"/>
      <c r="C27" s="104"/>
      <c r="D27" s="104"/>
      <c r="E27" s="106"/>
      <c r="F27" s="29">
        <v>538080</v>
      </c>
      <c r="G27" s="29">
        <v>741560</v>
      </c>
      <c r="H27" s="29">
        <v>741560</v>
      </c>
      <c r="I27" s="29"/>
      <c r="J27" s="29"/>
      <c r="K27" s="29"/>
      <c r="L27" s="29"/>
      <c r="M27" s="29"/>
      <c r="N27" s="29"/>
      <c r="O27" s="29"/>
      <c r="P27" s="29"/>
      <c r="Q27" s="29"/>
    </row>
  </sheetData>
  <mergeCells count="16">
    <mergeCell ref="A3:Q3"/>
    <mergeCell ref="A4:F4"/>
    <mergeCell ref="G5:Q5"/>
    <mergeCell ref="L6:Q6"/>
    <mergeCell ref="A27:E27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0.2" right="0.2" top="0.43" bottom="0.43" header="0.31" footer="0.31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9"/>
  <sheetViews>
    <sheetView showZeros="0" workbookViewId="0">
      <pane ySplit="1" topLeftCell="A13" activePane="bottomLeft" state="frozen"/>
      <selection/>
      <selection pane="bottomLeft" activeCell="A1" sqref="A1"/>
    </sheetView>
  </sheetViews>
  <sheetFormatPr defaultColWidth="9.14" defaultRowHeight="14.25" customHeight="1"/>
  <cols>
    <col min="1" max="1" width="21.4733333333333" customWidth="1"/>
    <col min="2" max="2" width="9.77333333333333" customWidth="1"/>
    <col min="3" max="3" width="19.2" customWidth="1"/>
    <col min="4" max="5" width="12.0466666666667" customWidth="1"/>
    <col min="6" max="6" width="5.77333333333333" customWidth="1"/>
    <col min="7" max="7" width="6.47333333333333" customWidth="1"/>
    <col min="8" max="8" width="9.91333333333333" customWidth="1"/>
    <col min="9" max="14" width="11.34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25" customHeight="1" spans="1:14">
      <c r="A2" s="22"/>
      <c r="B2" s="22"/>
      <c r="C2" s="22"/>
      <c r="D2" s="22"/>
      <c r="E2" s="22"/>
      <c r="F2" s="22"/>
      <c r="G2" s="22"/>
      <c r="H2" s="92"/>
      <c r="I2" s="2"/>
      <c r="J2" s="2"/>
      <c r="K2" s="92"/>
      <c r="L2" s="2"/>
      <c r="M2" s="93"/>
      <c r="N2" s="93" t="s">
        <v>469</v>
      </c>
    </row>
    <row r="3" ht="36" customHeight="1" spans="1:14">
      <c r="A3" s="30" t="str">
        <f>"2025"&amp;"年部门政府购买服务预算表"</f>
        <v>2025年部门政府购买服务预算表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1.75" customHeight="1" spans="1:14">
      <c r="A4" s="32" t="str">
        <f>"单位名称："&amp;"芒市综合行政执法局"</f>
        <v>单位名称：芒市综合行政执法局</v>
      </c>
      <c r="B4" s="38"/>
      <c r="C4" s="38"/>
      <c r="D4" s="38"/>
      <c r="E4" s="38"/>
      <c r="F4" s="38"/>
      <c r="G4" s="38"/>
      <c r="H4" s="92"/>
      <c r="I4" s="2"/>
      <c r="J4" s="2"/>
      <c r="K4" s="92"/>
      <c r="L4" s="2"/>
      <c r="M4" s="94"/>
      <c r="N4" s="50" t="s">
        <v>27</v>
      </c>
    </row>
    <row r="5" ht="15.75" customHeight="1" spans="1:14">
      <c r="A5" s="8" t="s">
        <v>437</v>
      </c>
      <c r="B5" s="8" t="s">
        <v>470</v>
      </c>
      <c r="C5" s="8" t="s">
        <v>471</v>
      </c>
      <c r="D5" s="26" t="s">
        <v>183</v>
      </c>
      <c r="E5" s="27"/>
      <c r="F5" s="27"/>
      <c r="G5" s="27"/>
      <c r="H5" s="27"/>
      <c r="I5" s="27"/>
      <c r="J5" s="27"/>
      <c r="K5" s="27"/>
      <c r="L5" s="27"/>
      <c r="M5" s="27"/>
      <c r="N5" s="28"/>
    </row>
    <row r="6" ht="17.25" customHeight="1" spans="1:14">
      <c r="A6" s="10"/>
      <c r="B6" s="10"/>
      <c r="C6" s="10"/>
      <c r="D6" s="87" t="s">
        <v>30</v>
      </c>
      <c r="E6" s="8" t="s">
        <v>34</v>
      </c>
      <c r="F6" s="8" t="s">
        <v>443</v>
      </c>
      <c r="G6" s="8" t="s">
        <v>444</v>
      </c>
      <c r="H6" s="8" t="s">
        <v>445</v>
      </c>
      <c r="I6" s="26" t="s">
        <v>446</v>
      </c>
      <c r="J6" s="27"/>
      <c r="K6" s="27"/>
      <c r="L6" s="27"/>
      <c r="M6" s="27"/>
      <c r="N6" s="28"/>
    </row>
    <row r="7" ht="40.5" customHeight="1" spans="1:14">
      <c r="A7" s="12"/>
      <c r="B7" s="12"/>
      <c r="C7" s="12"/>
      <c r="D7" s="73"/>
      <c r="E7" s="10" t="s">
        <v>33</v>
      </c>
      <c r="F7" s="12"/>
      <c r="G7" s="12"/>
      <c r="H7" s="73"/>
      <c r="I7" s="10" t="s">
        <v>33</v>
      </c>
      <c r="J7" s="10" t="s">
        <v>40</v>
      </c>
      <c r="K7" s="10" t="s">
        <v>41</v>
      </c>
      <c r="L7" s="10" t="s">
        <v>42</v>
      </c>
      <c r="M7" s="10" t="s">
        <v>43</v>
      </c>
      <c r="N7" s="10" t="s">
        <v>44</v>
      </c>
    </row>
    <row r="8" ht="15" customHeight="1" spans="1:14">
      <c r="A8" s="39">
        <v>1</v>
      </c>
      <c r="B8" s="39">
        <v>2</v>
      </c>
      <c r="C8" s="39">
        <v>3</v>
      </c>
      <c r="D8" s="39">
        <v>7</v>
      </c>
      <c r="E8" s="39">
        <v>8</v>
      </c>
      <c r="F8" s="39">
        <v>9</v>
      </c>
      <c r="G8" s="39">
        <v>10</v>
      </c>
      <c r="H8" s="39">
        <v>11</v>
      </c>
      <c r="I8" s="39">
        <v>12</v>
      </c>
      <c r="J8" s="39">
        <v>13</v>
      </c>
      <c r="K8" s="39">
        <v>14</v>
      </c>
      <c r="L8" s="39">
        <v>15</v>
      </c>
      <c r="M8" s="39">
        <v>16</v>
      </c>
      <c r="N8" s="39">
        <v>17</v>
      </c>
    </row>
    <row r="9" ht="52.5" customHeight="1" spans="1:14">
      <c r="A9" s="88" t="s">
        <v>48</v>
      </c>
      <c r="B9" s="88"/>
      <c r="C9" s="88"/>
      <c r="D9" s="29">
        <v>855820</v>
      </c>
      <c r="E9" s="29">
        <v>855820</v>
      </c>
      <c r="F9" s="29"/>
      <c r="G9" s="29"/>
      <c r="H9" s="29"/>
      <c r="I9" s="29"/>
      <c r="J9" s="29"/>
      <c r="K9" s="29"/>
      <c r="L9" s="29"/>
      <c r="M9" s="29"/>
      <c r="N9" s="29"/>
    </row>
    <row r="10" ht="52.5" customHeight="1" spans="1:14">
      <c r="A10" s="89" t="s">
        <v>48</v>
      </c>
      <c r="B10" s="90"/>
      <c r="C10" s="90"/>
      <c r="D10" s="29">
        <v>855820</v>
      </c>
      <c r="E10" s="29">
        <v>855820</v>
      </c>
      <c r="F10" s="29"/>
      <c r="G10" s="29"/>
      <c r="H10" s="29"/>
      <c r="I10" s="29"/>
      <c r="J10" s="29"/>
      <c r="K10" s="29"/>
      <c r="L10" s="29"/>
      <c r="M10" s="29"/>
      <c r="N10" s="29"/>
    </row>
    <row r="11" ht="52.5" customHeight="1" spans="1:14">
      <c r="A11" s="90" t="str">
        <f t="shared" ref="A11:A13" si="0">"     "&amp;"公用经费安排的公务用车运维费"</f>
        <v>     公用经费安排的公务用车运维费</v>
      </c>
      <c r="B11" s="90" t="s">
        <v>472</v>
      </c>
      <c r="C11" s="90" t="s">
        <v>473</v>
      </c>
      <c r="D11" s="29">
        <v>8400</v>
      </c>
      <c r="E11" s="29">
        <v>8400</v>
      </c>
      <c r="F11" s="29"/>
      <c r="G11" s="29"/>
      <c r="H11" s="29"/>
      <c r="I11" s="29"/>
      <c r="J11" s="29"/>
      <c r="K11" s="29"/>
      <c r="L11" s="29"/>
      <c r="M11" s="29"/>
      <c r="N11" s="29"/>
    </row>
    <row r="12" ht="52.5" customHeight="1" spans="1:14">
      <c r="A12" s="90" t="str">
        <f t="shared" si="0"/>
        <v>     公用经费安排的公务用车运维费</v>
      </c>
      <c r="B12" s="90" t="s">
        <v>461</v>
      </c>
      <c r="C12" s="90" t="s">
        <v>474</v>
      </c>
      <c r="D12" s="29">
        <v>4000</v>
      </c>
      <c r="E12" s="29">
        <v>4000</v>
      </c>
      <c r="F12" s="29"/>
      <c r="G12" s="29"/>
      <c r="H12" s="29"/>
      <c r="I12" s="29"/>
      <c r="J12" s="29"/>
      <c r="K12" s="29"/>
      <c r="L12" s="29"/>
      <c r="M12" s="29"/>
      <c r="N12" s="29"/>
    </row>
    <row r="13" ht="52.5" customHeight="1" spans="1:14">
      <c r="A13" s="90" t="str">
        <f t="shared" si="0"/>
        <v>     公用经费安排的公务用车运维费</v>
      </c>
      <c r="B13" s="90" t="s">
        <v>475</v>
      </c>
      <c r="C13" s="90" t="s">
        <v>476</v>
      </c>
      <c r="D13" s="29">
        <v>7000</v>
      </c>
      <c r="E13" s="29">
        <v>7000</v>
      </c>
      <c r="F13" s="29"/>
      <c r="G13" s="29"/>
      <c r="H13" s="29"/>
      <c r="I13" s="29"/>
      <c r="J13" s="29"/>
      <c r="K13" s="29"/>
      <c r="L13" s="29"/>
      <c r="M13" s="29"/>
      <c r="N13" s="29"/>
    </row>
    <row r="14" ht="52.5" customHeight="1" spans="1:14">
      <c r="A14" s="90" t="str">
        <f t="shared" ref="A14:A18" si="1">"     "&amp;"非税收入征管成本专项经费"</f>
        <v>     非税收入征管成本专项经费</v>
      </c>
      <c r="B14" s="90" t="s">
        <v>477</v>
      </c>
      <c r="C14" s="90" t="s">
        <v>478</v>
      </c>
      <c r="D14" s="29">
        <v>176320</v>
      </c>
      <c r="E14" s="29">
        <v>176320</v>
      </c>
      <c r="F14" s="29"/>
      <c r="G14" s="29"/>
      <c r="H14" s="29"/>
      <c r="I14" s="29"/>
      <c r="J14" s="29"/>
      <c r="K14" s="29"/>
      <c r="L14" s="29"/>
      <c r="M14" s="29"/>
      <c r="N14" s="29"/>
    </row>
    <row r="15" ht="52.5" customHeight="1" spans="1:14">
      <c r="A15" s="90" t="str">
        <f t="shared" si="1"/>
        <v>     非税收入征管成本专项经费</v>
      </c>
      <c r="B15" s="90" t="s">
        <v>479</v>
      </c>
      <c r="C15" s="90" t="s">
        <v>480</v>
      </c>
      <c r="D15" s="29">
        <v>62500</v>
      </c>
      <c r="E15" s="29">
        <v>62500</v>
      </c>
      <c r="F15" s="29"/>
      <c r="G15" s="29"/>
      <c r="H15" s="29"/>
      <c r="I15" s="29"/>
      <c r="J15" s="29"/>
      <c r="K15" s="29"/>
      <c r="L15" s="29"/>
      <c r="M15" s="29"/>
      <c r="N15" s="29"/>
    </row>
    <row r="16" ht="52.5" customHeight="1" spans="1:14">
      <c r="A16" s="90" t="str">
        <f t="shared" si="1"/>
        <v>     非税收入征管成本专项经费</v>
      </c>
      <c r="B16" s="90" t="s">
        <v>481</v>
      </c>
      <c r="C16" s="90" t="s">
        <v>482</v>
      </c>
      <c r="D16" s="29">
        <v>40000</v>
      </c>
      <c r="E16" s="29">
        <v>40000</v>
      </c>
      <c r="F16" s="29"/>
      <c r="G16" s="29"/>
      <c r="H16" s="29"/>
      <c r="I16" s="29"/>
      <c r="J16" s="29"/>
      <c r="K16" s="29"/>
      <c r="L16" s="29"/>
      <c r="M16" s="29"/>
      <c r="N16" s="29"/>
    </row>
    <row r="17" ht="52.5" customHeight="1" spans="1:14">
      <c r="A17" s="90" t="str">
        <f t="shared" si="1"/>
        <v>     非税收入征管成本专项经费</v>
      </c>
      <c r="B17" s="90" t="s">
        <v>466</v>
      </c>
      <c r="C17" s="90" t="s">
        <v>483</v>
      </c>
      <c r="D17" s="29">
        <v>57600</v>
      </c>
      <c r="E17" s="29">
        <v>57600</v>
      </c>
      <c r="F17" s="29"/>
      <c r="G17" s="29"/>
      <c r="H17" s="29"/>
      <c r="I17" s="29"/>
      <c r="J17" s="29"/>
      <c r="K17" s="29"/>
      <c r="L17" s="29"/>
      <c r="M17" s="29"/>
      <c r="N17" s="29"/>
    </row>
    <row r="18" ht="52.5" customHeight="1" spans="1:14">
      <c r="A18" s="90" t="str">
        <f t="shared" si="1"/>
        <v>     非税收入征管成本专项经费</v>
      </c>
      <c r="B18" s="90" t="s">
        <v>484</v>
      </c>
      <c r="C18" s="90" t="s">
        <v>485</v>
      </c>
      <c r="D18" s="29">
        <v>500000</v>
      </c>
      <c r="E18" s="29">
        <v>500000</v>
      </c>
      <c r="F18" s="29"/>
      <c r="G18" s="29"/>
      <c r="H18" s="29"/>
      <c r="I18" s="29"/>
      <c r="J18" s="29"/>
      <c r="K18" s="29"/>
      <c r="L18" s="29"/>
      <c r="M18" s="29"/>
      <c r="N18" s="29"/>
    </row>
    <row r="19" ht="30" customHeight="1" spans="1:14">
      <c r="A19" s="26" t="s">
        <v>30</v>
      </c>
      <c r="B19" s="91"/>
      <c r="C19" s="91"/>
      <c r="D19" s="29">
        <v>855820</v>
      </c>
      <c r="E19" s="29">
        <v>855820</v>
      </c>
      <c r="F19" s="29"/>
      <c r="G19" s="29"/>
      <c r="H19" s="29"/>
      <c r="I19" s="29"/>
      <c r="J19" s="29"/>
      <c r="K19" s="29"/>
      <c r="L19" s="29"/>
      <c r="M19" s="29"/>
      <c r="N19" s="29"/>
    </row>
  </sheetData>
  <mergeCells count="13">
    <mergeCell ref="A3:N3"/>
    <mergeCell ref="A4:H4"/>
    <mergeCell ref="D5:N5"/>
    <mergeCell ref="I6:N6"/>
    <mergeCell ref="A19:C19"/>
    <mergeCell ref="A5:A7"/>
    <mergeCell ref="B5:B7"/>
    <mergeCell ref="C5:C7"/>
    <mergeCell ref="D6:D7"/>
    <mergeCell ref="E6:E7"/>
    <mergeCell ref="F6:F7"/>
    <mergeCell ref="G6:G7"/>
    <mergeCell ref="H6:H7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"/>
  <sheetViews>
    <sheetView showZeros="0" workbookViewId="0">
      <pane ySplit="1" topLeftCell="A2" activePane="bottomLeft" state="frozen"/>
      <selection/>
      <selection pane="bottomLeft" activeCell="A12" sqref="A12:P12"/>
    </sheetView>
  </sheetViews>
  <sheetFormatPr defaultColWidth="9.14" defaultRowHeight="14.25" customHeight="1"/>
  <cols>
    <col min="1" max="1" width="37.7133333333333" customWidth="1"/>
    <col min="2" max="16" width="7.04666666666667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3.5" customHeight="1" spans="1:16">
      <c r="A2" s="64"/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81" t="s">
        <v>486</v>
      </c>
    </row>
    <row r="3" ht="27.75" customHeight="1" spans="1:16">
      <c r="A3" s="66" t="str">
        <f>"2025"&amp;"年市对下转移支付预算表"</f>
        <v>2025年市对下转移支付预算表</v>
      </c>
      <c r="B3" s="4"/>
      <c r="C3" s="4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4"/>
    </row>
    <row r="4" customHeight="1" spans="1:16">
      <c r="A4" s="67" t="s">
        <v>1</v>
      </c>
      <c r="B4" s="68"/>
      <c r="C4" s="68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82"/>
    </row>
    <row r="5" ht="18" customHeight="1" spans="1:16">
      <c r="A5" s="69" t="str">
        <f>"单位名称："&amp;"芒市综合行政执法局"</f>
        <v>单位名称：芒市综合行政执法局</v>
      </c>
      <c r="B5" s="70"/>
      <c r="C5" s="70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83"/>
    </row>
    <row r="6" ht="19.5" customHeight="1" spans="1:16">
      <c r="A6" s="71" t="s">
        <v>487</v>
      </c>
      <c r="B6" s="26" t="s">
        <v>183</v>
      </c>
      <c r="C6" s="27"/>
      <c r="D6" s="72"/>
      <c r="E6" s="78" t="s">
        <v>488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84"/>
    </row>
    <row r="7" ht="40.5" customHeight="1" spans="1:16">
      <c r="A7" s="73"/>
      <c r="B7" s="10" t="s">
        <v>30</v>
      </c>
      <c r="C7" s="8" t="s">
        <v>34</v>
      </c>
      <c r="D7" s="74" t="s">
        <v>489</v>
      </c>
      <c r="E7" s="74" t="s">
        <v>490</v>
      </c>
      <c r="F7" s="74" t="s">
        <v>491</v>
      </c>
      <c r="G7" s="74" t="s">
        <v>492</v>
      </c>
      <c r="H7" s="74" t="s">
        <v>493</v>
      </c>
      <c r="I7" s="74" t="s">
        <v>494</v>
      </c>
      <c r="J7" s="74" t="s">
        <v>495</v>
      </c>
      <c r="K7" s="74" t="s">
        <v>496</v>
      </c>
      <c r="L7" s="74" t="s">
        <v>497</v>
      </c>
      <c r="M7" s="33" t="s">
        <v>498</v>
      </c>
      <c r="N7" s="33" t="s">
        <v>499</v>
      </c>
      <c r="O7" s="85" t="s">
        <v>500</v>
      </c>
      <c r="P7" s="33" t="s">
        <v>501</v>
      </c>
    </row>
    <row r="8" ht="19.5" customHeight="1" spans="1:16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73">
        <v>16</v>
      </c>
    </row>
    <row r="9" ht="19.5" customHeight="1" spans="1:16">
      <c r="A9" s="35"/>
      <c r="B9" s="75"/>
      <c r="C9" s="75"/>
      <c r="D9" s="76"/>
      <c r="E9" s="79"/>
      <c r="F9" s="79"/>
      <c r="G9" s="79"/>
      <c r="H9" s="79"/>
      <c r="I9" s="79"/>
      <c r="J9" s="79"/>
      <c r="K9" s="79"/>
      <c r="L9" s="79"/>
      <c r="M9" s="86"/>
      <c r="N9" s="86"/>
      <c r="O9" s="86"/>
      <c r="P9" s="86"/>
    </row>
    <row r="10" ht="19.5" customHeight="1" spans="1:16">
      <c r="A10" s="35"/>
      <c r="B10" s="75"/>
      <c r="C10" s="75"/>
      <c r="D10" s="76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17"/>
    </row>
    <row r="11" ht="19.5" customHeight="1" spans="1:16">
      <c r="A11" s="47" t="s">
        <v>30</v>
      </c>
      <c r="B11" s="75"/>
      <c r="C11" s="75"/>
      <c r="D11" s="76"/>
      <c r="E11" s="79"/>
      <c r="F11" s="79"/>
      <c r="G11" s="79"/>
      <c r="H11" s="79"/>
      <c r="I11" s="79"/>
      <c r="J11" s="79"/>
      <c r="K11" s="79"/>
      <c r="L11" s="79"/>
      <c r="M11" s="86"/>
      <c r="N11" s="86"/>
      <c r="O11" s="86"/>
      <c r="P11" s="86"/>
    </row>
    <row r="12" customHeight="1" spans="1:16">
      <c r="A12" s="77" t="s">
        <v>502</v>
      </c>
      <c r="B12" s="77"/>
      <c r="C12" s="7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77"/>
    </row>
  </sheetData>
  <mergeCells count="7">
    <mergeCell ref="A3:P3"/>
    <mergeCell ref="A4:P4"/>
    <mergeCell ref="A5:P5"/>
    <mergeCell ref="B6:D6"/>
    <mergeCell ref="E6:P6"/>
    <mergeCell ref="A12:P12"/>
    <mergeCell ref="A6:A7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abSelected="1" workbookViewId="0">
      <pane ySplit="1" topLeftCell="A2" activePane="bottomLeft" state="frozen"/>
      <selection/>
      <selection pane="bottomLeft" activeCell="A9" sqref="A9"/>
    </sheetView>
  </sheetViews>
  <sheetFormatPr defaultColWidth="9.14" defaultRowHeight="12" customHeight="1"/>
  <cols>
    <col min="1" max="2" width="15.6266666666667" customWidth="1"/>
    <col min="3" max="10" width="11.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3" t="s">
        <v>503</v>
      </c>
    </row>
    <row r="3" ht="28.5" customHeight="1" spans="1:10">
      <c r="A3" s="56" t="str">
        <f>"2025"&amp;"年市对下转移支付绩效目标表"</f>
        <v>2025年市对下转移支付绩效目标表</v>
      </c>
      <c r="B3" s="4"/>
      <c r="C3" s="4"/>
      <c r="D3" s="4"/>
      <c r="E3" s="4"/>
      <c r="F3" s="58"/>
      <c r="G3" s="4"/>
      <c r="H3" s="58"/>
      <c r="I3" s="58"/>
      <c r="J3" s="4"/>
    </row>
    <row r="4" ht="17.25" customHeight="1" spans="1:8">
      <c r="A4" s="5" t="str">
        <f>"单位名称："&amp;"芒市综合行政执法局"</f>
        <v>单位名称：芒市综合行政执法局</v>
      </c>
      <c r="B4" s="57"/>
      <c r="C4" s="57"/>
      <c r="D4" s="57"/>
      <c r="E4" s="57"/>
      <c r="F4" s="59"/>
      <c r="G4" s="57"/>
      <c r="H4" s="59"/>
    </row>
    <row r="5" ht="44.25" customHeight="1" spans="1:10">
      <c r="A5" s="34" t="s">
        <v>322</v>
      </c>
      <c r="B5" s="34" t="s">
        <v>323</v>
      </c>
      <c r="C5" s="34" t="s">
        <v>324</v>
      </c>
      <c r="D5" s="34" t="s">
        <v>325</v>
      </c>
      <c r="E5" s="34" t="s">
        <v>326</v>
      </c>
      <c r="F5" s="60" t="s">
        <v>327</v>
      </c>
      <c r="G5" s="34" t="s">
        <v>328</v>
      </c>
      <c r="H5" s="60" t="s">
        <v>329</v>
      </c>
      <c r="I5" s="60" t="s">
        <v>330</v>
      </c>
      <c r="J5" s="34" t="s">
        <v>331</v>
      </c>
    </row>
    <row r="6" ht="14.25" customHeight="1" spans="1:10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60">
        <v>6</v>
      </c>
      <c r="G6" s="34">
        <v>7</v>
      </c>
      <c r="H6" s="60">
        <v>8</v>
      </c>
      <c r="I6" s="60">
        <v>9</v>
      </c>
      <c r="J6" s="34">
        <v>10</v>
      </c>
    </row>
    <row r="7" ht="25.95" customHeight="1" spans="1:10">
      <c r="A7" s="35"/>
      <c r="B7" s="46"/>
      <c r="C7" s="46"/>
      <c r="D7" s="46"/>
      <c r="E7" s="61"/>
      <c r="F7" s="62"/>
      <c r="G7" s="61"/>
      <c r="H7" s="62"/>
      <c r="I7" s="62"/>
      <c r="J7" s="61"/>
    </row>
    <row r="8" ht="25.95" customHeight="1" spans="1:10">
      <c r="A8" s="35"/>
      <c r="B8" s="16" t="s">
        <v>504</v>
      </c>
      <c r="C8" s="16" t="s">
        <v>504</v>
      </c>
      <c r="D8" s="16" t="s">
        <v>504</v>
      </c>
      <c r="E8" s="35" t="s">
        <v>504</v>
      </c>
      <c r="F8" s="16" t="s">
        <v>504</v>
      </c>
      <c r="G8" s="35" t="s">
        <v>504</v>
      </c>
      <c r="H8" s="16" t="s">
        <v>504</v>
      </c>
      <c r="I8" s="16" t="s">
        <v>504</v>
      </c>
      <c r="J8" s="35" t="s">
        <v>504</v>
      </c>
    </row>
    <row r="9" customHeight="1" spans="1:1">
      <c r="A9" s="49" t="s">
        <v>505</v>
      </c>
    </row>
  </sheetData>
  <mergeCells count="2">
    <mergeCell ref="A3:J3"/>
    <mergeCell ref="A4:H4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" defaultRowHeight="12" customHeight="1" outlineLevelCol="7"/>
  <cols>
    <col min="1" max="8" width="16.9133333333333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4.25" customHeight="1" spans="1:8">
      <c r="A2" s="2"/>
      <c r="B2" s="2"/>
      <c r="C2" s="2"/>
      <c r="D2" s="2"/>
      <c r="E2" s="2"/>
      <c r="F2" s="2"/>
      <c r="G2" s="2"/>
      <c r="H2" s="50" t="s">
        <v>506</v>
      </c>
    </row>
    <row r="3" ht="28.5" customHeight="1" spans="1:8">
      <c r="A3" s="43" t="str">
        <f>"2025"&amp;"年新增资产配置表"</f>
        <v>2025年新增资产配置表</v>
      </c>
      <c r="B3" s="30"/>
      <c r="C3" s="30"/>
      <c r="D3" s="30"/>
      <c r="E3" s="30"/>
      <c r="F3" s="30"/>
      <c r="G3" s="30"/>
      <c r="H3" s="30"/>
    </row>
    <row r="4" ht="13.5" customHeight="1" spans="1:8">
      <c r="A4" s="44" t="str">
        <f>"单位名称："&amp;"芒市综合行政执法局"</f>
        <v>单位名称：芒市综合行政执法局</v>
      </c>
      <c r="B4" s="32"/>
      <c r="C4" s="45"/>
      <c r="D4" s="2"/>
      <c r="E4" s="2"/>
      <c r="F4" s="2"/>
      <c r="G4" s="2"/>
      <c r="H4" s="2"/>
    </row>
    <row r="5" ht="18" customHeight="1" spans="1:8">
      <c r="A5" s="8" t="s">
        <v>176</v>
      </c>
      <c r="B5" s="8" t="s">
        <v>507</v>
      </c>
      <c r="C5" s="8" t="s">
        <v>508</v>
      </c>
      <c r="D5" s="8" t="s">
        <v>509</v>
      </c>
      <c r="E5" s="8" t="s">
        <v>510</v>
      </c>
      <c r="F5" s="51" t="s">
        <v>511</v>
      </c>
      <c r="G5" s="52"/>
      <c r="H5" s="53"/>
    </row>
    <row r="6" ht="18" customHeight="1" spans="1:8">
      <c r="A6" s="12"/>
      <c r="B6" s="12"/>
      <c r="C6" s="12"/>
      <c r="D6" s="12"/>
      <c r="E6" s="12"/>
      <c r="F6" s="34" t="s">
        <v>441</v>
      </c>
      <c r="G6" s="34" t="s">
        <v>512</v>
      </c>
      <c r="H6" s="34" t="s">
        <v>513</v>
      </c>
    </row>
    <row r="7" ht="21" customHeight="1" spans="1:8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ht="33" customHeight="1" spans="1:8">
      <c r="A8" s="46"/>
      <c r="B8" s="46"/>
      <c r="C8" s="46"/>
      <c r="D8" s="46"/>
      <c r="E8" s="46"/>
      <c r="F8" s="41"/>
      <c r="G8" s="54"/>
      <c r="H8" s="54"/>
    </row>
    <row r="9" ht="24" customHeight="1" spans="1:8">
      <c r="A9" s="47" t="s">
        <v>30</v>
      </c>
      <c r="B9" s="48"/>
      <c r="C9" s="48"/>
      <c r="D9" s="48"/>
      <c r="E9" s="48"/>
      <c r="F9" s="42"/>
      <c r="G9" s="55"/>
      <c r="H9" s="55"/>
    </row>
    <row r="10" customHeight="1" spans="1:1">
      <c r="A10" s="49" t="s">
        <v>514</v>
      </c>
    </row>
  </sheetData>
  <mergeCells count="9">
    <mergeCell ref="A3:H3"/>
    <mergeCell ref="A4:C4"/>
    <mergeCell ref="F5:H5"/>
    <mergeCell ref="A9:E9"/>
    <mergeCell ref="A5:A6"/>
    <mergeCell ref="B5:B6"/>
    <mergeCell ref="C5:C6"/>
    <mergeCell ref="D5:D6"/>
    <mergeCell ref="E5:E6"/>
  </mergeCells>
  <printOptions horizontalCentered="1"/>
  <pageMargins left="0.2" right="0.08" top="0.16" bottom="0.1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4" defaultRowHeight="14.25" customHeight="1"/>
  <cols>
    <col min="1" max="1" width="10.2866666666667" customWidth="1"/>
    <col min="2" max="3" width="23.8466666666667" customWidth="1"/>
    <col min="4" max="4" width="11.14" customWidth="1"/>
    <col min="5" max="5" width="17.7133333333333" customWidth="1"/>
    <col min="6" max="6" width="9.84666666666667" customWidth="1"/>
    <col min="7" max="7" width="17.7133333333333" customWidth="1"/>
    <col min="8" max="11" width="15.42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A2" s="2"/>
      <c r="B2" s="2"/>
      <c r="C2" s="2"/>
      <c r="D2" s="3"/>
      <c r="E2" s="3"/>
      <c r="F2" s="3"/>
      <c r="G2" s="3"/>
      <c r="H2" s="22"/>
      <c r="I2" s="22"/>
      <c r="J2" s="22"/>
      <c r="K2" s="23" t="s">
        <v>515</v>
      </c>
    </row>
    <row r="3" ht="27.75" customHeight="1" spans="1:11">
      <c r="A3" s="30" t="str">
        <f>"2025"&amp;"年上级补助项目支出预算表"</f>
        <v>2025年上级补助项目支出预算表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31" t="str">
        <f>"单位名称："&amp;"芒市综合行政执法局"</f>
        <v>单位名称：芒市综合行政执法局</v>
      </c>
      <c r="B4" s="32"/>
      <c r="C4" s="32"/>
      <c r="D4" s="32"/>
      <c r="E4" s="32"/>
      <c r="F4" s="32"/>
      <c r="G4" s="32"/>
      <c r="H4" s="38"/>
      <c r="I4" s="38"/>
      <c r="J4" s="38"/>
      <c r="K4" s="40" t="s">
        <v>27</v>
      </c>
    </row>
    <row r="5" ht="21.75" customHeight="1" spans="1:11">
      <c r="A5" s="33" t="s">
        <v>285</v>
      </c>
      <c r="B5" s="33" t="s">
        <v>178</v>
      </c>
      <c r="C5" s="33" t="s">
        <v>286</v>
      </c>
      <c r="D5" s="34" t="s">
        <v>179</v>
      </c>
      <c r="E5" s="34" t="s">
        <v>180</v>
      </c>
      <c r="F5" s="34" t="s">
        <v>287</v>
      </c>
      <c r="G5" s="34" t="s">
        <v>288</v>
      </c>
      <c r="H5" s="39" t="s">
        <v>30</v>
      </c>
      <c r="I5" s="39" t="s">
        <v>516</v>
      </c>
      <c r="J5" s="39"/>
      <c r="K5" s="39"/>
    </row>
    <row r="6" ht="21.75" customHeight="1" spans="1:11">
      <c r="A6" s="33"/>
      <c r="B6" s="33"/>
      <c r="C6" s="33"/>
      <c r="D6" s="34"/>
      <c r="E6" s="34"/>
      <c r="F6" s="34"/>
      <c r="G6" s="34"/>
      <c r="H6" s="39"/>
      <c r="I6" s="34" t="s">
        <v>34</v>
      </c>
      <c r="J6" s="34" t="s">
        <v>35</v>
      </c>
      <c r="K6" s="34" t="s">
        <v>36</v>
      </c>
    </row>
    <row r="7" ht="40.5" customHeight="1" spans="1:11">
      <c r="A7" s="33"/>
      <c r="B7" s="33"/>
      <c r="C7" s="33"/>
      <c r="D7" s="34"/>
      <c r="E7" s="34"/>
      <c r="F7" s="34"/>
      <c r="G7" s="34"/>
      <c r="H7" s="39"/>
      <c r="I7" s="34" t="s">
        <v>33</v>
      </c>
      <c r="J7" s="34"/>
      <c r="K7" s="34"/>
    </row>
    <row r="8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4">
        <v>10</v>
      </c>
      <c r="K8" s="14">
        <v>11</v>
      </c>
    </row>
    <row r="9" ht="52.5" customHeight="1" spans="1:11">
      <c r="A9" s="35"/>
      <c r="B9" s="16" t="s">
        <v>517</v>
      </c>
      <c r="C9" s="35"/>
      <c r="D9" s="35"/>
      <c r="E9" s="35"/>
      <c r="F9" s="35"/>
      <c r="G9" s="35"/>
      <c r="H9" s="29">
        <v>3200</v>
      </c>
      <c r="I9" s="29">
        <v>3200</v>
      </c>
      <c r="J9" s="29"/>
      <c r="K9" s="41"/>
    </row>
    <row r="10" ht="52.5" customHeight="1" spans="1:11">
      <c r="A10" s="16" t="s">
        <v>299</v>
      </c>
      <c r="B10" s="16" t="s">
        <v>517</v>
      </c>
      <c r="C10" s="16" t="s">
        <v>50</v>
      </c>
      <c r="D10" s="16" t="s">
        <v>117</v>
      </c>
      <c r="E10" s="16" t="s">
        <v>116</v>
      </c>
      <c r="F10" s="16" t="s">
        <v>518</v>
      </c>
      <c r="G10" s="16" t="s">
        <v>519</v>
      </c>
      <c r="H10" s="29">
        <v>3200</v>
      </c>
      <c r="I10" s="29">
        <v>3200</v>
      </c>
      <c r="J10" s="29"/>
      <c r="K10" s="42"/>
    </row>
    <row r="11" ht="52.5" customHeight="1" spans="1:11">
      <c r="A11" s="18"/>
      <c r="B11" s="16" t="s">
        <v>520</v>
      </c>
      <c r="C11" s="18"/>
      <c r="D11" s="18"/>
      <c r="E11" s="18"/>
      <c r="F11" s="18"/>
      <c r="G11" s="18"/>
      <c r="H11" s="29">
        <v>3200</v>
      </c>
      <c r="I11" s="29">
        <v>3200</v>
      </c>
      <c r="J11" s="29"/>
      <c r="K11" s="18"/>
    </row>
    <row r="12" ht="52.5" customHeight="1" spans="1:11">
      <c r="A12" s="16" t="s">
        <v>299</v>
      </c>
      <c r="B12" s="16" t="s">
        <v>520</v>
      </c>
      <c r="C12" s="16" t="s">
        <v>50</v>
      </c>
      <c r="D12" s="16" t="s">
        <v>92</v>
      </c>
      <c r="E12" s="16" t="s">
        <v>93</v>
      </c>
      <c r="F12" s="16" t="s">
        <v>233</v>
      </c>
      <c r="G12" s="16" t="s">
        <v>234</v>
      </c>
      <c r="H12" s="29">
        <v>3200</v>
      </c>
      <c r="I12" s="29">
        <v>3200</v>
      </c>
      <c r="J12" s="29"/>
      <c r="K12" s="18"/>
    </row>
    <row r="13" ht="30" customHeight="1" spans="1:11">
      <c r="A13" s="36" t="s">
        <v>434</v>
      </c>
      <c r="B13" s="37"/>
      <c r="C13" s="37"/>
      <c r="D13" s="37"/>
      <c r="E13" s="37"/>
      <c r="F13" s="37"/>
      <c r="G13" s="37"/>
      <c r="H13" s="29">
        <v>6400</v>
      </c>
      <c r="I13" s="29">
        <v>6400</v>
      </c>
      <c r="J13" s="29"/>
      <c r="K13" s="42"/>
    </row>
  </sheetData>
  <mergeCells count="15">
    <mergeCell ref="A3:K3"/>
    <mergeCell ref="A4:G4"/>
    <mergeCell ref="I5:K5"/>
    <mergeCell ref="A13:G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22" right="0.22" top="0.33" bottom="0.33" header="0.29" footer="0.2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pane ySplit="1" topLeftCell="A14" activePane="bottomLeft" state="frozen"/>
      <selection/>
      <selection pane="bottomLeft" activeCell="A1" sqref="A1"/>
    </sheetView>
  </sheetViews>
  <sheetFormatPr defaultColWidth="9.14" defaultRowHeight="14.25" customHeight="1" outlineLevelCol="6"/>
  <cols>
    <col min="1" max="4" width="20.0466666666667" customWidth="1"/>
    <col min="5" max="7" width="21.046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2"/>
      <c r="F2" s="22"/>
      <c r="G2" s="23" t="s">
        <v>521</v>
      </c>
    </row>
    <row r="3" ht="27.75" customHeight="1" spans="1:7">
      <c r="A3" s="4" t="str">
        <f>"2025"&amp;"年部门项目支出中期规划预算表"</f>
        <v>2025年部门项目支出中期规划预算表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"单位名称："&amp;"芒市综合行政执法局"</f>
        <v>单位名称：芒市综合行政执法局</v>
      </c>
      <c r="B4" s="6"/>
      <c r="C4" s="6"/>
      <c r="D4" s="6"/>
      <c r="E4" s="24"/>
      <c r="F4" s="24"/>
      <c r="G4" s="25" t="s">
        <v>27</v>
      </c>
    </row>
    <row r="5" ht="21.75" customHeight="1" spans="1:7">
      <c r="A5" s="7" t="s">
        <v>286</v>
      </c>
      <c r="B5" s="7" t="s">
        <v>285</v>
      </c>
      <c r="C5" s="7" t="s">
        <v>178</v>
      </c>
      <c r="D5" s="8" t="s">
        <v>522</v>
      </c>
      <c r="E5" s="26" t="s">
        <v>34</v>
      </c>
      <c r="F5" s="27"/>
      <c r="G5" s="28"/>
    </row>
    <row r="6" ht="21.75" customHeight="1" spans="1:7">
      <c r="A6" s="9"/>
      <c r="B6" s="9"/>
      <c r="C6" s="9"/>
      <c r="D6" s="10"/>
      <c r="E6" s="8" t="str">
        <f>"2025"&amp;"年"</f>
        <v>2025年</v>
      </c>
      <c r="F6" s="8" t="str">
        <f>"2025"+1&amp;"年"</f>
        <v>2026年</v>
      </c>
      <c r="G6" s="8" t="str">
        <f>"2025"+2&amp;"年"</f>
        <v>2027年</v>
      </c>
    </row>
    <row r="7" ht="40.5" customHeight="1" spans="1:7">
      <c r="A7" s="11"/>
      <c r="B7" s="11"/>
      <c r="C7" s="11"/>
      <c r="D7" s="12"/>
      <c r="E7" s="12" t="s">
        <v>33</v>
      </c>
      <c r="F7" s="12" t="s">
        <v>33</v>
      </c>
      <c r="G7" s="12" t="s">
        <v>33</v>
      </c>
    </row>
    <row r="8" ht="15" customHeight="1" spans="1:7">
      <c r="A8" s="13">
        <v>1</v>
      </c>
      <c r="B8" s="13">
        <v>2</v>
      </c>
      <c r="C8" s="13">
        <v>3</v>
      </c>
      <c r="D8" s="14">
        <v>4</v>
      </c>
      <c r="E8" s="13">
        <v>5</v>
      </c>
      <c r="F8" s="13">
        <v>6</v>
      </c>
      <c r="G8" s="13">
        <v>7</v>
      </c>
    </row>
    <row r="9" ht="52.5" customHeight="1" spans="1:7">
      <c r="A9" s="15" t="s">
        <v>46</v>
      </c>
      <c r="B9" s="16"/>
      <c r="C9" s="16"/>
      <c r="D9" s="16"/>
      <c r="E9" s="29">
        <v>33300000</v>
      </c>
      <c r="F9" s="29"/>
      <c r="G9" s="29"/>
    </row>
    <row r="10" ht="52.5" customHeight="1" spans="1:7">
      <c r="A10" s="17"/>
      <c r="B10" s="16" t="s">
        <v>523</v>
      </c>
      <c r="C10" s="16" t="s">
        <v>317</v>
      </c>
      <c r="D10" s="16" t="s">
        <v>524</v>
      </c>
      <c r="E10" s="29">
        <v>300000</v>
      </c>
      <c r="F10" s="29"/>
      <c r="G10" s="29"/>
    </row>
    <row r="11" ht="52.5" customHeight="1" spans="1:7">
      <c r="A11" s="18"/>
      <c r="B11" s="16" t="s">
        <v>523</v>
      </c>
      <c r="C11" s="16" t="s">
        <v>307</v>
      </c>
      <c r="D11" s="16" t="s">
        <v>524</v>
      </c>
      <c r="E11" s="29">
        <v>15000000</v>
      </c>
      <c r="F11" s="29"/>
      <c r="G11" s="29"/>
    </row>
    <row r="12" ht="52.5" customHeight="1" spans="1:7">
      <c r="A12" s="18"/>
      <c r="B12" s="16" t="s">
        <v>523</v>
      </c>
      <c r="C12" s="16" t="s">
        <v>315</v>
      </c>
      <c r="D12" s="16" t="s">
        <v>524</v>
      </c>
      <c r="E12" s="29">
        <v>1500000</v>
      </c>
      <c r="F12" s="29"/>
      <c r="G12" s="29"/>
    </row>
    <row r="13" ht="52.5" customHeight="1" spans="1:7">
      <c r="A13" s="18"/>
      <c r="B13" s="16" t="s">
        <v>523</v>
      </c>
      <c r="C13" s="16" t="s">
        <v>309</v>
      </c>
      <c r="D13" s="16" t="s">
        <v>524</v>
      </c>
      <c r="E13" s="29">
        <v>5700000</v>
      </c>
      <c r="F13" s="29"/>
      <c r="G13" s="29"/>
    </row>
    <row r="14" ht="52.5" customHeight="1" spans="1:7">
      <c r="A14" s="18"/>
      <c r="B14" s="16" t="s">
        <v>523</v>
      </c>
      <c r="C14" s="16" t="s">
        <v>313</v>
      </c>
      <c r="D14" s="16" t="s">
        <v>524</v>
      </c>
      <c r="E14" s="29">
        <v>2800000</v>
      </c>
      <c r="F14" s="29"/>
      <c r="G14" s="29"/>
    </row>
    <row r="15" ht="52.5" customHeight="1" spans="1:7">
      <c r="A15" s="18"/>
      <c r="B15" s="16" t="s">
        <v>523</v>
      </c>
      <c r="C15" s="16" t="s">
        <v>305</v>
      </c>
      <c r="D15" s="16" t="s">
        <v>524</v>
      </c>
      <c r="E15" s="29">
        <v>8000000</v>
      </c>
      <c r="F15" s="29"/>
      <c r="G15" s="29"/>
    </row>
    <row r="16" ht="52.5" customHeight="1" spans="1:7">
      <c r="A16" s="15" t="s">
        <v>48</v>
      </c>
      <c r="B16" s="18"/>
      <c r="C16" s="18"/>
      <c r="D16" s="18"/>
      <c r="E16" s="29">
        <v>1570000</v>
      </c>
      <c r="F16" s="29"/>
      <c r="G16" s="29"/>
    </row>
    <row r="17" ht="52.5" customHeight="1" spans="1:7">
      <c r="A17" s="18"/>
      <c r="B17" s="16" t="s">
        <v>525</v>
      </c>
      <c r="C17" s="16" t="s">
        <v>291</v>
      </c>
      <c r="D17" s="16" t="s">
        <v>524</v>
      </c>
      <c r="E17" s="29">
        <v>1570000</v>
      </c>
      <c r="F17" s="29"/>
      <c r="G17" s="29"/>
    </row>
    <row r="18" ht="52.5" customHeight="1" spans="1:7">
      <c r="A18" s="15" t="s">
        <v>50</v>
      </c>
      <c r="B18" s="18"/>
      <c r="C18" s="18"/>
      <c r="D18" s="18"/>
      <c r="E18" s="29">
        <v>190000</v>
      </c>
      <c r="F18" s="29"/>
      <c r="G18" s="29"/>
    </row>
    <row r="19" ht="52.5" customHeight="1" spans="1:7">
      <c r="A19" s="18"/>
      <c r="B19" s="16" t="s">
        <v>525</v>
      </c>
      <c r="C19" s="16" t="s">
        <v>303</v>
      </c>
      <c r="D19" s="16" t="s">
        <v>524</v>
      </c>
      <c r="E19" s="29">
        <v>60000</v>
      </c>
      <c r="F19" s="29"/>
      <c r="G19" s="29"/>
    </row>
    <row r="20" ht="52.5" customHeight="1" spans="1:7">
      <c r="A20" s="18"/>
      <c r="B20" s="16" t="s">
        <v>523</v>
      </c>
      <c r="C20" s="16" t="s">
        <v>298</v>
      </c>
      <c r="D20" s="16" t="s">
        <v>524</v>
      </c>
      <c r="E20" s="29">
        <v>130000</v>
      </c>
      <c r="F20" s="29"/>
      <c r="G20" s="29"/>
    </row>
    <row r="21" ht="30" customHeight="1" spans="1:7">
      <c r="A21" s="19" t="s">
        <v>30</v>
      </c>
      <c r="B21" s="20" t="s">
        <v>504</v>
      </c>
      <c r="C21" s="20"/>
      <c r="D21" s="21"/>
      <c r="E21" s="29">
        <v>35060000</v>
      </c>
      <c r="F21" s="29"/>
      <c r="G21" s="29"/>
    </row>
  </sheetData>
  <mergeCells count="11">
    <mergeCell ref="A3:G3"/>
    <mergeCell ref="A4:D4"/>
    <mergeCell ref="E5:G5"/>
    <mergeCell ref="A21:D2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" defaultRowHeight="12" customHeight="1"/>
  <cols>
    <col min="1" max="1" width="7.62666666666667" customWidth="1"/>
    <col min="2" max="2" width="11.2" customWidth="1"/>
    <col min="3" max="4" width="13.4733333333333" customWidth="1"/>
    <col min="5" max="5" width="13.2" customWidth="1"/>
    <col min="6" max="6" width="8.47333333333333" customWidth="1"/>
    <col min="7" max="7" width="5.34" customWidth="1"/>
    <col min="8" max="8" width="8.47333333333333" customWidth="1"/>
    <col min="9" max="12" width="11.9133333333333" customWidth="1"/>
    <col min="13" max="13" width="9.2" customWidth="1"/>
    <col min="14" max="14" width="11.9133333333333" customWidth="1"/>
    <col min="15" max="15" width="4.47333333333333" customWidth="1"/>
    <col min="16" max="19" width="4.91333333333333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6.5" customHeight="1" spans="1:17">
      <c r="A2" s="175"/>
      <c r="B2" s="2"/>
      <c r="C2" s="2"/>
      <c r="D2" s="2"/>
      <c r="E2" s="2"/>
      <c r="F2" s="2"/>
      <c r="G2" s="2"/>
      <c r="H2" s="2"/>
      <c r="I2" s="92"/>
      <c r="J2" s="2"/>
      <c r="K2" s="2"/>
      <c r="L2" s="2"/>
      <c r="M2" s="2"/>
      <c r="N2" s="2"/>
      <c r="O2" s="2"/>
      <c r="P2" s="93" t="s">
        <v>26</v>
      </c>
      <c r="Q2" s="93" t="s">
        <v>26</v>
      </c>
    </row>
    <row r="3" ht="36.75" customHeight="1" spans="1:19">
      <c r="A3" s="30" t="str">
        <f>"2025"&amp;"年部门收入预算表"</f>
        <v>2025年部门收入预算表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8" customHeight="1" spans="1:17">
      <c r="A4" s="32" t="str">
        <f>"单位名称："&amp;"芒市综合行政执法局"</f>
        <v>单位名称：芒市综合行政执法局</v>
      </c>
      <c r="B4" s="32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93" t="s">
        <v>27</v>
      </c>
      <c r="Q4" s="93"/>
    </row>
    <row r="5" ht="21" customHeight="1" spans="1:19">
      <c r="A5" s="8" t="s">
        <v>28</v>
      </c>
      <c r="B5" s="8" t="s">
        <v>29</v>
      </c>
      <c r="C5" s="8" t="s">
        <v>30</v>
      </c>
      <c r="D5" s="51" t="s">
        <v>31</v>
      </c>
      <c r="E5" s="52"/>
      <c r="F5" s="52"/>
      <c r="G5" s="52"/>
      <c r="H5" s="52"/>
      <c r="I5" s="27"/>
      <c r="J5" s="52"/>
      <c r="K5" s="52"/>
      <c r="L5" s="52"/>
      <c r="M5" s="52"/>
      <c r="N5" s="53"/>
      <c r="O5" s="51" t="s">
        <v>32</v>
      </c>
      <c r="P5" s="52"/>
      <c r="Q5" s="52"/>
      <c r="R5" s="52"/>
      <c r="S5" s="53"/>
    </row>
    <row r="6" ht="41.25" customHeight="1" spans="1:19">
      <c r="A6" s="10"/>
      <c r="B6" s="10"/>
      <c r="C6" s="10"/>
      <c r="D6" s="10" t="s">
        <v>33</v>
      </c>
      <c r="E6" s="10" t="s">
        <v>34</v>
      </c>
      <c r="F6" s="10" t="s">
        <v>35</v>
      </c>
      <c r="G6" s="10" t="s">
        <v>36</v>
      </c>
      <c r="H6" s="8" t="s">
        <v>37</v>
      </c>
      <c r="I6" s="178" t="s">
        <v>38</v>
      </c>
      <c r="J6" s="178"/>
      <c r="K6" s="178"/>
      <c r="L6" s="178"/>
      <c r="M6" s="178"/>
      <c r="N6" s="178"/>
      <c r="O6" s="8" t="s">
        <v>33</v>
      </c>
      <c r="P6" s="8" t="s">
        <v>34</v>
      </c>
      <c r="Q6" s="8" t="s">
        <v>35</v>
      </c>
      <c r="R6" s="8" t="s">
        <v>36</v>
      </c>
      <c r="S6" s="8" t="s">
        <v>39</v>
      </c>
    </row>
    <row r="7" ht="43.5" customHeight="1" spans="1:19">
      <c r="A7" s="73"/>
      <c r="B7" s="73"/>
      <c r="C7" s="73"/>
      <c r="D7" s="87"/>
      <c r="E7" s="87"/>
      <c r="F7" s="87"/>
      <c r="G7" s="73"/>
      <c r="H7" s="73"/>
      <c r="I7" s="39" t="s">
        <v>33</v>
      </c>
      <c r="J7" s="33" t="s">
        <v>40</v>
      </c>
      <c r="K7" s="33" t="s">
        <v>41</v>
      </c>
      <c r="L7" s="7" t="s">
        <v>42</v>
      </c>
      <c r="M7" s="7" t="s">
        <v>43</v>
      </c>
      <c r="N7" s="7" t="s">
        <v>44</v>
      </c>
      <c r="O7" s="87"/>
      <c r="P7" s="87"/>
      <c r="Q7" s="87"/>
      <c r="R7" s="87"/>
      <c r="S7" s="87"/>
    </row>
    <row r="8" ht="21" customHeight="1" spans="1:19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60">
        <v>19</v>
      </c>
    </row>
    <row r="9" ht="52.5" customHeight="1" spans="1:19">
      <c r="A9" s="176" t="s">
        <v>45</v>
      </c>
      <c r="B9" s="176" t="s">
        <v>46</v>
      </c>
      <c r="C9" s="29">
        <v>37830410.31</v>
      </c>
      <c r="D9" s="29">
        <v>37830410.31</v>
      </c>
      <c r="E9" s="29">
        <v>37830410.31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ht="52.5" customHeight="1" spans="1:19">
      <c r="A10" s="176" t="s">
        <v>47</v>
      </c>
      <c r="B10" s="176" t="s">
        <v>48</v>
      </c>
      <c r="C10" s="29">
        <v>19631189</v>
      </c>
      <c r="D10" s="29">
        <v>19631189</v>
      </c>
      <c r="E10" s="29">
        <v>19631189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18"/>
      <c r="S10" s="18"/>
    </row>
    <row r="11" ht="52.5" customHeight="1" spans="1:19">
      <c r="A11" s="176" t="s">
        <v>49</v>
      </c>
      <c r="B11" s="176" t="s">
        <v>50</v>
      </c>
      <c r="C11" s="29">
        <v>1779171.08</v>
      </c>
      <c r="D11" s="29">
        <v>1779171.08</v>
      </c>
      <c r="E11" s="29">
        <v>1779171.08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18"/>
      <c r="S11" s="18"/>
    </row>
    <row r="12" ht="30" customHeight="1" spans="1:19">
      <c r="A12" s="26" t="s">
        <v>30</v>
      </c>
      <c r="B12" s="177"/>
      <c r="C12" s="166">
        <v>59240770.39</v>
      </c>
      <c r="D12" s="166">
        <v>59240770.39</v>
      </c>
      <c r="E12" s="166">
        <v>59240770.39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</row>
  </sheetData>
  <mergeCells count="21">
    <mergeCell ref="P2:S2"/>
    <mergeCell ref="A3:S3"/>
    <mergeCell ref="A4:G4"/>
    <mergeCell ref="P4:S4"/>
    <mergeCell ref="D5:N5"/>
    <mergeCell ref="O5:S5"/>
    <mergeCell ref="I6:N6"/>
    <mergeCell ref="A12:B12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2" right="0.2" top="0.75" bottom="0.75" header="0.28" footer="0.28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pane ySplit="1" topLeftCell="A27" activePane="bottomLeft" state="frozen"/>
      <selection/>
      <selection pane="bottomLeft" activeCell="E32" sqref="E32"/>
    </sheetView>
  </sheetViews>
  <sheetFormatPr defaultColWidth="8.84666666666667" defaultRowHeight="15" customHeight="1"/>
  <cols>
    <col min="1" max="1" width="9.62666666666667" customWidth="1"/>
    <col min="2" max="2" width="14.1" customWidth="1"/>
    <col min="3" max="6" width="14.4733333333333" customWidth="1"/>
    <col min="7" max="7" width="12.6266666666667" customWidth="1"/>
    <col min="8" max="8" width="4.34" customWidth="1"/>
    <col min="9" max="9" width="7.28666666666667" customWidth="1"/>
    <col min="10" max="13" width="12.7733333333333" customWidth="1"/>
    <col min="14" max="14" width="5.77333333333333" customWidth="1"/>
    <col min="15" max="15" width="12.7733333333333" customWidth="1"/>
  </cols>
  <sheetData>
    <row r="1" customHeight="1" spans="1:1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ht="18.75" customHeight="1" spans="1:1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50" t="s">
        <v>51</v>
      </c>
      <c r="O2" s="50"/>
    </row>
    <row r="3" ht="36" customHeight="1" spans="1:15">
      <c r="A3" s="169" t="str">
        <f>"2025"&amp;"年部门支出预算表"</f>
        <v>2025年部门支出预算表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ht="18.75" customHeight="1" spans="1:15">
      <c r="A4" s="32" t="str">
        <f>"单位名称："&amp;"芒市综合行政执法局"</f>
        <v>单位名称：芒市综合行政执法局</v>
      </c>
      <c r="B4" s="32"/>
      <c r="C4" s="32"/>
      <c r="D4" s="32"/>
      <c r="E4" s="32"/>
      <c r="F4" s="32"/>
      <c r="G4" s="168"/>
      <c r="H4" s="168"/>
      <c r="I4" s="168"/>
      <c r="J4" s="168"/>
      <c r="K4" s="168"/>
      <c r="L4" s="168"/>
      <c r="M4" s="168"/>
      <c r="N4" s="50" t="s">
        <v>1</v>
      </c>
      <c r="O4" s="50"/>
    </row>
    <row r="5" ht="31.5" customHeight="1" spans="1:15">
      <c r="A5" s="170" t="s">
        <v>52</v>
      </c>
      <c r="B5" s="170" t="s">
        <v>53</v>
      </c>
      <c r="C5" s="170" t="s">
        <v>30</v>
      </c>
      <c r="D5" s="170" t="s">
        <v>34</v>
      </c>
      <c r="E5" s="170"/>
      <c r="F5" s="170"/>
      <c r="G5" s="170" t="s">
        <v>35</v>
      </c>
      <c r="H5" s="170" t="s">
        <v>36</v>
      </c>
      <c r="I5" s="170" t="s">
        <v>54</v>
      </c>
      <c r="J5" s="170" t="s">
        <v>55</v>
      </c>
      <c r="K5" s="170"/>
      <c r="L5" s="170"/>
      <c r="M5" s="170"/>
      <c r="N5" s="170"/>
      <c r="O5" s="170"/>
    </row>
    <row r="6" ht="37.3" customHeight="1" spans="1:15">
      <c r="A6" s="170"/>
      <c r="B6" s="170"/>
      <c r="C6" s="170"/>
      <c r="D6" s="170" t="s">
        <v>33</v>
      </c>
      <c r="E6" s="170" t="s">
        <v>56</v>
      </c>
      <c r="F6" s="170" t="s">
        <v>57</v>
      </c>
      <c r="G6" s="170"/>
      <c r="H6" s="170"/>
      <c r="I6" s="170"/>
      <c r="J6" s="170" t="s">
        <v>33</v>
      </c>
      <c r="K6" s="170" t="s">
        <v>58</v>
      </c>
      <c r="L6" s="170" t="s">
        <v>59</v>
      </c>
      <c r="M6" s="170" t="s">
        <v>60</v>
      </c>
      <c r="N6" s="170" t="s">
        <v>61</v>
      </c>
      <c r="O6" s="170" t="s">
        <v>62</v>
      </c>
    </row>
    <row r="7" ht="18.75" customHeight="1" spans="1:15">
      <c r="A7" s="171" t="s">
        <v>63</v>
      </c>
      <c r="B7" s="171" t="s">
        <v>64</v>
      </c>
      <c r="C7" s="171" t="s">
        <v>65</v>
      </c>
      <c r="D7" s="171" t="s">
        <v>66</v>
      </c>
      <c r="E7" s="171" t="s">
        <v>67</v>
      </c>
      <c r="F7" s="171" t="s">
        <v>68</v>
      </c>
      <c r="G7" s="171" t="s">
        <v>69</v>
      </c>
      <c r="H7" s="171" t="s">
        <v>70</v>
      </c>
      <c r="I7" s="171" t="s">
        <v>71</v>
      </c>
      <c r="J7" s="171" t="s">
        <v>72</v>
      </c>
      <c r="K7" s="171" t="s">
        <v>73</v>
      </c>
      <c r="L7" s="171" t="s">
        <v>74</v>
      </c>
      <c r="M7" s="171" t="s">
        <v>75</v>
      </c>
      <c r="N7" s="171" t="s">
        <v>76</v>
      </c>
      <c r="O7" s="171" t="s">
        <v>77</v>
      </c>
    </row>
    <row r="8" ht="52.5" customHeight="1" spans="1:15">
      <c r="A8" s="172" t="s">
        <v>78</v>
      </c>
      <c r="B8" s="172" t="s">
        <v>79</v>
      </c>
      <c r="C8" s="139">
        <v>5031833.86</v>
      </c>
      <c r="D8" s="139">
        <v>5031833.86</v>
      </c>
      <c r="E8" s="139">
        <v>5031833.86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52.5" customHeight="1" spans="1:15">
      <c r="A9" s="173" t="s">
        <v>80</v>
      </c>
      <c r="B9" s="173" t="s">
        <v>81</v>
      </c>
      <c r="C9" s="139">
        <v>2549153.1</v>
      </c>
      <c r="D9" s="139">
        <v>2549153.1</v>
      </c>
      <c r="E9" s="139">
        <v>2549153.1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52.5" customHeight="1" spans="1:15">
      <c r="A10" s="174" t="s">
        <v>82</v>
      </c>
      <c r="B10" s="174" t="s">
        <v>83</v>
      </c>
      <c r="C10" s="139">
        <v>3600</v>
      </c>
      <c r="D10" s="139">
        <v>3600</v>
      </c>
      <c r="E10" s="139">
        <v>3600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4" t="s">
        <v>84</v>
      </c>
      <c r="B11" s="174" t="s">
        <v>85</v>
      </c>
      <c r="C11" s="139">
        <v>3600</v>
      </c>
      <c r="D11" s="139">
        <v>3600</v>
      </c>
      <c r="E11" s="139">
        <v>3600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4" t="s">
        <v>86</v>
      </c>
      <c r="B12" s="174" t="s">
        <v>87</v>
      </c>
      <c r="C12" s="139">
        <v>1854445.44</v>
      </c>
      <c r="D12" s="139">
        <v>1854445.44</v>
      </c>
      <c r="E12" s="139">
        <v>1854445.44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4" t="s">
        <v>88</v>
      </c>
      <c r="B13" s="174" t="s">
        <v>89</v>
      </c>
      <c r="C13" s="139">
        <v>687507.66</v>
      </c>
      <c r="D13" s="139">
        <v>687507.66</v>
      </c>
      <c r="E13" s="139">
        <v>687507.66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3" t="s">
        <v>90</v>
      </c>
      <c r="B14" s="173" t="s">
        <v>91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 t="s">
        <v>92</v>
      </c>
      <c r="B15" s="174" t="s">
        <v>93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3" t="s">
        <v>94</v>
      </c>
      <c r="B16" s="173" t="s">
        <v>95</v>
      </c>
      <c r="C16" s="139">
        <v>2482680.76</v>
      </c>
      <c r="D16" s="139">
        <v>2482680.76</v>
      </c>
      <c r="E16" s="139">
        <v>2482680.76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4" t="s">
        <v>96</v>
      </c>
      <c r="B17" s="174" t="s">
        <v>95</v>
      </c>
      <c r="C17" s="139">
        <v>2482680.76</v>
      </c>
      <c r="D17" s="139">
        <v>2482680.76</v>
      </c>
      <c r="E17" s="139">
        <v>2482680.76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2" t="s">
        <v>97</v>
      </c>
      <c r="B18" s="172" t="s">
        <v>98</v>
      </c>
      <c r="C18" s="139">
        <v>884499.81</v>
      </c>
      <c r="D18" s="139">
        <v>884499.81</v>
      </c>
      <c r="E18" s="139">
        <v>884499.81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3" t="s">
        <v>99</v>
      </c>
      <c r="B19" s="173" t="s">
        <v>100</v>
      </c>
      <c r="C19" s="139">
        <v>884499.81</v>
      </c>
      <c r="D19" s="139">
        <v>884499.81</v>
      </c>
      <c r="E19" s="139">
        <v>884499.81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4" t="s">
        <v>101</v>
      </c>
      <c r="B20" s="174" t="s">
        <v>102</v>
      </c>
      <c r="C20" s="139">
        <v>634424.3</v>
      </c>
      <c r="D20" s="139">
        <v>634424.3</v>
      </c>
      <c r="E20" s="139">
        <v>634424.3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 t="s">
        <v>103</v>
      </c>
      <c r="B21" s="174" t="s">
        <v>104</v>
      </c>
      <c r="C21" s="139">
        <v>228205.34</v>
      </c>
      <c r="D21" s="139">
        <v>228205.34</v>
      </c>
      <c r="E21" s="139">
        <v>228205.34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 t="s">
        <v>105</v>
      </c>
      <c r="B22" s="174" t="s">
        <v>106</v>
      </c>
      <c r="C22" s="139">
        <v>21870.17</v>
      </c>
      <c r="D22" s="139">
        <v>21870.17</v>
      </c>
      <c r="E22" s="139">
        <v>21870.17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2" t="s">
        <v>107</v>
      </c>
      <c r="B23" s="172" t="s">
        <v>108</v>
      </c>
      <c r="C23" s="139">
        <v>52012226.64</v>
      </c>
      <c r="D23" s="139">
        <v>52012226.64</v>
      </c>
      <c r="E23" s="139">
        <v>16952226.64</v>
      </c>
      <c r="F23" s="139">
        <v>35060000</v>
      </c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109</v>
      </c>
      <c r="B24" s="173" t="s">
        <v>110</v>
      </c>
      <c r="C24" s="139">
        <v>14708724.72</v>
      </c>
      <c r="D24" s="139">
        <v>14708724.72</v>
      </c>
      <c r="E24" s="139">
        <v>13138724.72</v>
      </c>
      <c r="F24" s="139">
        <v>1570000</v>
      </c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4" t="s">
        <v>111</v>
      </c>
      <c r="B25" s="174" t="s">
        <v>112</v>
      </c>
      <c r="C25" s="139">
        <v>682162.08</v>
      </c>
      <c r="D25" s="139">
        <v>682162.08</v>
      </c>
      <c r="E25" s="139">
        <v>682162.08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4" t="s">
        <v>113</v>
      </c>
      <c r="B26" s="174" t="s">
        <v>114</v>
      </c>
      <c r="C26" s="139">
        <v>14026562.64</v>
      </c>
      <c r="D26" s="139">
        <v>14026562.64</v>
      </c>
      <c r="E26" s="139">
        <v>12456562.64</v>
      </c>
      <c r="F26" s="139">
        <v>1570000</v>
      </c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3" t="s">
        <v>115</v>
      </c>
      <c r="B27" s="173" t="s">
        <v>116</v>
      </c>
      <c r="C27" s="139">
        <v>37303501.92</v>
      </c>
      <c r="D27" s="139">
        <v>37303501.92</v>
      </c>
      <c r="E27" s="139">
        <v>3813501.92</v>
      </c>
      <c r="F27" s="139">
        <v>33490000</v>
      </c>
      <c r="G27" s="139"/>
      <c r="H27" s="139"/>
      <c r="I27" s="139"/>
      <c r="J27" s="139"/>
      <c r="K27" s="139"/>
      <c r="L27" s="139"/>
      <c r="M27" s="139"/>
      <c r="N27" s="139"/>
      <c r="O27" s="139"/>
    </row>
    <row r="28" ht="52.5" customHeight="1" spans="1:15">
      <c r="A28" s="174" t="s">
        <v>117</v>
      </c>
      <c r="B28" s="174" t="s">
        <v>116</v>
      </c>
      <c r="C28" s="139">
        <v>37303501.92</v>
      </c>
      <c r="D28" s="139">
        <v>37303501.92</v>
      </c>
      <c r="E28" s="139">
        <v>3813501.92</v>
      </c>
      <c r="F28" s="139">
        <v>33490000</v>
      </c>
      <c r="G28" s="139"/>
      <c r="H28" s="139"/>
      <c r="I28" s="139"/>
      <c r="J28" s="139"/>
      <c r="K28" s="139"/>
      <c r="L28" s="139"/>
      <c r="M28" s="139"/>
      <c r="N28" s="139"/>
      <c r="O28" s="139"/>
    </row>
    <row r="29" ht="52.5" customHeight="1" spans="1:15">
      <c r="A29" s="172" t="s">
        <v>118</v>
      </c>
      <c r="B29" s="172" t="s">
        <v>119</v>
      </c>
      <c r="C29" s="139">
        <v>1312210.08</v>
      </c>
      <c r="D29" s="139">
        <v>1312210.08</v>
      </c>
      <c r="E29" s="139">
        <v>1312210.08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52.5" customHeight="1" spans="1:15">
      <c r="A30" s="173" t="s">
        <v>120</v>
      </c>
      <c r="B30" s="173" t="s">
        <v>121</v>
      </c>
      <c r="C30" s="139">
        <v>1312210.08</v>
      </c>
      <c r="D30" s="139">
        <v>1312210.08</v>
      </c>
      <c r="E30" s="139">
        <v>1312210.08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52.5" customHeight="1" spans="1:15">
      <c r="A31" s="174" t="s">
        <v>122</v>
      </c>
      <c r="B31" s="174" t="s">
        <v>123</v>
      </c>
      <c r="C31" s="139">
        <v>1312210.08</v>
      </c>
      <c r="D31" s="139">
        <v>1312210.08</v>
      </c>
      <c r="E31" s="139">
        <v>1312210.08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30" customHeight="1" spans="1:15">
      <c r="A32" s="171" t="s">
        <v>30</v>
      </c>
      <c r="B32" s="171"/>
      <c r="C32" s="139">
        <v>59240770.39</v>
      </c>
      <c r="D32" s="139">
        <v>59240770.39</v>
      </c>
      <c r="E32" s="139">
        <v>24180770.39</v>
      </c>
      <c r="F32" s="139">
        <v>35060000</v>
      </c>
      <c r="G32" s="139"/>
      <c r="H32" s="139"/>
      <c r="I32" s="139"/>
      <c r="J32" s="139"/>
      <c r="K32" s="139"/>
      <c r="L32" s="139"/>
      <c r="M32" s="139"/>
      <c r="N32" s="139"/>
      <c r="O32" s="139"/>
    </row>
  </sheetData>
  <mergeCells count="13">
    <mergeCell ref="N2:O2"/>
    <mergeCell ref="A3:O3"/>
    <mergeCell ref="A4:F4"/>
    <mergeCell ref="N4:O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10" activePane="bottomLeft" state="frozen"/>
      <selection/>
      <selection pane="bottomLeft" activeCell="A1" sqref="A1"/>
    </sheetView>
  </sheetViews>
  <sheetFormatPr defaultColWidth="9.14" defaultRowHeight="14.25" customHeight="1" outlineLevelCol="3"/>
  <cols>
    <col min="1" max="1" width="32.7733333333333" customWidth="1"/>
    <col min="2" max="2" width="23.9133333333333" customWidth="1"/>
    <col min="3" max="3" width="35.4733333333333" customWidth="1"/>
    <col min="4" max="4" width="36.42" customWidth="1"/>
  </cols>
  <sheetData>
    <row r="1" customHeight="1" spans="1:4">
      <c r="A1" s="1"/>
      <c r="B1" s="1"/>
      <c r="C1" s="1"/>
      <c r="D1" s="1"/>
    </row>
    <row r="2" ht="17.25" customHeight="1" spans="1:4">
      <c r="A2" s="45"/>
      <c r="B2" s="45"/>
      <c r="C2" s="45"/>
      <c r="D2" s="93" t="s">
        <v>124</v>
      </c>
    </row>
    <row r="3" ht="30.75" customHeight="1" spans="1:4">
      <c r="A3" s="161" t="str">
        <f>"2025"&amp;"年部门财政拨款收支预算总表"</f>
        <v>2025年部门财政拨款收支预算总表</v>
      </c>
      <c r="B3" s="161"/>
      <c r="C3" s="161"/>
      <c r="D3" s="161"/>
    </row>
    <row r="4" ht="18.75" customHeight="1" spans="1:4">
      <c r="A4" s="32" t="str">
        <f>"单位名称："&amp;"芒市综合行政执法局"</f>
        <v>单位名称：芒市综合行政执法局</v>
      </c>
      <c r="B4" s="162"/>
      <c r="C4" s="162"/>
      <c r="D4" s="94" t="s">
        <v>1</v>
      </c>
    </row>
    <row r="5" ht="19.5" customHeight="1" spans="1:4">
      <c r="A5" s="26" t="s">
        <v>125</v>
      </c>
      <c r="B5" s="28"/>
      <c r="C5" s="26" t="s">
        <v>126</v>
      </c>
      <c r="D5" s="28"/>
    </row>
    <row r="6" ht="21.75" customHeight="1" spans="1:4">
      <c r="A6" s="71" t="s">
        <v>127</v>
      </c>
      <c r="B6" s="8" t="s">
        <v>5</v>
      </c>
      <c r="C6" s="71" t="s">
        <v>128</v>
      </c>
      <c r="D6" s="8" t="s">
        <v>5</v>
      </c>
    </row>
    <row r="7" ht="17.25" customHeight="1" spans="1:4">
      <c r="A7" s="73"/>
      <c r="B7" s="12"/>
      <c r="C7" s="73"/>
      <c r="D7" s="12"/>
    </row>
    <row r="8" ht="19.5" customHeight="1" spans="1:4">
      <c r="A8" s="88" t="s">
        <v>129</v>
      </c>
      <c r="B8" s="29">
        <v>59240770.39</v>
      </c>
      <c r="C8" s="88" t="s">
        <v>130</v>
      </c>
      <c r="D8" s="29">
        <v>59240770.39</v>
      </c>
    </row>
    <row r="9" ht="19.5" customHeight="1" spans="1:4">
      <c r="A9" s="88" t="s">
        <v>131</v>
      </c>
      <c r="B9" s="29">
        <v>59240770.39</v>
      </c>
      <c r="C9" s="163" t="s">
        <v>132</v>
      </c>
      <c r="D9" s="29"/>
    </row>
    <row r="10" ht="19.5" customHeight="1" spans="1:4">
      <c r="A10" s="164" t="s">
        <v>133</v>
      </c>
      <c r="B10" s="29"/>
      <c r="C10" s="163" t="s">
        <v>134</v>
      </c>
      <c r="D10" s="29"/>
    </row>
    <row r="11" ht="19.5" customHeight="1" spans="1:4">
      <c r="A11" s="164" t="s">
        <v>135</v>
      </c>
      <c r="B11" s="29"/>
      <c r="C11" s="163" t="s">
        <v>136</v>
      </c>
      <c r="D11" s="29"/>
    </row>
    <row r="12" ht="19.5" customHeight="1" spans="1:4">
      <c r="A12" s="164" t="s">
        <v>137</v>
      </c>
      <c r="B12" s="29"/>
      <c r="C12" s="163" t="s">
        <v>138</v>
      </c>
      <c r="D12" s="29"/>
    </row>
    <row r="13" ht="19.5" customHeight="1" spans="1:4">
      <c r="A13" s="164" t="s">
        <v>131</v>
      </c>
      <c r="B13" s="29"/>
      <c r="C13" s="163" t="s">
        <v>139</v>
      </c>
      <c r="D13" s="29"/>
    </row>
    <row r="14" ht="19.5" customHeight="1" spans="1:4">
      <c r="A14" s="164" t="s">
        <v>133</v>
      </c>
      <c r="B14" s="29"/>
      <c r="C14" s="163" t="s">
        <v>140</v>
      </c>
      <c r="D14" s="29"/>
    </row>
    <row r="15" ht="19.5" customHeight="1" spans="1:4">
      <c r="A15" s="164" t="s">
        <v>135</v>
      </c>
      <c r="B15" s="29"/>
      <c r="C15" s="163" t="s">
        <v>141</v>
      </c>
      <c r="D15" s="29"/>
    </row>
    <row r="16" ht="19.5" customHeight="1" spans="1:4">
      <c r="A16" s="165"/>
      <c r="B16" s="29"/>
      <c r="C16" s="163" t="s">
        <v>142</v>
      </c>
      <c r="D16" s="29">
        <v>5031833.86</v>
      </c>
    </row>
    <row r="17" ht="19.5" customHeight="1" spans="1:4">
      <c r="A17" s="165"/>
      <c r="B17" s="29"/>
      <c r="C17" s="163" t="s">
        <v>143</v>
      </c>
      <c r="D17" s="29">
        <v>884499.81</v>
      </c>
    </row>
    <row r="18" ht="19.5" customHeight="1" spans="1:4">
      <c r="A18" s="165"/>
      <c r="B18" s="29"/>
      <c r="C18" s="163" t="s">
        <v>144</v>
      </c>
      <c r="D18" s="29"/>
    </row>
    <row r="19" ht="19.5" customHeight="1" spans="1:4">
      <c r="A19" s="165"/>
      <c r="B19" s="29"/>
      <c r="C19" s="163" t="s">
        <v>145</v>
      </c>
      <c r="D19" s="29">
        <v>52012226.64</v>
      </c>
    </row>
    <row r="20" ht="19.5" customHeight="1" spans="1:4">
      <c r="A20" s="165"/>
      <c r="B20" s="29"/>
      <c r="C20" s="163" t="s">
        <v>146</v>
      </c>
      <c r="D20" s="29"/>
    </row>
    <row r="21" ht="19.5" customHeight="1" spans="1:4">
      <c r="A21" s="88"/>
      <c r="B21" s="29"/>
      <c r="C21" s="163" t="s">
        <v>147</v>
      </c>
      <c r="D21" s="29"/>
    </row>
    <row r="22" ht="19.5" customHeight="1" spans="1:4">
      <c r="A22" s="88"/>
      <c r="B22" s="29"/>
      <c r="C22" s="88" t="s">
        <v>148</v>
      </c>
      <c r="D22" s="29"/>
    </row>
    <row r="23" ht="19.5" customHeight="1" spans="1:4">
      <c r="A23" s="88"/>
      <c r="B23" s="29"/>
      <c r="C23" s="88" t="s">
        <v>149</v>
      </c>
      <c r="D23" s="29"/>
    </row>
    <row r="24" ht="19.5" customHeight="1" spans="1:4">
      <c r="A24" s="88"/>
      <c r="B24" s="29"/>
      <c r="C24" s="88" t="s">
        <v>150</v>
      </c>
      <c r="D24" s="29"/>
    </row>
    <row r="25" ht="19.5" customHeight="1" spans="1:4">
      <c r="A25" s="88"/>
      <c r="B25" s="29"/>
      <c r="C25" s="88" t="s">
        <v>151</v>
      </c>
      <c r="D25" s="29"/>
    </row>
    <row r="26" ht="19.5" customHeight="1" spans="1:4">
      <c r="A26" s="88"/>
      <c r="B26" s="29"/>
      <c r="C26" s="88" t="s">
        <v>152</v>
      </c>
      <c r="D26" s="29"/>
    </row>
    <row r="27" ht="19.5" customHeight="1" spans="1:4">
      <c r="A27" s="163"/>
      <c r="B27" s="29"/>
      <c r="C27" s="88" t="s">
        <v>153</v>
      </c>
      <c r="D27" s="29">
        <v>1312210.08</v>
      </c>
    </row>
    <row r="28" ht="19.5" customHeight="1" spans="1:4">
      <c r="A28" s="88"/>
      <c r="B28" s="29"/>
      <c r="C28" s="88" t="s">
        <v>154</v>
      </c>
      <c r="D28" s="29"/>
    </row>
    <row r="29" customHeight="1" spans="1:4">
      <c r="A29" s="88"/>
      <c r="B29" s="29"/>
      <c r="C29" s="164" t="s">
        <v>155</v>
      </c>
      <c r="D29" s="29"/>
    </row>
    <row r="30" ht="19.5" customHeight="1" spans="1:4">
      <c r="A30" s="88"/>
      <c r="B30" s="29"/>
      <c r="C30" s="88" t="s">
        <v>156</v>
      </c>
      <c r="D30" s="29"/>
    </row>
    <row r="31" ht="19.5" customHeight="1" spans="1:4">
      <c r="A31" s="163"/>
      <c r="B31" s="29"/>
      <c r="C31" s="88" t="s">
        <v>157</v>
      </c>
      <c r="D31" s="29"/>
    </row>
    <row r="32" ht="18" customHeight="1" spans="1:4">
      <c r="A32" s="163"/>
      <c r="B32" s="29"/>
      <c r="C32" s="88" t="s">
        <v>158</v>
      </c>
      <c r="D32" s="29"/>
    </row>
    <row r="33" ht="18" customHeight="1" spans="1:4">
      <c r="A33" s="163"/>
      <c r="B33" s="29"/>
      <c r="C33" s="164" t="s">
        <v>159</v>
      </c>
      <c r="D33" s="29"/>
    </row>
    <row r="34" ht="18" customHeight="1" spans="1:4">
      <c r="A34" s="163"/>
      <c r="B34" s="29"/>
      <c r="C34" s="164" t="s">
        <v>160</v>
      </c>
      <c r="D34" s="29"/>
    </row>
    <row r="35" ht="19.5" customHeight="1" spans="1:4">
      <c r="A35" s="163"/>
      <c r="B35" s="166"/>
      <c r="C35" s="88" t="s">
        <v>161</v>
      </c>
      <c r="D35" s="166"/>
    </row>
    <row r="36" ht="19.5" customHeight="1" spans="1:4">
      <c r="A36" s="163"/>
      <c r="B36" s="29"/>
      <c r="C36" s="88" t="s">
        <v>162</v>
      </c>
      <c r="D36" s="29"/>
    </row>
    <row r="37" ht="19.5" customHeight="1" spans="1:4">
      <c r="A37" s="167" t="s">
        <v>24</v>
      </c>
      <c r="B37" s="29">
        <v>59240770.39</v>
      </c>
      <c r="C37" s="167" t="s">
        <v>25</v>
      </c>
      <c r="D37" s="29">
        <v>59240770.39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pane ySplit="1" topLeftCell="A5" activePane="bottomLeft" state="frozen"/>
      <selection/>
      <selection pane="bottomLeft" activeCell="A1" sqref="A1"/>
    </sheetView>
  </sheetViews>
  <sheetFormatPr defaultColWidth="10.2866666666667" defaultRowHeight="15" customHeight="1" outlineLevelCol="6"/>
  <cols>
    <col min="1" max="1" width="26.34" customWidth="1"/>
    <col min="2" max="2" width="24.6266666666667" customWidth="1"/>
    <col min="3" max="7" width="19.2866666666667" customWidth="1"/>
  </cols>
  <sheetData>
    <row r="1" customHeight="1" spans="1:7">
      <c r="A1" s="127"/>
      <c r="B1" s="127"/>
      <c r="C1" s="127"/>
      <c r="D1" s="127"/>
      <c r="E1" s="127"/>
      <c r="F1" s="127"/>
      <c r="G1" s="127"/>
    </row>
    <row r="2" ht="18.75" customHeight="1" spans="1:7">
      <c r="A2" s="128"/>
      <c r="B2" s="128"/>
      <c r="C2" s="128"/>
      <c r="D2" s="128"/>
      <c r="E2" s="128"/>
      <c r="F2" s="128"/>
      <c r="G2" s="133" t="s">
        <v>163</v>
      </c>
    </row>
    <row r="3" ht="33" customHeight="1" spans="1:7">
      <c r="A3" s="154" t="str">
        <f>"2025"&amp;"年一般公共预算支出预算表（按功能科目分类）"</f>
        <v>2025年一般公共预算支出预算表（按功能科目分类）</v>
      </c>
      <c r="B3" s="154"/>
      <c r="C3" s="154"/>
      <c r="D3" s="154"/>
      <c r="E3" s="154"/>
      <c r="F3" s="154"/>
      <c r="G3" s="154"/>
    </row>
    <row r="4" ht="18.75" customHeight="1" spans="1:7">
      <c r="A4" s="155" t="str">
        <f>"单位名称："&amp;"芒市综合行政执法局"</f>
        <v>单位名称：芒市综合行政执法局</v>
      </c>
      <c r="B4" s="155"/>
      <c r="C4" s="128"/>
      <c r="D4" s="128"/>
      <c r="E4" s="128"/>
      <c r="F4" s="128"/>
      <c r="G4" s="133" t="s">
        <v>1</v>
      </c>
    </row>
    <row r="5" ht="18.75" customHeight="1" spans="1:7">
      <c r="A5" s="156" t="s">
        <v>164</v>
      </c>
      <c r="B5" s="156"/>
      <c r="C5" s="156" t="s">
        <v>30</v>
      </c>
      <c r="D5" s="156" t="s">
        <v>56</v>
      </c>
      <c r="E5" s="156"/>
      <c r="F5" s="156"/>
      <c r="G5" s="156" t="s">
        <v>57</v>
      </c>
    </row>
    <row r="6" ht="18.75" customHeight="1" spans="1:7">
      <c r="A6" s="156" t="s">
        <v>52</v>
      </c>
      <c r="B6" s="156" t="s">
        <v>53</v>
      </c>
      <c r="C6" s="156"/>
      <c r="D6" s="156" t="s">
        <v>33</v>
      </c>
      <c r="E6" s="156" t="s">
        <v>165</v>
      </c>
      <c r="F6" s="156" t="s">
        <v>166</v>
      </c>
      <c r="G6" s="156"/>
    </row>
    <row r="7" ht="18.75" customHeight="1" spans="1:7">
      <c r="A7" s="156" t="s">
        <v>63</v>
      </c>
      <c r="B7" s="156" t="s">
        <v>64</v>
      </c>
      <c r="C7" s="156" t="s">
        <v>65</v>
      </c>
      <c r="D7" s="156" t="s">
        <v>66</v>
      </c>
      <c r="E7" s="156" t="s">
        <v>67</v>
      </c>
      <c r="F7" s="156" t="s">
        <v>68</v>
      </c>
      <c r="G7" s="156" t="s">
        <v>69</v>
      </c>
    </row>
    <row r="8" ht="18.75" customHeight="1" spans="1:7">
      <c r="A8" s="157" t="s">
        <v>78</v>
      </c>
      <c r="B8" s="157" t="s">
        <v>79</v>
      </c>
      <c r="C8" s="158">
        <v>5031833.86</v>
      </c>
      <c r="D8" s="158">
        <v>5031833.86</v>
      </c>
      <c r="E8" s="158">
        <v>5025833.86</v>
      </c>
      <c r="F8" s="158">
        <v>6000</v>
      </c>
      <c r="G8" s="158"/>
    </row>
    <row r="9" ht="18.75" customHeight="1" outlineLevel="1" spans="1:7">
      <c r="A9" s="159" t="s">
        <v>80</v>
      </c>
      <c r="B9" s="159" t="s">
        <v>81</v>
      </c>
      <c r="C9" s="158">
        <v>2549153.1</v>
      </c>
      <c r="D9" s="158">
        <v>2549153.1</v>
      </c>
      <c r="E9" s="158">
        <v>2543153.1</v>
      </c>
      <c r="F9" s="158">
        <v>6000</v>
      </c>
      <c r="G9" s="158"/>
    </row>
    <row r="10" ht="18.75" customHeight="1" outlineLevel="2" spans="1:7">
      <c r="A10" s="160" t="s">
        <v>82</v>
      </c>
      <c r="B10" s="160" t="s">
        <v>83</v>
      </c>
      <c r="C10" s="158">
        <v>3600</v>
      </c>
      <c r="D10" s="158">
        <v>3600</v>
      </c>
      <c r="E10" s="158"/>
      <c r="F10" s="158">
        <v>3600</v>
      </c>
      <c r="G10" s="158"/>
    </row>
    <row r="11" ht="18.75" customHeight="1" outlineLevel="2" spans="1:7">
      <c r="A11" s="160" t="s">
        <v>84</v>
      </c>
      <c r="B11" s="160" t="s">
        <v>85</v>
      </c>
      <c r="C11" s="158">
        <v>3600</v>
      </c>
      <c r="D11" s="158">
        <v>3600</v>
      </c>
      <c r="E11" s="158">
        <v>1200</v>
      </c>
      <c r="F11" s="158">
        <v>2400</v>
      </c>
      <c r="G11" s="158"/>
    </row>
    <row r="12" ht="18.75" customHeight="1" outlineLevel="2" spans="1:7">
      <c r="A12" s="160" t="s">
        <v>86</v>
      </c>
      <c r="B12" s="160" t="s">
        <v>87</v>
      </c>
      <c r="C12" s="158">
        <v>1854445.44</v>
      </c>
      <c r="D12" s="158">
        <v>1854445.44</v>
      </c>
      <c r="E12" s="158">
        <v>1854445.44</v>
      </c>
      <c r="F12" s="158"/>
      <c r="G12" s="158"/>
    </row>
    <row r="13" ht="18.75" customHeight="1" outlineLevel="2" spans="1:7">
      <c r="A13" s="160" t="s">
        <v>88</v>
      </c>
      <c r="B13" s="160" t="s">
        <v>89</v>
      </c>
      <c r="C13" s="158">
        <v>687507.66</v>
      </c>
      <c r="D13" s="158">
        <v>687507.66</v>
      </c>
      <c r="E13" s="158">
        <v>687507.66</v>
      </c>
      <c r="F13" s="158"/>
      <c r="G13" s="158"/>
    </row>
    <row r="14" ht="18.75" customHeight="1" outlineLevel="1" spans="1:7">
      <c r="A14" s="159" t="s">
        <v>94</v>
      </c>
      <c r="B14" s="159" t="s">
        <v>95</v>
      </c>
      <c r="C14" s="158">
        <v>2482680.76</v>
      </c>
      <c r="D14" s="158">
        <v>2482680.76</v>
      </c>
      <c r="E14" s="158">
        <v>2482680.76</v>
      </c>
      <c r="F14" s="158"/>
      <c r="G14" s="158"/>
    </row>
    <row r="15" ht="18.75" customHeight="1" outlineLevel="2" spans="1:7">
      <c r="A15" s="160" t="s">
        <v>96</v>
      </c>
      <c r="B15" s="160" t="s">
        <v>95</v>
      </c>
      <c r="C15" s="158">
        <v>2482680.76</v>
      </c>
      <c r="D15" s="158">
        <v>2482680.76</v>
      </c>
      <c r="E15" s="158">
        <v>2482680.76</v>
      </c>
      <c r="F15" s="158"/>
      <c r="G15" s="158"/>
    </row>
    <row r="16" ht="18.75" customHeight="1" spans="1:7">
      <c r="A16" s="157" t="s">
        <v>97</v>
      </c>
      <c r="B16" s="157" t="s">
        <v>98</v>
      </c>
      <c r="C16" s="158">
        <v>884499.81</v>
      </c>
      <c r="D16" s="158">
        <v>884499.81</v>
      </c>
      <c r="E16" s="158">
        <v>884499.81</v>
      </c>
      <c r="F16" s="158"/>
      <c r="G16" s="158"/>
    </row>
    <row r="17" ht="18.75" customHeight="1" outlineLevel="1" spans="1:7">
      <c r="A17" s="159" t="s">
        <v>99</v>
      </c>
      <c r="B17" s="159" t="s">
        <v>100</v>
      </c>
      <c r="C17" s="158">
        <v>884499.81</v>
      </c>
      <c r="D17" s="158">
        <v>884499.81</v>
      </c>
      <c r="E17" s="158">
        <v>884499.81</v>
      </c>
      <c r="F17" s="158"/>
      <c r="G17" s="158"/>
    </row>
    <row r="18" ht="18.75" customHeight="1" outlineLevel="2" spans="1:7">
      <c r="A18" s="160" t="s">
        <v>101</v>
      </c>
      <c r="B18" s="160" t="s">
        <v>102</v>
      </c>
      <c r="C18" s="158">
        <v>634424.3</v>
      </c>
      <c r="D18" s="158">
        <v>634424.3</v>
      </c>
      <c r="E18" s="158">
        <v>634424.3</v>
      </c>
      <c r="F18" s="158"/>
      <c r="G18" s="158"/>
    </row>
    <row r="19" ht="18.75" customHeight="1" outlineLevel="2" spans="1:7">
      <c r="A19" s="160" t="s">
        <v>103</v>
      </c>
      <c r="B19" s="160" t="s">
        <v>104</v>
      </c>
      <c r="C19" s="158">
        <v>228205.34</v>
      </c>
      <c r="D19" s="158">
        <v>228205.34</v>
      </c>
      <c r="E19" s="158">
        <v>228205.34</v>
      </c>
      <c r="F19" s="158"/>
      <c r="G19" s="158"/>
    </row>
    <row r="20" ht="18.75" customHeight="1" outlineLevel="2" spans="1:7">
      <c r="A20" s="160" t="s">
        <v>105</v>
      </c>
      <c r="B20" s="160" t="s">
        <v>106</v>
      </c>
      <c r="C20" s="158">
        <v>21870.17</v>
      </c>
      <c r="D20" s="158">
        <v>21870.17</v>
      </c>
      <c r="E20" s="158">
        <v>21870.17</v>
      </c>
      <c r="F20" s="158"/>
      <c r="G20" s="158"/>
    </row>
    <row r="21" ht="18.75" customHeight="1" spans="1:7">
      <c r="A21" s="157" t="s">
        <v>107</v>
      </c>
      <c r="B21" s="157" t="s">
        <v>108</v>
      </c>
      <c r="C21" s="158">
        <v>52012226.64</v>
      </c>
      <c r="D21" s="158">
        <v>16952226.64</v>
      </c>
      <c r="E21" s="158">
        <v>15099052</v>
      </c>
      <c r="F21" s="158">
        <v>1853174.64</v>
      </c>
      <c r="G21" s="158">
        <v>35060000</v>
      </c>
    </row>
    <row r="22" ht="18.75" customHeight="1" outlineLevel="1" spans="1:7">
      <c r="A22" s="159" t="s">
        <v>109</v>
      </c>
      <c r="B22" s="159" t="s">
        <v>110</v>
      </c>
      <c r="C22" s="158">
        <v>14708724.72</v>
      </c>
      <c r="D22" s="158">
        <v>13138724.72</v>
      </c>
      <c r="E22" s="158">
        <v>11572280</v>
      </c>
      <c r="F22" s="158">
        <v>1566444.72</v>
      </c>
      <c r="G22" s="158">
        <v>1570000</v>
      </c>
    </row>
    <row r="23" ht="18.75" customHeight="1" outlineLevel="2" spans="1:7">
      <c r="A23" s="160" t="s">
        <v>111</v>
      </c>
      <c r="B23" s="160" t="s">
        <v>112</v>
      </c>
      <c r="C23" s="158">
        <v>682162.08</v>
      </c>
      <c r="D23" s="158">
        <v>682162.08</v>
      </c>
      <c r="E23" s="158">
        <v>570504</v>
      </c>
      <c r="F23" s="158">
        <v>111658.08</v>
      </c>
      <c r="G23" s="158"/>
    </row>
    <row r="24" ht="18.75" customHeight="1" outlineLevel="2" spans="1:7">
      <c r="A24" s="160" t="s">
        <v>113</v>
      </c>
      <c r="B24" s="160" t="s">
        <v>114</v>
      </c>
      <c r="C24" s="158">
        <v>14026562.64</v>
      </c>
      <c r="D24" s="158">
        <v>12456562.64</v>
      </c>
      <c r="E24" s="158">
        <v>11001776</v>
      </c>
      <c r="F24" s="158">
        <v>1454786.64</v>
      </c>
      <c r="G24" s="158">
        <v>1570000</v>
      </c>
    </row>
    <row r="25" ht="18.75" customHeight="1" outlineLevel="1" spans="1:7">
      <c r="A25" s="159" t="s">
        <v>115</v>
      </c>
      <c r="B25" s="159" t="s">
        <v>116</v>
      </c>
      <c r="C25" s="158">
        <v>37303501.92</v>
      </c>
      <c r="D25" s="158">
        <v>3813501.92</v>
      </c>
      <c r="E25" s="158">
        <v>3526772</v>
      </c>
      <c r="F25" s="158">
        <v>286729.92</v>
      </c>
      <c r="G25" s="158">
        <v>33490000</v>
      </c>
    </row>
    <row r="26" ht="18.75" customHeight="1" outlineLevel="2" spans="1:7">
      <c r="A26" s="160" t="s">
        <v>117</v>
      </c>
      <c r="B26" s="160" t="s">
        <v>116</v>
      </c>
      <c r="C26" s="158">
        <v>37303501.92</v>
      </c>
      <c r="D26" s="158">
        <v>3813501.92</v>
      </c>
      <c r="E26" s="158">
        <v>3526772</v>
      </c>
      <c r="F26" s="158">
        <v>286729.92</v>
      </c>
      <c r="G26" s="158">
        <v>33490000</v>
      </c>
    </row>
    <row r="27" ht="18.75" customHeight="1" spans="1:7">
      <c r="A27" s="157" t="s">
        <v>118</v>
      </c>
      <c r="B27" s="157" t="s">
        <v>119</v>
      </c>
      <c r="C27" s="158">
        <v>1312210.08</v>
      </c>
      <c r="D27" s="158">
        <v>1312210.08</v>
      </c>
      <c r="E27" s="158">
        <v>1312210.08</v>
      </c>
      <c r="F27" s="158"/>
      <c r="G27" s="158"/>
    </row>
    <row r="28" ht="18.75" customHeight="1" outlineLevel="1" spans="1:7">
      <c r="A28" s="159" t="s">
        <v>120</v>
      </c>
      <c r="B28" s="159" t="s">
        <v>121</v>
      </c>
      <c r="C28" s="158">
        <v>1312210.08</v>
      </c>
      <c r="D28" s="158">
        <v>1312210.08</v>
      </c>
      <c r="E28" s="158">
        <v>1312210.08</v>
      </c>
      <c r="F28" s="158"/>
      <c r="G28" s="158"/>
    </row>
    <row r="29" ht="18.75" customHeight="1" outlineLevel="2" spans="1:7">
      <c r="A29" s="160" t="s">
        <v>122</v>
      </c>
      <c r="B29" s="160" t="s">
        <v>123</v>
      </c>
      <c r="C29" s="158">
        <v>1312210.08</v>
      </c>
      <c r="D29" s="158">
        <v>1312210.08</v>
      </c>
      <c r="E29" s="158">
        <v>1312210.08</v>
      </c>
      <c r="F29" s="158"/>
      <c r="G29" s="158"/>
    </row>
    <row r="30" ht="18.75" customHeight="1" spans="1:7">
      <c r="A30" s="156" t="s">
        <v>30</v>
      </c>
      <c r="B30" s="156"/>
      <c r="C30" s="158">
        <v>59240770.39</v>
      </c>
      <c r="D30" s="158">
        <v>24180770.39</v>
      </c>
      <c r="E30" s="158">
        <v>22321595.75</v>
      </c>
      <c r="F30" s="158">
        <v>1859174.64</v>
      </c>
      <c r="G30" s="158">
        <v>35060000</v>
      </c>
    </row>
  </sheetData>
  <mergeCells count="7">
    <mergeCell ref="A3:G3"/>
    <mergeCell ref="A4:C4"/>
    <mergeCell ref="A5:B5"/>
    <mergeCell ref="D5:F5"/>
    <mergeCell ref="A30:B30"/>
    <mergeCell ref="C5:C6"/>
    <mergeCell ref="G5:G6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pane ySplit="1" topLeftCell="A2" activePane="bottomLeft" state="frozen"/>
      <selection/>
      <selection pane="bottomLeft" activeCell="E9" sqref="E8:E9"/>
    </sheetView>
  </sheetViews>
  <sheetFormatPr defaultColWidth="9.14" defaultRowHeight="14.25" customHeight="1" outlineLevelRow="7" outlineLevelCol="5"/>
  <cols>
    <col min="1" max="1" width="28.2" customWidth="1"/>
    <col min="2" max="2" width="18.34" customWidth="1"/>
    <col min="3" max="3" width="17.2866666666667" customWidth="1"/>
    <col min="4" max="4" width="21.6266666666667" customWidth="1"/>
    <col min="5" max="5" width="19.7733333333333" customWidth="1"/>
    <col min="6" max="6" width="18.7133333333333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45"/>
      <c r="B2" s="145"/>
      <c r="C2" s="146"/>
      <c r="D2" s="2"/>
      <c r="E2" s="2"/>
      <c r="F2" s="153" t="s">
        <v>167</v>
      </c>
    </row>
    <row r="3" ht="33.75" customHeight="1" spans="1:6">
      <c r="A3" s="147" t="str">
        <f>"2025"&amp;"年一般公共预算“三公”经费支出预算表"</f>
        <v>2025年一般公共预算“三公”经费支出预算表</v>
      </c>
      <c r="B3" s="147"/>
      <c r="C3" s="147"/>
      <c r="D3" s="147"/>
      <c r="E3" s="147"/>
      <c r="F3" s="147"/>
    </row>
    <row r="4" ht="21.75" customHeight="1" spans="1:6">
      <c r="A4" s="148" t="str">
        <f>"单位名称："&amp;"芒市综合行政执法局"</f>
        <v>单位名称：芒市综合行政执法局</v>
      </c>
      <c r="B4" s="145"/>
      <c r="C4" s="146"/>
      <c r="D4" s="22"/>
      <c r="E4" s="2"/>
      <c r="F4" s="153" t="s">
        <v>27</v>
      </c>
    </row>
    <row r="5" ht="19.5" customHeight="1" spans="1:6">
      <c r="A5" s="8" t="s">
        <v>168</v>
      </c>
      <c r="B5" s="71" t="s">
        <v>169</v>
      </c>
      <c r="C5" s="26" t="s">
        <v>170</v>
      </c>
      <c r="D5" s="27"/>
      <c r="E5" s="28"/>
      <c r="F5" s="71" t="s">
        <v>171</v>
      </c>
    </row>
    <row r="6" ht="19.5" customHeight="1" spans="1:6">
      <c r="A6" s="12"/>
      <c r="B6" s="73"/>
      <c r="C6" s="39" t="s">
        <v>33</v>
      </c>
      <c r="D6" s="39" t="s">
        <v>172</v>
      </c>
      <c r="E6" s="39" t="s">
        <v>173</v>
      </c>
      <c r="F6" s="73"/>
    </row>
    <row r="7" ht="18.75" customHeight="1" spans="1:6">
      <c r="A7" s="149">
        <v>1</v>
      </c>
      <c r="B7" s="149">
        <v>2</v>
      </c>
      <c r="C7" s="150">
        <v>3</v>
      </c>
      <c r="D7" s="149">
        <v>4</v>
      </c>
      <c r="E7" s="149">
        <v>5</v>
      </c>
      <c r="F7" s="149">
        <v>6</v>
      </c>
    </row>
    <row r="8" ht="24.75" customHeight="1" spans="1:6">
      <c r="A8" s="151">
        <v>42400</v>
      </c>
      <c r="B8" s="151"/>
      <c r="C8" s="152">
        <v>34400</v>
      </c>
      <c r="D8" s="151"/>
      <c r="E8" s="151">
        <v>34400</v>
      </c>
      <c r="F8" s="151">
        <v>8000</v>
      </c>
    </row>
  </sheetData>
  <mergeCells count="6">
    <mergeCell ref="A3:F3"/>
    <mergeCell ref="A4:D4"/>
    <mergeCell ref="C5:E5"/>
    <mergeCell ref="A5:A6"/>
    <mergeCell ref="B5:B6"/>
    <mergeCell ref="F5:F6"/>
  </mergeCells>
  <printOptions horizontalCentered="1"/>
  <pageMargins left="0.39" right="0.39" top="0.59" bottom="0.59" header="0.51" footer="0.51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7"/>
  <sheetViews>
    <sheetView showZeros="0" workbookViewId="0">
      <pane ySplit="1" topLeftCell="A100" activePane="bottomLeft" state="frozen"/>
      <selection/>
      <selection pane="bottomLeft" activeCell="I29" sqref="I29:I101"/>
    </sheetView>
  </sheetViews>
  <sheetFormatPr defaultColWidth="10.2866666666667" defaultRowHeight="15" customHeight="1"/>
  <cols>
    <col min="1" max="2" width="12.42" customWidth="1"/>
    <col min="3" max="3" width="10.8466666666667" customWidth="1"/>
    <col min="4" max="4" width="6" customWidth="1"/>
    <col min="5" max="5" width="10.5733333333333" customWidth="1"/>
    <col min="6" max="6" width="5.57333333333333" customWidth="1"/>
    <col min="7" max="7" width="8.71333333333333" customWidth="1"/>
    <col min="8" max="8" width="12.9133333333333" customWidth="1"/>
    <col min="9" max="9" width="12.2866666666667" customWidth="1"/>
    <col min="10" max="11" width="6" customWidth="1"/>
    <col min="12" max="12" width="12.2866666666667" customWidth="1"/>
    <col min="13" max="13" width="3.71333333333333" customWidth="1"/>
    <col min="14" max="14" width="5.04666666666667" customWidth="1"/>
    <col min="15" max="15" width="5.77333333333333" customWidth="1"/>
    <col min="16" max="16" width="6.57333333333333" customWidth="1"/>
    <col min="17" max="17" width="4.77333333333333" customWidth="1"/>
    <col min="18" max="18" width="4.28666666666667" customWidth="1"/>
    <col min="19" max="23" width="4.71333333333333" customWidth="1"/>
  </cols>
  <sheetData>
    <row r="1" customHeight="1" spans="1:2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18.75" customHeight="1" spans="1:23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3" t="s">
        <v>174</v>
      </c>
      <c r="U2" s="143"/>
      <c r="V2" s="143"/>
      <c r="W2" s="143"/>
    </row>
    <row r="3" ht="45.75" customHeight="1" spans="1:23">
      <c r="A3" s="141" t="s">
        <v>175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ht="18.75" customHeight="1" spans="1:23">
      <c r="A4" s="140" t="str">
        <f>"单位名称："&amp;"芒市综合行政执法局"</f>
        <v>单位名称：芒市综合行政执法局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3" t="s">
        <v>27</v>
      </c>
      <c r="U4" s="143"/>
      <c r="V4" s="143"/>
      <c r="W4" s="143"/>
    </row>
    <row r="5" ht="18.75" customHeight="1" spans="1:23">
      <c r="A5" s="142" t="s">
        <v>176</v>
      </c>
      <c r="B5" s="142" t="s">
        <v>177</v>
      </c>
      <c r="C5" s="142" t="s">
        <v>178</v>
      </c>
      <c r="D5" s="142" t="s">
        <v>179</v>
      </c>
      <c r="E5" s="142" t="s">
        <v>180</v>
      </c>
      <c r="F5" s="142" t="s">
        <v>181</v>
      </c>
      <c r="G5" s="142" t="s">
        <v>182</v>
      </c>
      <c r="H5" s="142" t="s">
        <v>183</v>
      </c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</row>
    <row r="6" ht="28.3" customHeight="1" spans="1:23">
      <c r="A6" s="142"/>
      <c r="B6" s="142"/>
      <c r="C6" s="142"/>
      <c r="D6" s="142"/>
      <c r="E6" s="142"/>
      <c r="F6" s="142"/>
      <c r="G6" s="142"/>
      <c r="H6" s="142" t="s">
        <v>184</v>
      </c>
      <c r="I6" s="142" t="s">
        <v>34</v>
      </c>
      <c r="J6" s="142" t="s">
        <v>185</v>
      </c>
      <c r="K6" s="142" t="s">
        <v>186</v>
      </c>
      <c r="L6" s="142" t="s">
        <v>187</v>
      </c>
      <c r="M6" s="142" t="s">
        <v>188</v>
      </c>
      <c r="N6" s="142" t="s">
        <v>189</v>
      </c>
      <c r="O6" s="142" t="s">
        <v>35</v>
      </c>
      <c r="P6" s="142" t="s">
        <v>36</v>
      </c>
      <c r="Q6" s="142" t="s">
        <v>37</v>
      </c>
      <c r="R6" s="142" t="s">
        <v>55</v>
      </c>
      <c r="S6" s="142"/>
      <c r="T6" s="142"/>
      <c r="U6" s="142"/>
      <c r="V6" s="142"/>
      <c r="W6" s="142"/>
    </row>
    <row r="7" ht="24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190</v>
      </c>
      <c r="J7" s="142" t="s">
        <v>185</v>
      </c>
      <c r="K7" s="142" t="s">
        <v>186</v>
      </c>
      <c r="L7" s="142" t="s">
        <v>187</v>
      </c>
      <c r="M7" s="142" t="s">
        <v>188</v>
      </c>
      <c r="N7" s="142" t="s">
        <v>34</v>
      </c>
      <c r="O7" s="142" t="s">
        <v>35</v>
      </c>
      <c r="P7" s="142" t="s">
        <v>36</v>
      </c>
      <c r="Q7" s="142"/>
      <c r="R7" s="142" t="s">
        <v>33</v>
      </c>
      <c r="S7" s="142" t="s">
        <v>40</v>
      </c>
      <c r="T7" s="142" t="s">
        <v>41</v>
      </c>
      <c r="U7" s="142" t="s">
        <v>42</v>
      </c>
      <c r="V7" s="142" t="s">
        <v>43</v>
      </c>
      <c r="W7" s="142" t="s">
        <v>44</v>
      </c>
    </row>
    <row r="8" ht="32.05" customHeight="1" spans="1:23">
      <c r="A8" s="142"/>
      <c r="B8" s="142"/>
      <c r="C8" s="142"/>
      <c r="D8" s="142"/>
      <c r="E8" s="142"/>
      <c r="F8" s="142"/>
      <c r="G8" s="142"/>
      <c r="H8" s="142"/>
      <c r="I8" s="142" t="s">
        <v>33</v>
      </c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</row>
    <row r="9" ht="18.75" customHeight="1" spans="1:23">
      <c r="A9" s="142" t="s">
        <v>63</v>
      </c>
      <c r="B9" s="142" t="s">
        <v>64</v>
      </c>
      <c r="C9" s="142" t="s">
        <v>65</v>
      </c>
      <c r="D9" s="142" t="s">
        <v>66</v>
      </c>
      <c r="E9" s="142" t="s">
        <v>67</v>
      </c>
      <c r="F9" s="142" t="s">
        <v>68</v>
      </c>
      <c r="G9" s="142" t="s">
        <v>69</v>
      </c>
      <c r="H9" s="142" t="s">
        <v>70</v>
      </c>
      <c r="I9" s="142" t="s">
        <v>71</v>
      </c>
      <c r="J9" s="142" t="s">
        <v>72</v>
      </c>
      <c r="K9" s="142" t="s">
        <v>73</v>
      </c>
      <c r="L9" s="142" t="s">
        <v>74</v>
      </c>
      <c r="M9" s="142" t="s">
        <v>75</v>
      </c>
      <c r="N9" s="142" t="s">
        <v>76</v>
      </c>
      <c r="O9" s="142" t="s">
        <v>77</v>
      </c>
      <c r="P9" s="142" t="s">
        <v>191</v>
      </c>
      <c r="Q9" s="142" t="s">
        <v>192</v>
      </c>
      <c r="R9" s="142" t="s">
        <v>193</v>
      </c>
      <c r="S9" s="142" t="s">
        <v>194</v>
      </c>
      <c r="T9" s="142" t="s">
        <v>195</v>
      </c>
      <c r="U9" s="142" t="s">
        <v>196</v>
      </c>
      <c r="V9" s="142" t="s">
        <v>197</v>
      </c>
      <c r="W9" s="142" t="s">
        <v>198</v>
      </c>
    </row>
    <row r="10" ht="53.25" customHeight="1" spans="1:23">
      <c r="A10" s="132" t="s">
        <v>46</v>
      </c>
      <c r="B10" s="132"/>
      <c r="C10" s="132"/>
      <c r="D10" s="132"/>
      <c r="E10" s="132"/>
      <c r="F10" s="132"/>
      <c r="G10" s="132"/>
      <c r="H10" s="139">
        <v>4530410.31</v>
      </c>
      <c r="I10" s="139">
        <v>4530410.31</v>
      </c>
      <c r="J10" s="139"/>
      <c r="K10" s="139"/>
      <c r="L10" s="139">
        <v>4530410.31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2" t="s">
        <v>46</v>
      </c>
      <c r="B11" s="132" t="s">
        <v>199</v>
      </c>
      <c r="C11" s="132" t="s">
        <v>200</v>
      </c>
      <c r="D11" s="132" t="s">
        <v>117</v>
      </c>
      <c r="E11" s="132" t="s">
        <v>116</v>
      </c>
      <c r="F11" s="132" t="s">
        <v>201</v>
      </c>
      <c r="G11" s="132" t="s">
        <v>202</v>
      </c>
      <c r="H11" s="139">
        <v>1171332</v>
      </c>
      <c r="I11" s="139">
        <v>1171332</v>
      </c>
      <c r="J11" s="139"/>
      <c r="K11" s="139"/>
      <c r="L11" s="139">
        <v>1171332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2" t="s">
        <v>46</v>
      </c>
      <c r="B12" s="132" t="s">
        <v>199</v>
      </c>
      <c r="C12" s="132" t="s">
        <v>200</v>
      </c>
      <c r="D12" s="132" t="s">
        <v>117</v>
      </c>
      <c r="E12" s="132" t="s">
        <v>116</v>
      </c>
      <c r="F12" s="132" t="s">
        <v>203</v>
      </c>
      <c r="G12" s="132" t="s">
        <v>204</v>
      </c>
      <c r="H12" s="139">
        <v>134520</v>
      </c>
      <c r="I12" s="139">
        <v>134520</v>
      </c>
      <c r="J12" s="139"/>
      <c r="K12" s="139"/>
      <c r="L12" s="139">
        <v>134520</v>
      </c>
      <c r="M12" s="132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2" t="s">
        <v>46</v>
      </c>
      <c r="B13" s="132" t="s">
        <v>199</v>
      </c>
      <c r="C13" s="132" t="s">
        <v>200</v>
      </c>
      <c r="D13" s="132" t="s">
        <v>117</v>
      </c>
      <c r="E13" s="132" t="s">
        <v>116</v>
      </c>
      <c r="F13" s="132" t="s">
        <v>205</v>
      </c>
      <c r="G13" s="132" t="s">
        <v>206</v>
      </c>
      <c r="H13" s="139">
        <v>97611</v>
      </c>
      <c r="I13" s="139">
        <v>97611</v>
      </c>
      <c r="J13" s="139"/>
      <c r="K13" s="139"/>
      <c r="L13" s="139">
        <v>97611</v>
      </c>
      <c r="M13" s="132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2" t="s">
        <v>46</v>
      </c>
      <c r="B14" s="132" t="s">
        <v>199</v>
      </c>
      <c r="C14" s="132" t="s">
        <v>200</v>
      </c>
      <c r="D14" s="132" t="s">
        <v>117</v>
      </c>
      <c r="E14" s="132" t="s">
        <v>116</v>
      </c>
      <c r="F14" s="132" t="s">
        <v>205</v>
      </c>
      <c r="G14" s="132" t="s">
        <v>206</v>
      </c>
      <c r="H14" s="139">
        <v>393900</v>
      </c>
      <c r="I14" s="139">
        <v>393900</v>
      </c>
      <c r="J14" s="139"/>
      <c r="K14" s="139"/>
      <c r="L14" s="139">
        <v>393900</v>
      </c>
      <c r="M14" s="132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2" t="s">
        <v>46</v>
      </c>
      <c r="B15" s="132" t="s">
        <v>199</v>
      </c>
      <c r="C15" s="132" t="s">
        <v>200</v>
      </c>
      <c r="D15" s="132" t="s">
        <v>117</v>
      </c>
      <c r="E15" s="132" t="s">
        <v>116</v>
      </c>
      <c r="F15" s="132" t="s">
        <v>205</v>
      </c>
      <c r="G15" s="132" t="s">
        <v>206</v>
      </c>
      <c r="H15" s="139">
        <v>364200</v>
      </c>
      <c r="I15" s="139">
        <v>364200</v>
      </c>
      <c r="J15" s="139"/>
      <c r="K15" s="139"/>
      <c r="L15" s="139">
        <v>364200</v>
      </c>
      <c r="M15" s="132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2" t="s">
        <v>46</v>
      </c>
      <c r="B16" s="132" t="s">
        <v>199</v>
      </c>
      <c r="C16" s="132" t="s">
        <v>200</v>
      </c>
      <c r="D16" s="132" t="s">
        <v>117</v>
      </c>
      <c r="E16" s="132" t="s">
        <v>116</v>
      </c>
      <c r="F16" s="132" t="s">
        <v>205</v>
      </c>
      <c r="G16" s="132" t="s">
        <v>206</v>
      </c>
      <c r="H16" s="139">
        <v>635340</v>
      </c>
      <c r="I16" s="139">
        <v>635340</v>
      </c>
      <c r="J16" s="139"/>
      <c r="K16" s="139"/>
      <c r="L16" s="139">
        <v>635340</v>
      </c>
      <c r="M16" s="132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2" t="s">
        <v>46</v>
      </c>
      <c r="B17" s="132" t="s">
        <v>207</v>
      </c>
      <c r="C17" s="132" t="s">
        <v>208</v>
      </c>
      <c r="D17" s="132" t="s">
        <v>86</v>
      </c>
      <c r="E17" s="132" t="s">
        <v>87</v>
      </c>
      <c r="F17" s="132" t="s">
        <v>209</v>
      </c>
      <c r="G17" s="132" t="s">
        <v>210</v>
      </c>
      <c r="H17" s="139">
        <v>575568.48</v>
      </c>
      <c r="I17" s="139">
        <v>575568.48</v>
      </c>
      <c r="J17" s="139"/>
      <c r="K17" s="139"/>
      <c r="L17" s="139">
        <v>575568.48</v>
      </c>
      <c r="M17" s="132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2" t="s">
        <v>46</v>
      </c>
      <c r="B18" s="132" t="s">
        <v>207</v>
      </c>
      <c r="C18" s="132" t="s">
        <v>208</v>
      </c>
      <c r="D18" s="132" t="s">
        <v>88</v>
      </c>
      <c r="E18" s="132" t="s">
        <v>89</v>
      </c>
      <c r="F18" s="132" t="s">
        <v>211</v>
      </c>
      <c r="G18" s="132" t="s">
        <v>212</v>
      </c>
      <c r="H18" s="139">
        <v>280917.1</v>
      </c>
      <c r="I18" s="139">
        <v>280917.1</v>
      </c>
      <c r="J18" s="139"/>
      <c r="K18" s="139"/>
      <c r="L18" s="139">
        <v>280917.1</v>
      </c>
      <c r="M18" s="132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2" t="s">
        <v>46</v>
      </c>
      <c r="B19" s="132" t="s">
        <v>207</v>
      </c>
      <c r="C19" s="132" t="s">
        <v>208</v>
      </c>
      <c r="D19" s="132" t="s">
        <v>88</v>
      </c>
      <c r="E19" s="132" t="s">
        <v>89</v>
      </c>
      <c r="F19" s="132" t="s">
        <v>211</v>
      </c>
      <c r="G19" s="132" t="s">
        <v>212</v>
      </c>
      <c r="H19" s="139"/>
      <c r="I19" s="139"/>
      <c r="J19" s="139"/>
      <c r="K19" s="139"/>
      <c r="L19" s="139"/>
      <c r="M19" s="132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2" t="s">
        <v>46</v>
      </c>
      <c r="B20" s="132" t="s">
        <v>207</v>
      </c>
      <c r="C20" s="132" t="s">
        <v>208</v>
      </c>
      <c r="D20" s="132" t="s">
        <v>101</v>
      </c>
      <c r="E20" s="132" t="s">
        <v>102</v>
      </c>
      <c r="F20" s="132" t="s">
        <v>213</v>
      </c>
      <c r="G20" s="132" t="s">
        <v>214</v>
      </c>
      <c r="H20" s="139"/>
      <c r="I20" s="139"/>
      <c r="J20" s="139"/>
      <c r="K20" s="139"/>
      <c r="L20" s="139"/>
      <c r="M20" s="132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2" t="s">
        <v>46</v>
      </c>
      <c r="B21" s="132" t="s">
        <v>207</v>
      </c>
      <c r="C21" s="132" t="s">
        <v>208</v>
      </c>
      <c r="D21" s="132" t="s">
        <v>103</v>
      </c>
      <c r="E21" s="132" t="s">
        <v>104</v>
      </c>
      <c r="F21" s="132" t="s">
        <v>213</v>
      </c>
      <c r="G21" s="132" t="s">
        <v>214</v>
      </c>
      <c r="H21" s="139">
        <v>228205.34</v>
      </c>
      <c r="I21" s="139">
        <v>228205.34</v>
      </c>
      <c r="J21" s="139"/>
      <c r="K21" s="139"/>
      <c r="L21" s="139">
        <v>228205.34</v>
      </c>
      <c r="M21" s="132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2" t="s">
        <v>46</v>
      </c>
      <c r="B22" s="132" t="s">
        <v>207</v>
      </c>
      <c r="C22" s="132" t="s">
        <v>208</v>
      </c>
      <c r="D22" s="132" t="s">
        <v>96</v>
      </c>
      <c r="E22" s="132" t="s">
        <v>95</v>
      </c>
      <c r="F22" s="132" t="s">
        <v>215</v>
      </c>
      <c r="G22" s="132" t="s">
        <v>216</v>
      </c>
      <c r="H22" s="139">
        <v>12752.38</v>
      </c>
      <c r="I22" s="139">
        <v>12752.38</v>
      </c>
      <c r="J22" s="139"/>
      <c r="K22" s="139"/>
      <c r="L22" s="139">
        <v>12752.38</v>
      </c>
      <c r="M22" s="132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2" t="s">
        <v>46</v>
      </c>
      <c r="B23" s="132" t="s">
        <v>207</v>
      </c>
      <c r="C23" s="132" t="s">
        <v>208</v>
      </c>
      <c r="D23" s="132" t="s">
        <v>105</v>
      </c>
      <c r="E23" s="132" t="s">
        <v>106</v>
      </c>
      <c r="F23" s="132" t="s">
        <v>215</v>
      </c>
      <c r="G23" s="132" t="s">
        <v>216</v>
      </c>
      <c r="H23" s="139"/>
      <c r="I23" s="139"/>
      <c r="J23" s="139"/>
      <c r="K23" s="139"/>
      <c r="L23" s="139"/>
      <c r="M23" s="132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2" t="s">
        <v>46</v>
      </c>
      <c r="B24" s="132" t="s">
        <v>207</v>
      </c>
      <c r="C24" s="132" t="s">
        <v>208</v>
      </c>
      <c r="D24" s="132" t="s">
        <v>105</v>
      </c>
      <c r="E24" s="132" t="s">
        <v>106</v>
      </c>
      <c r="F24" s="132" t="s">
        <v>215</v>
      </c>
      <c r="G24" s="132" t="s">
        <v>216</v>
      </c>
      <c r="H24" s="139">
        <v>6289.81</v>
      </c>
      <c r="I24" s="139">
        <v>6289.81</v>
      </c>
      <c r="J24" s="139"/>
      <c r="K24" s="139"/>
      <c r="L24" s="139">
        <v>6289.81</v>
      </c>
      <c r="M24" s="132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2" t="s">
        <v>46</v>
      </c>
      <c r="B25" s="132" t="s">
        <v>207</v>
      </c>
      <c r="C25" s="132" t="s">
        <v>208</v>
      </c>
      <c r="D25" s="132" t="s">
        <v>105</v>
      </c>
      <c r="E25" s="132" t="s">
        <v>106</v>
      </c>
      <c r="F25" s="132" t="s">
        <v>215</v>
      </c>
      <c r="G25" s="132" t="s">
        <v>216</v>
      </c>
      <c r="H25" s="139"/>
      <c r="I25" s="139"/>
      <c r="J25" s="139"/>
      <c r="K25" s="139"/>
      <c r="L25" s="139"/>
      <c r="M25" s="132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2" t="s">
        <v>46</v>
      </c>
      <c r="B26" s="132" t="s">
        <v>217</v>
      </c>
      <c r="C26" s="132" t="s">
        <v>123</v>
      </c>
      <c r="D26" s="132" t="s">
        <v>122</v>
      </c>
      <c r="E26" s="132" t="s">
        <v>123</v>
      </c>
      <c r="F26" s="132" t="s">
        <v>218</v>
      </c>
      <c r="G26" s="132" t="s">
        <v>123</v>
      </c>
      <c r="H26" s="139">
        <v>377388.36</v>
      </c>
      <c r="I26" s="139">
        <v>377388.36</v>
      </c>
      <c r="J26" s="139"/>
      <c r="K26" s="139"/>
      <c r="L26" s="139">
        <v>377388.36</v>
      </c>
      <c r="M26" s="132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2" t="s">
        <v>46</v>
      </c>
      <c r="B27" s="132" t="s">
        <v>219</v>
      </c>
      <c r="C27" s="132" t="s">
        <v>220</v>
      </c>
      <c r="D27" s="132" t="s">
        <v>117</v>
      </c>
      <c r="E27" s="132" t="s">
        <v>116</v>
      </c>
      <c r="F27" s="132" t="s">
        <v>221</v>
      </c>
      <c r="G27" s="132" t="s">
        <v>222</v>
      </c>
      <c r="H27" s="139">
        <v>3000</v>
      </c>
      <c r="I27" s="139">
        <v>3000</v>
      </c>
      <c r="J27" s="139"/>
      <c r="K27" s="139"/>
      <c r="L27" s="139">
        <v>3000</v>
      </c>
      <c r="M27" s="132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2" t="s">
        <v>46</v>
      </c>
      <c r="B28" s="132" t="s">
        <v>219</v>
      </c>
      <c r="C28" s="132" t="s">
        <v>220</v>
      </c>
      <c r="D28" s="132" t="s">
        <v>117</v>
      </c>
      <c r="E28" s="132" t="s">
        <v>116</v>
      </c>
      <c r="F28" s="132" t="s">
        <v>223</v>
      </c>
      <c r="G28" s="132" t="s">
        <v>224</v>
      </c>
      <c r="H28" s="139">
        <v>6000</v>
      </c>
      <c r="I28" s="139">
        <v>6000</v>
      </c>
      <c r="J28" s="139"/>
      <c r="K28" s="139"/>
      <c r="L28" s="139">
        <v>6000</v>
      </c>
      <c r="M28" s="132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2" t="s">
        <v>46</v>
      </c>
      <c r="B29" s="132" t="s">
        <v>219</v>
      </c>
      <c r="C29" s="132" t="s">
        <v>220</v>
      </c>
      <c r="D29" s="132" t="s">
        <v>117</v>
      </c>
      <c r="E29" s="132" t="s">
        <v>116</v>
      </c>
      <c r="F29" s="132" t="s">
        <v>225</v>
      </c>
      <c r="G29" s="132" t="s">
        <v>226</v>
      </c>
      <c r="H29" s="139">
        <v>36615</v>
      </c>
      <c r="I29" s="139">
        <v>36615</v>
      </c>
      <c r="J29" s="139"/>
      <c r="K29" s="139"/>
      <c r="L29" s="139">
        <v>36615</v>
      </c>
      <c r="M29" s="132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2" t="s">
        <v>46</v>
      </c>
      <c r="B30" s="132" t="s">
        <v>219</v>
      </c>
      <c r="C30" s="132" t="s">
        <v>220</v>
      </c>
      <c r="D30" s="132" t="s">
        <v>117</v>
      </c>
      <c r="E30" s="132" t="s">
        <v>116</v>
      </c>
      <c r="F30" s="132" t="s">
        <v>227</v>
      </c>
      <c r="G30" s="132" t="s">
        <v>228</v>
      </c>
      <c r="H30" s="139">
        <v>10000</v>
      </c>
      <c r="I30" s="139">
        <v>10000</v>
      </c>
      <c r="J30" s="139"/>
      <c r="K30" s="139"/>
      <c r="L30" s="139">
        <v>10000</v>
      </c>
      <c r="M30" s="132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2" t="s">
        <v>46</v>
      </c>
      <c r="B31" s="132" t="s">
        <v>219</v>
      </c>
      <c r="C31" s="132" t="s">
        <v>220</v>
      </c>
      <c r="D31" s="132" t="s">
        <v>117</v>
      </c>
      <c r="E31" s="132" t="s">
        <v>116</v>
      </c>
      <c r="F31" s="132" t="s">
        <v>229</v>
      </c>
      <c r="G31" s="132" t="s">
        <v>230</v>
      </c>
      <c r="H31" s="139">
        <v>21700</v>
      </c>
      <c r="I31" s="139">
        <v>21700</v>
      </c>
      <c r="J31" s="139"/>
      <c r="K31" s="139"/>
      <c r="L31" s="139">
        <v>21700</v>
      </c>
      <c r="M31" s="132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2" t="s">
        <v>46</v>
      </c>
      <c r="B32" s="132" t="s">
        <v>231</v>
      </c>
      <c r="C32" s="132" t="s">
        <v>232</v>
      </c>
      <c r="D32" s="132" t="s">
        <v>117</v>
      </c>
      <c r="E32" s="132" t="s">
        <v>116</v>
      </c>
      <c r="F32" s="132" t="s">
        <v>233</v>
      </c>
      <c r="G32" s="132" t="s">
        <v>234</v>
      </c>
      <c r="H32" s="139">
        <v>19000</v>
      </c>
      <c r="I32" s="139">
        <f>-G1</f>
        <v>0</v>
      </c>
      <c r="J32" s="139"/>
      <c r="K32" s="139"/>
      <c r="L32" s="139">
        <v>19000</v>
      </c>
      <c r="M32" s="132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2" t="s">
        <v>46</v>
      </c>
      <c r="B33" s="132" t="s">
        <v>219</v>
      </c>
      <c r="C33" s="132" t="s">
        <v>220</v>
      </c>
      <c r="D33" s="132" t="s">
        <v>117</v>
      </c>
      <c r="E33" s="132" t="s">
        <v>116</v>
      </c>
      <c r="F33" s="132" t="s">
        <v>235</v>
      </c>
      <c r="G33" s="132" t="s">
        <v>236</v>
      </c>
      <c r="H33" s="139">
        <v>41885</v>
      </c>
      <c r="I33" s="139">
        <v>41885</v>
      </c>
      <c r="J33" s="139"/>
      <c r="K33" s="139"/>
      <c r="L33" s="139">
        <v>41885</v>
      </c>
      <c r="M33" s="132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2" t="s">
        <v>46</v>
      </c>
      <c r="B34" s="132" t="s">
        <v>219</v>
      </c>
      <c r="C34" s="132" t="s">
        <v>220</v>
      </c>
      <c r="D34" s="132" t="s">
        <v>117</v>
      </c>
      <c r="E34" s="132" t="s">
        <v>116</v>
      </c>
      <c r="F34" s="132" t="s">
        <v>237</v>
      </c>
      <c r="G34" s="132" t="s">
        <v>238</v>
      </c>
      <c r="H34" s="139">
        <v>40000</v>
      </c>
      <c r="I34" s="139">
        <v>40000</v>
      </c>
      <c r="J34" s="139"/>
      <c r="K34" s="139"/>
      <c r="L34" s="139">
        <v>40000</v>
      </c>
      <c r="M34" s="132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2" t="s">
        <v>46</v>
      </c>
      <c r="B35" s="132" t="s">
        <v>239</v>
      </c>
      <c r="C35" s="132" t="s">
        <v>240</v>
      </c>
      <c r="D35" s="132" t="s">
        <v>117</v>
      </c>
      <c r="E35" s="132" t="s">
        <v>116</v>
      </c>
      <c r="F35" s="132" t="s">
        <v>241</v>
      </c>
      <c r="G35" s="132" t="s">
        <v>242</v>
      </c>
      <c r="H35" s="139">
        <v>15000</v>
      </c>
      <c r="I35" s="139">
        <v>15000</v>
      </c>
      <c r="J35" s="139"/>
      <c r="K35" s="139"/>
      <c r="L35" s="139">
        <v>15000</v>
      </c>
      <c r="M35" s="132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2" t="s">
        <v>46</v>
      </c>
      <c r="B36" s="132" t="s">
        <v>219</v>
      </c>
      <c r="C36" s="132" t="s">
        <v>220</v>
      </c>
      <c r="D36" s="132" t="s">
        <v>117</v>
      </c>
      <c r="E36" s="132" t="s">
        <v>116</v>
      </c>
      <c r="F36" s="132" t="s">
        <v>243</v>
      </c>
      <c r="G36" s="132" t="s">
        <v>244</v>
      </c>
      <c r="H36" s="139">
        <v>4000</v>
      </c>
      <c r="I36" s="139">
        <v>4000</v>
      </c>
      <c r="J36" s="139"/>
      <c r="K36" s="139"/>
      <c r="L36" s="139">
        <v>4000</v>
      </c>
      <c r="M36" s="132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2" t="s">
        <v>46</v>
      </c>
      <c r="B37" s="132" t="s">
        <v>231</v>
      </c>
      <c r="C37" s="132" t="s">
        <v>232</v>
      </c>
      <c r="D37" s="132" t="s">
        <v>84</v>
      </c>
      <c r="E37" s="132" t="s">
        <v>85</v>
      </c>
      <c r="F37" s="132" t="s">
        <v>233</v>
      </c>
      <c r="G37" s="132" t="s">
        <v>234</v>
      </c>
      <c r="H37" s="139">
        <v>1200</v>
      </c>
      <c r="I37" s="139">
        <v>1200</v>
      </c>
      <c r="J37" s="139"/>
      <c r="K37" s="139"/>
      <c r="L37" s="139">
        <v>1200</v>
      </c>
      <c r="M37" s="132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2" t="s">
        <v>46</v>
      </c>
      <c r="B38" s="132" t="s">
        <v>245</v>
      </c>
      <c r="C38" s="132" t="s">
        <v>246</v>
      </c>
      <c r="D38" s="132" t="s">
        <v>117</v>
      </c>
      <c r="E38" s="132" t="s">
        <v>116</v>
      </c>
      <c r="F38" s="132" t="s">
        <v>247</v>
      </c>
      <c r="G38" s="132" t="s">
        <v>246</v>
      </c>
      <c r="H38" s="139"/>
      <c r="I38" s="139"/>
      <c r="J38" s="139"/>
      <c r="K38" s="139"/>
      <c r="L38" s="139"/>
      <c r="M38" s="132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2" t="s">
        <v>46</v>
      </c>
      <c r="B39" s="132" t="s">
        <v>245</v>
      </c>
      <c r="C39" s="132" t="s">
        <v>246</v>
      </c>
      <c r="D39" s="132" t="s">
        <v>117</v>
      </c>
      <c r="E39" s="132" t="s">
        <v>116</v>
      </c>
      <c r="F39" s="132" t="s">
        <v>247</v>
      </c>
      <c r="G39" s="132" t="s">
        <v>246</v>
      </c>
      <c r="H39" s="139">
        <v>53985.84</v>
      </c>
      <c r="I39" s="139">
        <v>53985.84</v>
      </c>
      <c r="J39" s="139"/>
      <c r="K39" s="139"/>
      <c r="L39" s="139">
        <v>53985.84</v>
      </c>
      <c r="M39" s="132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spans="1:23">
      <c r="A40" s="132" t="s">
        <v>48</v>
      </c>
      <c r="B40" s="132"/>
      <c r="C40" s="132"/>
      <c r="D40" s="132"/>
      <c r="E40" s="132"/>
      <c r="F40" s="132"/>
      <c r="G40" s="132"/>
      <c r="H40" s="139">
        <v>18061189</v>
      </c>
      <c r="I40" s="139">
        <v>18061189</v>
      </c>
      <c r="J40" s="139"/>
      <c r="K40" s="139"/>
      <c r="L40" s="139">
        <v>18061189</v>
      </c>
      <c r="M40" s="132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2" t="s">
        <v>48</v>
      </c>
      <c r="B41" s="132" t="s">
        <v>248</v>
      </c>
      <c r="C41" s="132" t="s">
        <v>249</v>
      </c>
      <c r="D41" s="132" t="s">
        <v>113</v>
      </c>
      <c r="E41" s="132" t="s">
        <v>114</v>
      </c>
      <c r="F41" s="132" t="s">
        <v>201</v>
      </c>
      <c r="G41" s="132" t="s">
        <v>202</v>
      </c>
      <c r="H41" s="139">
        <v>2460768</v>
      </c>
      <c r="I41" s="139">
        <v>2460768</v>
      </c>
      <c r="J41" s="139"/>
      <c r="K41" s="139"/>
      <c r="L41" s="139">
        <v>2460768</v>
      </c>
      <c r="M41" s="132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2" t="s">
        <v>48</v>
      </c>
      <c r="B42" s="132" t="s">
        <v>250</v>
      </c>
      <c r="C42" s="132" t="s">
        <v>200</v>
      </c>
      <c r="D42" s="132" t="s">
        <v>111</v>
      </c>
      <c r="E42" s="132" t="s">
        <v>112</v>
      </c>
      <c r="F42" s="132" t="s">
        <v>201</v>
      </c>
      <c r="G42" s="132" t="s">
        <v>202</v>
      </c>
      <c r="H42" s="139">
        <v>331200</v>
      </c>
      <c r="I42" s="139">
        <v>331200</v>
      </c>
      <c r="J42" s="139"/>
      <c r="K42" s="139"/>
      <c r="L42" s="139">
        <v>331200</v>
      </c>
      <c r="M42" s="132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outlineLevel="1" spans="1:23">
      <c r="A43" s="132" t="s">
        <v>48</v>
      </c>
      <c r="B43" s="132" t="s">
        <v>248</v>
      </c>
      <c r="C43" s="132" t="s">
        <v>249</v>
      </c>
      <c r="D43" s="132" t="s">
        <v>113</v>
      </c>
      <c r="E43" s="132" t="s">
        <v>114</v>
      </c>
      <c r="F43" s="132" t="s">
        <v>203</v>
      </c>
      <c r="G43" s="132" t="s">
        <v>204</v>
      </c>
      <c r="H43" s="139">
        <v>3123864</v>
      </c>
      <c r="I43" s="139">
        <v>3123864</v>
      </c>
      <c r="J43" s="139"/>
      <c r="K43" s="139"/>
      <c r="L43" s="139">
        <v>3123864</v>
      </c>
      <c r="M43" s="132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53.25" customHeight="1" outlineLevel="1" spans="1:23">
      <c r="A44" s="132" t="s">
        <v>48</v>
      </c>
      <c r="B44" s="132" t="s">
        <v>250</v>
      </c>
      <c r="C44" s="132" t="s">
        <v>200</v>
      </c>
      <c r="D44" s="132" t="s">
        <v>111</v>
      </c>
      <c r="E44" s="132" t="s">
        <v>112</v>
      </c>
      <c r="F44" s="132" t="s">
        <v>203</v>
      </c>
      <c r="G44" s="132" t="s">
        <v>204</v>
      </c>
      <c r="H44" s="139">
        <v>39540</v>
      </c>
      <c r="I44" s="139">
        <v>39540</v>
      </c>
      <c r="J44" s="139"/>
      <c r="K44" s="139"/>
      <c r="L44" s="139">
        <v>39540</v>
      </c>
      <c r="M44" s="132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2" t="s">
        <v>48</v>
      </c>
      <c r="B45" s="132" t="s">
        <v>248</v>
      </c>
      <c r="C45" s="132" t="s">
        <v>249</v>
      </c>
      <c r="D45" s="132" t="s">
        <v>113</v>
      </c>
      <c r="E45" s="132" t="s">
        <v>114</v>
      </c>
      <c r="F45" s="132" t="s">
        <v>251</v>
      </c>
      <c r="G45" s="132" t="s">
        <v>252</v>
      </c>
      <c r="H45" s="139">
        <v>205064</v>
      </c>
      <c r="I45" s="139">
        <v>205064</v>
      </c>
      <c r="J45" s="139"/>
      <c r="K45" s="139"/>
      <c r="L45" s="139">
        <v>205064</v>
      </c>
      <c r="M45" s="132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53.25" customHeight="1" outlineLevel="1" spans="1:23">
      <c r="A46" s="132" t="s">
        <v>48</v>
      </c>
      <c r="B46" s="132" t="s">
        <v>250</v>
      </c>
      <c r="C46" s="132" t="s">
        <v>200</v>
      </c>
      <c r="D46" s="132" t="s">
        <v>111</v>
      </c>
      <c r="E46" s="132" t="s">
        <v>112</v>
      </c>
      <c r="F46" s="132" t="s">
        <v>205</v>
      </c>
      <c r="G46" s="132" t="s">
        <v>206</v>
      </c>
      <c r="H46" s="139">
        <v>27600</v>
      </c>
      <c r="I46" s="139">
        <v>27600</v>
      </c>
      <c r="J46" s="139"/>
      <c r="K46" s="139"/>
      <c r="L46" s="139">
        <v>27600</v>
      </c>
      <c r="M46" s="132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53.25" customHeight="1" outlineLevel="1" spans="1:23">
      <c r="A47" s="132" t="s">
        <v>48</v>
      </c>
      <c r="B47" s="132" t="s">
        <v>250</v>
      </c>
      <c r="C47" s="132" t="s">
        <v>200</v>
      </c>
      <c r="D47" s="132" t="s">
        <v>111</v>
      </c>
      <c r="E47" s="132" t="s">
        <v>112</v>
      </c>
      <c r="F47" s="132" t="s">
        <v>205</v>
      </c>
      <c r="G47" s="132" t="s">
        <v>206</v>
      </c>
      <c r="H47" s="139"/>
      <c r="I47" s="139"/>
      <c r="J47" s="139"/>
      <c r="K47" s="139"/>
      <c r="L47" s="139"/>
      <c r="M47" s="132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53.25" customHeight="1" outlineLevel="1" spans="1:23">
      <c r="A48" s="132" t="s">
        <v>48</v>
      </c>
      <c r="B48" s="132" t="s">
        <v>250</v>
      </c>
      <c r="C48" s="132" t="s">
        <v>200</v>
      </c>
      <c r="D48" s="132" t="s">
        <v>111</v>
      </c>
      <c r="E48" s="132" t="s">
        <v>112</v>
      </c>
      <c r="F48" s="132" t="s">
        <v>205</v>
      </c>
      <c r="G48" s="132" t="s">
        <v>206</v>
      </c>
      <c r="H48" s="139">
        <v>96900</v>
      </c>
      <c r="I48" s="139">
        <v>96900</v>
      </c>
      <c r="J48" s="139"/>
      <c r="K48" s="139"/>
      <c r="L48" s="139">
        <v>96900</v>
      </c>
      <c r="M48" s="132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53.25" customHeight="1" outlineLevel="1" spans="1:23">
      <c r="A49" s="132" t="s">
        <v>48</v>
      </c>
      <c r="B49" s="132" t="s">
        <v>250</v>
      </c>
      <c r="C49" s="132" t="s">
        <v>200</v>
      </c>
      <c r="D49" s="132" t="s">
        <v>111</v>
      </c>
      <c r="E49" s="132" t="s">
        <v>112</v>
      </c>
      <c r="F49" s="132" t="s">
        <v>205</v>
      </c>
      <c r="G49" s="132" t="s">
        <v>206</v>
      </c>
      <c r="H49" s="139">
        <v>75264</v>
      </c>
      <c r="I49" s="139">
        <v>75264</v>
      </c>
      <c r="J49" s="139"/>
      <c r="K49" s="139"/>
      <c r="L49" s="139">
        <v>75264</v>
      </c>
      <c r="M49" s="132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53.25" customHeight="1" outlineLevel="1" spans="1:23">
      <c r="A50" s="132" t="s">
        <v>48</v>
      </c>
      <c r="B50" s="132" t="s">
        <v>253</v>
      </c>
      <c r="C50" s="132" t="s">
        <v>208</v>
      </c>
      <c r="D50" s="132" t="s">
        <v>86</v>
      </c>
      <c r="E50" s="132" t="s">
        <v>87</v>
      </c>
      <c r="F50" s="132" t="s">
        <v>209</v>
      </c>
      <c r="G50" s="132" t="s">
        <v>210</v>
      </c>
      <c r="H50" s="139">
        <v>1138641.93</v>
      </c>
      <c r="I50" s="139">
        <v>1138641.93</v>
      </c>
      <c r="J50" s="139"/>
      <c r="K50" s="139"/>
      <c r="L50" s="139">
        <v>1138641.93</v>
      </c>
      <c r="M50" s="132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53.25" customHeight="1" outlineLevel="1" spans="1:23">
      <c r="A51" s="132" t="s">
        <v>48</v>
      </c>
      <c r="B51" s="132" t="s">
        <v>253</v>
      </c>
      <c r="C51" s="132" t="s">
        <v>208</v>
      </c>
      <c r="D51" s="132" t="s">
        <v>88</v>
      </c>
      <c r="E51" s="132" t="s">
        <v>89</v>
      </c>
      <c r="F51" s="132" t="s">
        <v>211</v>
      </c>
      <c r="G51" s="132" t="s">
        <v>212</v>
      </c>
      <c r="H51" s="139"/>
      <c r="I51" s="139"/>
      <c r="J51" s="139"/>
      <c r="K51" s="139"/>
      <c r="L51" s="139"/>
      <c r="M51" s="132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53.25" customHeight="1" outlineLevel="1" spans="1:23">
      <c r="A52" s="132" t="s">
        <v>48</v>
      </c>
      <c r="B52" s="132" t="s">
        <v>253</v>
      </c>
      <c r="C52" s="132" t="s">
        <v>208</v>
      </c>
      <c r="D52" s="132" t="s">
        <v>88</v>
      </c>
      <c r="E52" s="132" t="s">
        <v>89</v>
      </c>
      <c r="F52" s="132" t="s">
        <v>211</v>
      </c>
      <c r="G52" s="132" t="s">
        <v>212</v>
      </c>
      <c r="H52" s="139">
        <v>318044.77</v>
      </c>
      <c r="I52" s="139">
        <v>318044.77</v>
      </c>
      <c r="J52" s="139"/>
      <c r="K52" s="139"/>
      <c r="L52" s="139">
        <v>318044.77</v>
      </c>
      <c r="M52" s="132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53.25" customHeight="1" outlineLevel="1" spans="1:23">
      <c r="A53" s="132" t="s">
        <v>48</v>
      </c>
      <c r="B53" s="132" t="s">
        <v>253</v>
      </c>
      <c r="C53" s="132" t="s">
        <v>208</v>
      </c>
      <c r="D53" s="132" t="s">
        <v>101</v>
      </c>
      <c r="E53" s="132" t="s">
        <v>102</v>
      </c>
      <c r="F53" s="132" t="s">
        <v>213</v>
      </c>
      <c r="G53" s="132" t="s">
        <v>214</v>
      </c>
      <c r="H53" s="139">
        <v>571077.65</v>
      </c>
      <c r="I53" s="139">
        <v>571077.65</v>
      </c>
      <c r="J53" s="139"/>
      <c r="K53" s="139"/>
      <c r="L53" s="139">
        <v>571077.65</v>
      </c>
      <c r="M53" s="132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53.25" customHeight="1" outlineLevel="1" spans="1:23">
      <c r="A54" s="132" t="s">
        <v>48</v>
      </c>
      <c r="B54" s="132" t="s">
        <v>253</v>
      </c>
      <c r="C54" s="132" t="s">
        <v>208</v>
      </c>
      <c r="D54" s="132" t="s">
        <v>103</v>
      </c>
      <c r="E54" s="132" t="s">
        <v>104</v>
      </c>
      <c r="F54" s="132" t="s">
        <v>213</v>
      </c>
      <c r="G54" s="132" t="s">
        <v>214</v>
      </c>
      <c r="H54" s="139"/>
      <c r="I54" s="139"/>
      <c r="J54" s="139"/>
      <c r="K54" s="139"/>
      <c r="L54" s="139"/>
      <c r="M54" s="132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53.25" customHeight="1" outlineLevel="1" spans="1:23">
      <c r="A55" s="132" t="s">
        <v>48</v>
      </c>
      <c r="B55" s="132" t="s">
        <v>253</v>
      </c>
      <c r="C55" s="132" t="s">
        <v>208</v>
      </c>
      <c r="D55" s="132" t="s">
        <v>96</v>
      </c>
      <c r="E55" s="132" t="s">
        <v>95</v>
      </c>
      <c r="F55" s="132" t="s">
        <v>215</v>
      </c>
      <c r="G55" s="132" t="s">
        <v>216</v>
      </c>
      <c r="H55" s="139">
        <v>19607.87</v>
      </c>
      <c r="I55" s="139">
        <v>19607.87</v>
      </c>
      <c r="J55" s="139"/>
      <c r="K55" s="139"/>
      <c r="L55" s="139">
        <v>19607.87</v>
      </c>
      <c r="M55" s="132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53.25" customHeight="1" outlineLevel="1" spans="1:23">
      <c r="A56" s="132" t="s">
        <v>48</v>
      </c>
      <c r="B56" s="132" t="s">
        <v>253</v>
      </c>
      <c r="C56" s="132" t="s">
        <v>208</v>
      </c>
      <c r="D56" s="132" t="s">
        <v>105</v>
      </c>
      <c r="E56" s="132" t="s">
        <v>106</v>
      </c>
      <c r="F56" s="132" t="s">
        <v>215</v>
      </c>
      <c r="G56" s="132" t="s">
        <v>216</v>
      </c>
      <c r="H56" s="139"/>
      <c r="I56" s="139"/>
      <c r="J56" s="139"/>
      <c r="K56" s="139"/>
      <c r="L56" s="139"/>
      <c r="M56" s="132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53.25" customHeight="1" outlineLevel="1" spans="1:23">
      <c r="A57" s="132" t="s">
        <v>48</v>
      </c>
      <c r="B57" s="132" t="s">
        <v>253</v>
      </c>
      <c r="C57" s="132" t="s">
        <v>208</v>
      </c>
      <c r="D57" s="132" t="s">
        <v>105</v>
      </c>
      <c r="E57" s="132" t="s">
        <v>106</v>
      </c>
      <c r="F57" s="132" t="s">
        <v>215</v>
      </c>
      <c r="G57" s="132" t="s">
        <v>216</v>
      </c>
      <c r="H57" s="139">
        <v>14014.62</v>
      </c>
      <c r="I57" s="139">
        <v>14014.62</v>
      </c>
      <c r="J57" s="139"/>
      <c r="K57" s="139"/>
      <c r="L57" s="139">
        <v>14014.62</v>
      </c>
      <c r="M57" s="132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53.25" customHeight="1" outlineLevel="1" spans="1:23">
      <c r="A58" s="132" t="s">
        <v>48</v>
      </c>
      <c r="B58" s="132" t="s">
        <v>253</v>
      </c>
      <c r="C58" s="132" t="s">
        <v>208</v>
      </c>
      <c r="D58" s="132" t="s">
        <v>105</v>
      </c>
      <c r="E58" s="132" t="s">
        <v>106</v>
      </c>
      <c r="F58" s="132" t="s">
        <v>215</v>
      </c>
      <c r="G58" s="132" t="s">
        <v>216</v>
      </c>
      <c r="H58" s="139"/>
      <c r="I58" s="139"/>
      <c r="J58" s="139"/>
      <c r="K58" s="139"/>
      <c r="L58" s="139"/>
      <c r="M58" s="132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53.25" customHeight="1" outlineLevel="1" spans="1:23">
      <c r="A59" s="132" t="s">
        <v>48</v>
      </c>
      <c r="B59" s="132" t="s">
        <v>254</v>
      </c>
      <c r="C59" s="132" t="s">
        <v>123</v>
      </c>
      <c r="D59" s="132" t="s">
        <v>122</v>
      </c>
      <c r="E59" s="132" t="s">
        <v>123</v>
      </c>
      <c r="F59" s="132" t="s">
        <v>218</v>
      </c>
      <c r="G59" s="132" t="s">
        <v>123</v>
      </c>
      <c r="H59" s="139">
        <v>840877.44</v>
      </c>
      <c r="I59" s="139">
        <v>840877.44</v>
      </c>
      <c r="J59" s="139"/>
      <c r="K59" s="139"/>
      <c r="L59" s="139">
        <v>840877.44</v>
      </c>
      <c r="M59" s="132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53.25" customHeight="1" outlineLevel="1" spans="1:23">
      <c r="A60" s="132" t="s">
        <v>48</v>
      </c>
      <c r="B60" s="132" t="s">
        <v>255</v>
      </c>
      <c r="C60" s="132" t="s">
        <v>256</v>
      </c>
      <c r="D60" s="132" t="s">
        <v>96</v>
      </c>
      <c r="E60" s="132" t="s">
        <v>95</v>
      </c>
      <c r="F60" s="132" t="s">
        <v>215</v>
      </c>
      <c r="G60" s="132" t="s">
        <v>216</v>
      </c>
      <c r="H60" s="139">
        <v>2016000</v>
      </c>
      <c r="I60" s="139">
        <v>2016000</v>
      </c>
      <c r="J60" s="139"/>
      <c r="K60" s="139"/>
      <c r="L60" s="139">
        <v>2016000</v>
      </c>
      <c r="M60" s="132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53.25" customHeight="1" outlineLevel="1" spans="1:23">
      <c r="A61" s="132" t="s">
        <v>48</v>
      </c>
      <c r="B61" s="132" t="s">
        <v>257</v>
      </c>
      <c r="C61" s="132" t="s">
        <v>220</v>
      </c>
      <c r="D61" s="132" t="s">
        <v>111</v>
      </c>
      <c r="E61" s="132" t="s">
        <v>112</v>
      </c>
      <c r="F61" s="132" t="s">
        <v>227</v>
      </c>
      <c r="G61" s="132" t="s">
        <v>228</v>
      </c>
      <c r="H61" s="139">
        <v>100800</v>
      </c>
      <c r="I61" s="139">
        <v>100800</v>
      </c>
      <c r="J61" s="139"/>
      <c r="K61" s="139"/>
      <c r="L61" s="139">
        <v>100800</v>
      </c>
      <c r="M61" s="132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53.25" customHeight="1" outlineLevel="1" spans="1:23">
      <c r="A62" s="132" t="s">
        <v>48</v>
      </c>
      <c r="B62" s="132" t="s">
        <v>257</v>
      </c>
      <c r="C62" s="132" t="s">
        <v>220</v>
      </c>
      <c r="D62" s="132" t="s">
        <v>113</v>
      </c>
      <c r="E62" s="132" t="s">
        <v>114</v>
      </c>
      <c r="F62" s="132" t="s">
        <v>235</v>
      </c>
      <c r="G62" s="132" t="s">
        <v>236</v>
      </c>
      <c r="H62" s="139">
        <v>40000</v>
      </c>
      <c r="I62" s="139">
        <v>40000</v>
      </c>
      <c r="J62" s="139"/>
      <c r="K62" s="139"/>
      <c r="L62" s="139">
        <v>40000</v>
      </c>
      <c r="M62" s="132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53.25" customHeight="1" outlineLevel="1" spans="1:23">
      <c r="A63" s="132" t="s">
        <v>48</v>
      </c>
      <c r="B63" s="132" t="s">
        <v>257</v>
      </c>
      <c r="C63" s="132" t="s">
        <v>220</v>
      </c>
      <c r="D63" s="132" t="s">
        <v>113</v>
      </c>
      <c r="E63" s="132" t="s">
        <v>114</v>
      </c>
      <c r="F63" s="132" t="s">
        <v>237</v>
      </c>
      <c r="G63" s="132" t="s">
        <v>238</v>
      </c>
      <c r="H63" s="139">
        <v>50000</v>
      </c>
      <c r="I63" s="139">
        <v>50000</v>
      </c>
      <c r="J63" s="139"/>
      <c r="K63" s="139"/>
      <c r="L63" s="139">
        <v>50000</v>
      </c>
      <c r="M63" s="132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53.25" customHeight="1" outlineLevel="1" spans="1:23">
      <c r="A64" s="132" t="s">
        <v>48</v>
      </c>
      <c r="B64" s="132" t="s">
        <v>258</v>
      </c>
      <c r="C64" s="132" t="s">
        <v>232</v>
      </c>
      <c r="D64" s="132" t="s">
        <v>113</v>
      </c>
      <c r="E64" s="132" t="s">
        <v>114</v>
      </c>
      <c r="F64" s="132" t="s">
        <v>233</v>
      </c>
      <c r="G64" s="132" t="s">
        <v>234</v>
      </c>
      <c r="H64" s="139">
        <v>90000</v>
      </c>
      <c r="I64" s="139">
        <v>90000</v>
      </c>
      <c r="J64" s="139"/>
      <c r="K64" s="139"/>
      <c r="L64" s="139">
        <v>90000</v>
      </c>
      <c r="M64" s="132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53.25" customHeight="1" outlineLevel="1" spans="1:23">
      <c r="A65" s="132" t="s">
        <v>48</v>
      </c>
      <c r="B65" s="132" t="s">
        <v>257</v>
      </c>
      <c r="C65" s="132" t="s">
        <v>220</v>
      </c>
      <c r="D65" s="132" t="s">
        <v>113</v>
      </c>
      <c r="E65" s="132" t="s">
        <v>114</v>
      </c>
      <c r="F65" s="132" t="s">
        <v>221</v>
      </c>
      <c r="G65" s="132" t="s">
        <v>222</v>
      </c>
      <c r="H65" s="139">
        <v>10000</v>
      </c>
      <c r="I65" s="139">
        <v>10000</v>
      </c>
      <c r="J65" s="139"/>
      <c r="K65" s="139"/>
      <c r="L65" s="139">
        <v>10000</v>
      </c>
      <c r="M65" s="132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53.25" customHeight="1" outlineLevel="1" spans="1:23">
      <c r="A66" s="132" t="s">
        <v>48</v>
      </c>
      <c r="B66" s="132" t="s">
        <v>257</v>
      </c>
      <c r="C66" s="132" t="s">
        <v>220</v>
      </c>
      <c r="D66" s="132" t="s">
        <v>113</v>
      </c>
      <c r="E66" s="132" t="s">
        <v>114</v>
      </c>
      <c r="F66" s="132" t="s">
        <v>223</v>
      </c>
      <c r="G66" s="132" t="s">
        <v>224</v>
      </c>
      <c r="H66" s="139">
        <v>20000</v>
      </c>
      <c r="I66" s="139">
        <v>20000</v>
      </c>
      <c r="J66" s="139"/>
      <c r="K66" s="139"/>
      <c r="L66" s="139">
        <v>20000</v>
      </c>
      <c r="M66" s="132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53.25" customHeight="1" outlineLevel="1" spans="1:23">
      <c r="A67" s="132" t="s">
        <v>48</v>
      </c>
      <c r="B67" s="132" t="s">
        <v>259</v>
      </c>
      <c r="C67" s="132" t="s">
        <v>260</v>
      </c>
      <c r="D67" s="132" t="s">
        <v>113</v>
      </c>
      <c r="E67" s="132" t="s">
        <v>114</v>
      </c>
      <c r="F67" s="132" t="s">
        <v>261</v>
      </c>
      <c r="G67" s="132" t="s">
        <v>171</v>
      </c>
      <c r="H67" s="139">
        <v>8000</v>
      </c>
      <c r="I67" s="139">
        <v>8000</v>
      </c>
      <c r="J67" s="139"/>
      <c r="K67" s="139"/>
      <c r="L67" s="139">
        <v>8000</v>
      </c>
      <c r="M67" s="132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53.25" customHeight="1" outlineLevel="1" spans="1:23">
      <c r="A68" s="132" t="s">
        <v>48</v>
      </c>
      <c r="B68" s="132" t="s">
        <v>257</v>
      </c>
      <c r="C68" s="132" t="s">
        <v>220</v>
      </c>
      <c r="D68" s="132" t="s">
        <v>113</v>
      </c>
      <c r="E68" s="132" t="s">
        <v>114</v>
      </c>
      <c r="F68" s="132" t="s">
        <v>227</v>
      </c>
      <c r="G68" s="132" t="s">
        <v>228</v>
      </c>
      <c r="H68" s="139">
        <v>47800</v>
      </c>
      <c r="I68" s="139">
        <v>47800</v>
      </c>
      <c r="J68" s="139"/>
      <c r="K68" s="139"/>
      <c r="L68" s="139">
        <v>47800</v>
      </c>
      <c r="M68" s="132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53.25" customHeight="1" outlineLevel="1" spans="1:23">
      <c r="A69" s="132" t="s">
        <v>48</v>
      </c>
      <c r="B69" s="132" t="s">
        <v>257</v>
      </c>
      <c r="C69" s="132" t="s">
        <v>220</v>
      </c>
      <c r="D69" s="132" t="s">
        <v>113</v>
      </c>
      <c r="E69" s="132" t="s">
        <v>114</v>
      </c>
      <c r="F69" s="132" t="s">
        <v>262</v>
      </c>
      <c r="G69" s="132" t="s">
        <v>263</v>
      </c>
      <c r="H69" s="139">
        <v>60000</v>
      </c>
      <c r="I69" s="139">
        <v>60000</v>
      </c>
      <c r="J69" s="139"/>
      <c r="K69" s="139"/>
      <c r="L69" s="139">
        <v>60000</v>
      </c>
      <c r="M69" s="132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53.25" customHeight="1" outlineLevel="1" spans="1:23">
      <c r="A70" s="132" t="s">
        <v>48</v>
      </c>
      <c r="B70" s="132" t="s">
        <v>264</v>
      </c>
      <c r="C70" s="132" t="s">
        <v>240</v>
      </c>
      <c r="D70" s="132" t="s">
        <v>113</v>
      </c>
      <c r="E70" s="132" t="s">
        <v>114</v>
      </c>
      <c r="F70" s="132" t="s">
        <v>241</v>
      </c>
      <c r="G70" s="132" t="s">
        <v>242</v>
      </c>
      <c r="H70" s="139">
        <v>19400</v>
      </c>
      <c r="I70" s="139">
        <v>19400</v>
      </c>
      <c r="J70" s="139"/>
      <c r="K70" s="139"/>
      <c r="L70" s="139">
        <v>19400</v>
      </c>
      <c r="M70" s="132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53.25" customHeight="1" outlineLevel="1" spans="1:23">
      <c r="A71" s="132" t="s">
        <v>48</v>
      </c>
      <c r="B71" s="132" t="s">
        <v>257</v>
      </c>
      <c r="C71" s="132" t="s">
        <v>220</v>
      </c>
      <c r="D71" s="132" t="s">
        <v>113</v>
      </c>
      <c r="E71" s="132" t="s">
        <v>114</v>
      </c>
      <c r="F71" s="132" t="s">
        <v>229</v>
      </c>
      <c r="G71" s="132" t="s">
        <v>230</v>
      </c>
      <c r="H71" s="139">
        <v>66000</v>
      </c>
      <c r="I71" s="139">
        <v>66000</v>
      </c>
      <c r="J71" s="139"/>
      <c r="K71" s="139"/>
      <c r="L71" s="139">
        <v>66000</v>
      </c>
      <c r="M71" s="132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53.25" customHeight="1" outlineLevel="1" spans="1:23">
      <c r="A72" s="132" t="s">
        <v>48</v>
      </c>
      <c r="B72" s="132" t="s">
        <v>257</v>
      </c>
      <c r="C72" s="132" t="s">
        <v>220</v>
      </c>
      <c r="D72" s="132" t="s">
        <v>113</v>
      </c>
      <c r="E72" s="132" t="s">
        <v>114</v>
      </c>
      <c r="F72" s="132" t="s">
        <v>235</v>
      </c>
      <c r="G72" s="132" t="s">
        <v>236</v>
      </c>
      <c r="H72" s="139">
        <v>316500</v>
      </c>
      <c r="I72" s="139">
        <v>316500</v>
      </c>
      <c r="J72" s="139"/>
      <c r="K72" s="139"/>
      <c r="L72" s="139">
        <v>316500</v>
      </c>
      <c r="M72" s="132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53.25" customHeight="1" outlineLevel="1" spans="1:23">
      <c r="A73" s="132" t="s">
        <v>48</v>
      </c>
      <c r="B73" s="132" t="s">
        <v>257</v>
      </c>
      <c r="C73" s="132" t="s">
        <v>220</v>
      </c>
      <c r="D73" s="132" t="s">
        <v>113</v>
      </c>
      <c r="E73" s="132" t="s">
        <v>114</v>
      </c>
      <c r="F73" s="132" t="s">
        <v>235</v>
      </c>
      <c r="G73" s="132" t="s">
        <v>236</v>
      </c>
      <c r="H73" s="139">
        <v>80000</v>
      </c>
      <c r="I73" s="139">
        <v>80000</v>
      </c>
      <c r="J73" s="139"/>
      <c r="K73" s="139"/>
      <c r="L73" s="139">
        <v>80000</v>
      </c>
      <c r="M73" s="132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53.25" customHeight="1" outlineLevel="1" spans="1:23">
      <c r="A74" s="132" t="s">
        <v>48</v>
      </c>
      <c r="B74" s="132" t="s">
        <v>257</v>
      </c>
      <c r="C74" s="132" t="s">
        <v>220</v>
      </c>
      <c r="D74" s="132" t="s">
        <v>113</v>
      </c>
      <c r="E74" s="132" t="s">
        <v>114</v>
      </c>
      <c r="F74" s="132" t="s">
        <v>265</v>
      </c>
      <c r="G74" s="132" t="s">
        <v>266</v>
      </c>
      <c r="H74" s="139">
        <v>99500</v>
      </c>
      <c r="I74" s="139">
        <v>99500</v>
      </c>
      <c r="J74" s="139"/>
      <c r="K74" s="139"/>
      <c r="L74" s="139">
        <v>99500</v>
      </c>
      <c r="M74" s="132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53.25" customHeight="1" outlineLevel="1" spans="1:23">
      <c r="A75" s="132" t="s">
        <v>48</v>
      </c>
      <c r="B75" s="132" t="s">
        <v>267</v>
      </c>
      <c r="C75" s="132" t="s">
        <v>268</v>
      </c>
      <c r="D75" s="132" t="s">
        <v>82</v>
      </c>
      <c r="E75" s="132" t="s">
        <v>83</v>
      </c>
      <c r="F75" s="132" t="s">
        <v>235</v>
      </c>
      <c r="G75" s="132" t="s">
        <v>236</v>
      </c>
      <c r="H75" s="139">
        <v>3600</v>
      </c>
      <c r="I75" s="139">
        <v>3600</v>
      </c>
      <c r="J75" s="139"/>
      <c r="K75" s="139"/>
      <c r="L75" s="139">
        <v>3600</v>
      </c>
      <c r="M75" s="132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53.25" customHeight="1" outlineLevel="1" spans="1:23">
      <c r="A76" s="132" t="s">
        <v>48</v>
      </c>
      <c r="B76" s="132" t="s">
        <v>267</v>
      </c>
      <c r="C76" s="132" t="s">
        <v>268</v>
      </c>
      <c r="D76" s="132" t="s">
        <v>84</v>
      </c>
      <c r="E76" s="132" t="s">
        <v>85</v>
      </c>
      <c r="F76" s="132" t="s">
        <v>235</v>
      </c>
      <c r="G76" s="132" t="s">
        <v>236</v>
      </c>
      <c r="H76" s="139">
        <v>600</v>
      </c>
      <c r="I76" s="139">
        <v>600</v>
      </c>
      <c r="J76" s="139"/>
      <c r="K76" s="139"/>
      <c r="L76" s="139">
        <v>600</v>
      </c>
      <c r="M76" s="132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53.25" customHeight="1" outlineLevel="1" spans="1:23">
      <c r="A77" s="132" t="s">
        <v>48</v>
      </c>
      <c r="B77" s="132" t="s">
        <v>269</v>
      </c>
      <c r="C77" s="132" t="s">
        <v>246</v>
      </c>
      <c r="D77" s="132" t="s">
        <v>111</v>
      </c>
      <c r="E77" s="132" t="s">
        <v>112</v>
      </c>
      <c r="F77" s="132" t="s">
        <v>247</v>
      </c>
      <c r="G77" s="132" t="s">
        <v>246</v>
      </c>
      <c r="H77" s="139"/>
      <c r="I77" s="139"/>
      <c r="J77" s="139"/>
      <c r="K77" s="139"/>
      <c r="L77" s="139"/>
      <c r="M77" s="132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53.25" customHeight="1" outlineLevel="1" spans="1:23">
      <c r="A78" s="132" t="s">
        <v>48</v>
      </c>
      <c r="B78" s="132" t="s">
        <v>269</v>
      </c>
      <c r="C78" s="132" t="s">
        <v>246</v>
      </c>
      <c r="D78" s="132" t="s">
        <v>113</v>
      </c>
      <c r="E78" s="132" t="s">
        <v>114</v>
      </c>
      <c r="F78" s="132" t="s">
        <v>247</v>
      </c>
      <c r="G78" s="132" t="s">
        <v>246</v>
      </c>
      <c r="H78" s="139"/>
      <c r="I78" s="139"/>
      <c r="J78" s="139"/>
      <c r="K78" s="139"/>
      <c r="L78" s="139"/>
      <c r="M78" s="132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53.25" customHeight="1" outlineLevel="1" spans="1:23">
      <c r="A79" s="132" t="s">
        <v>48</v>
      </c>
      <c r="B79" s="132" t="s">
        <v>269</v>
      </c>
      <c r="C79" s="132" t="s">
        <v>246</v>
      </c>
      <c r="D79" s="132" t="s">
        <v>111</v>
      </c>
      <c r="E79" s="132" t="s">
        <v>112</v>
      </c>
      <c r="F79" s="132" t="s">
        <v>247</v>
      </c>
      <c r="G79" s="132" t="s">
        <v>246</v>
      </c>
      <c r="H79" s="139">
        <v>10858.08</v>
      </c>
      <c r="I79" s="139">
        <v>10858.08</v>
      </c>
      <c r="J79" s="139"/>
      <c r="K79" s="139"/>
      <c r="L79" s="139">
        <v>10858.08</v>
      </c>
      <c r="M79" s="132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53.25" customHeight="1" outlineLevel="1" spans="1:23">
      <c r="A80" s="132" t="s">
        <v>48</v>
      </c>
      <c r="B80" s="132" t="s">
        <v>269</v>
      </c>
      <c r="C80" s="132" t="s">
        <v>246</v>
      </c>
      <c r="D80" s="132" t="s">
        <v>113</v>
      </c>
      <c r="E80" s="132" t="s">
        <v>114</v>
      </c>
      <c r="F80" s="132" t="s">
        <v>247</v>
      </c>
      <c r="G80" s="132" t="s">
        <v>246</v>
      </c>
      <c r="H80" s="139">
        <v>98186.64</v>
      </c>
      <c r="I80" s="139">
        <v>98186.64</v>
      </c>
      <c r="J80" s="139"/>
      <c r="K80" s="139"/>
      <c r="L80" s="139">
        <v>98186.64</v>
      </c>
      <c r="M80" s="132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53.25" customHeight="1" outlineLevel="1" spans="1:23">
      <c r="A81" s="132" t="s">
        <v>48</v>
      </c>
      <c r="B81" s="132" t="s">
        <v>270</v>
      </c>
      <c r="C81" s="132" t="s">
        <v>271</v>
      </c>
      <c r="D81" s="132" t="s">
        <v>113</v>
      </c>
      <c r="E81" s="132" t="s">
        <v>114</v>
      </c>
      <c r="F81" s="132" t="s">
        <v>243</v>
      </c>
      <c r="G81" s="132" t="s">
        <v>244</v>
      </c>
      <c r="H81" s="139">
        <v>539400</v>
      </c>
      <c r="I81" s="139">
        <v>539400</v>
      </c>
      <c r="J81" s="139"/>
      <c r="K81" s="139"/>
      <c r="L81" s="139">
        <v>539400</v>
      </c>
      <c r="M81" s="132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53.25" customHeight="1" outlineLevel="1" spans="1:23">
      <c r="A82" s="132" t="s">
        <v>48</v>
      </c>
      <c r="B82" s="132" t="s">
        <v>272</v>
      </c>
      <c r="C82" s="132" t="s">
        <v>273</v>
      </c>
      <c r="D82" s="132" t="s">
        <v>113</v>
      </c>
      <c r="E82" s="132" t="s">
        <v>114</v>
      </c>
      <c r="F82" s="132" t="s">
        <v>274</v>
      </c>
      <c r="G82" s="132" t="s">
        <v>275</v>
      </c>
      <c r="H82" s="139">
        <v>5122080</v>
      </c>
      <c r="I82" s="139">
        <v>5122080</v>
      </c>
      <c r="J82" s="139"/>
      <c r="K82" s="139"/>
      <c r="L82" s="139">
        <v>5122080</v>
      </c>
      <c r="M82" s="132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53.25" customHeight="1" spans="1:23">
      <c r="A83" s="132" t="s">
        <v>50</v>
      </c>
      <c r="B83" s="132"/>
      <c r="C83" s="132"/>
      <c r="D83" s="132"/>
      <c r="E83" s="132"/>
      <c r="F83" s="132"/>
      <c r="G83" s="132"/>
      <c r="H83" s="139">
        <v>1589171.08</v>
      </c>
      <c r="I83" s="139">
        <v>1589171.08</v>
      </c>
      <c r="J83" s="139"/>
      <c r="K83" s="139"/>
      <c r="L83" s="139">
        <v>1589171.08</v>
      </c>
      <c r="M83" s="132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53.25" customHeight="1" outlineLevel="1" spans="1:23">
      <c r="A84" s="132" t="s">
        <v>50</v>
      </c>
      <c r="B84" s="132" t="s">
        <v>276</v>
      </c>
      <c r="C84" s="132" t="s">
        <v>200</v>
      </c>
      <c r="D84" s="132" t="s">
        <v>117</v>
      </c>
      <c r="E84" s="132" t="s">
        <v>116</v>
      </c>
      <c r="F84" s="132" t="s">
        <v>201</v>
      </c>
      <c r="G84" s="132" t="s">
        <v>202</v>
      </c>
      <c r="H84" s="139">
        <v>283980</v>
      </c>
      <c r="I84" s="139">
        <v>283980</v>
      </c>
      <c r="J84" s="139"/>
      <c r="K84" s="139"/>
      <c r="L84" s="139">
        <v>283980</v>
      </c>
      <c r="M84" s="132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53.25" customHeight="1" outlineLevel="1" spans="1:23">
      <c r="A85" s="132" t="s">
        <v>50</v>
      </c>
      <c r="B85" s="132" t="s">
        <v>276</v>
      </c>
      <c r="C85" s="132" t="s">
        <v>200</v>
      </c>
      <c r="D85" s="132" t="s">
        <v>117</v>
      </c>
      <c r="E85" s="132" t="s">
        <v>116</v>
      </c>
      <c r="F85" s="132" t="s">
        <v>203</v>
      </c>
      <c r="G85" s="132" t="s">
        <v>204</v>
      </c>
      <c r="H85" s="139">
        <v>31080</v>
      </c>
      <c r="I85" s="139">
        <v>31080</v>
      </c>
      <c r="J85" s="139"/>
      <c r="K85" s="139"/>
      <c r="L85" s="139">
        <v>31080</v>
      </c>
      <c r="M85" s="132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53.25" customHeight="1" outlineLevel="1" spans="1:23">
      <c r="A86" s="132" t="s">
        <v>50</v>
      </c>
      <c r="B86" s="132" t="s">
        <v>276</v>
      </c>
      <c r="C86" s="132" t="s">
        <v>200</v>
      </c>
      <c r="D86" s="132" t="s">
        <v>117</v>
      </c>
      <c r="E86" s="132" t="s">
        <v>116</v>
      </c>
      <c r="F86" s="132" t="s">
        <v>205</v>
      </c>
      <c r="G86" s="132" t="s">
        <v>206</v>
      </c>
      <c r="H86" s="139">
        <v>23665</v>
      </c>
      <c r="I86" s="139">
        <v>23665</v>
      </c>
      <c r="J86" s="139"/>
      <c r="K86" s="139"/>
      <c r="L86" s="139">
        <v>23665</v>
      </c>
      <c r="M86" s="132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53.25" customHeight="1" outlineLevel="1" spans="1:23">
      <c r="A87" s="132" t="s">
        <v>50</v>
      </c>
      <c r="B87" s="132" t="s">
        <v>276</v>
      </c>
      <c r="C87" s="132" t="s">
        <v>200</v>
      </c>
      <c r="D87" s="132" t="s">
        <v>117</v>
      </c>
      <c r="E87" s="132" t="s">
        <v>116</v>
      </c>
      <c r="F87" s="132" t="s">
        <v>205</v>
      </c>
      <c r="G87" s="132" t="s">
        <v>206</v>
      </c>
      <c r="H87" s="139">
        <v>83244</v>
      </c>
      <c r="I87" s="139">
        <v>83244</v>
      </c>
      <c r="J87" s="139"/>
      <c r="K87" s="139"/>
      <c r="L87" s="139">
        <v>83244</v>
      </c>
      <c r="M87" s="132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53.25" customHeight="1" outlineLevel="1" spans="1:23">
      <c r="A88" s="132" t="s">
        <v>50</v>
      </c>
      <c r="B88" s="132" t="s">
        <v>276</v>
      </c>
      <c r="C88" s="132" t="s">
        <v>200</v>
      </c>
      <c r="D88" s="132" t="s">
        <v>117</v>
      </c>
      <c r="E88" s="132" t="s">
        <v>116</v>
      </c>
      <c r="F88" s="132" t="s">
        <v>205</v>
      </c>
      <c r="G88" s="132" t="s">
        <v>206</v>
      </c>
      <c r="H88" s="139">
        <v>80760</v>
      </c>
      <c r="I88" s="139">
        <v>80760</v>
      </c>
      <c r="J88" s="139"/>
      <c r="K88" s="139"/>
      <c r="L88" s="139">
        <v>80760</v>
      </c>
      <c r="M88" s="132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53.25" customHeight="1" outlineLevel="1" spans="1:23">
      <c r="A89" s="132" t="s">
        <v>50</v>
      </c>
      <c r="B89" s="132" t="s">
        <v>276</v>
      </c>
      <c r="C89" s="132" t="s">
        <v>200</v>
      </c>
      <c r="D89" s="132" t="s">
        <v>117</v>
      </c>
      <c r="E89" s="132" t="s">
        <v>116</v>
      </c>
      <c r="F89" s="132" t="s">
        <v>205</v>
      </c>
      <c r="G89" s="132" t="s">
        <v>206</v>
      </c>
      <c r="H89" s="139">
        <v>208140</v>
      </c>
      <c r="I89" s="139">
        <v>208140</v>
      </c>
      <c r="J89" s="139"/>
      <c r="K89" s="139"/>
      <c r="L89" s="139">
        <v>208140</v>
      </c>
      <c r="M89" s="132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53.25" customHeight="1" outlineLevel="1" spans="1:23">
      <c r="A90" s="132" t="s">
        <v>50</v>
      </c>
      <c r="B90" s="132" t="s">
        <v>277</v>
      </c>
      <c r="C90" s="132" t="s">
        <v>208</v>
      </c>
      <c r="D90" s="132" t="s">
        <v>86</v>
      </c>
      <c r="E90" s="132" t="s">
        <v>87</v>
      </c>
      <c r="F90" s="132" t="s">
        <v>209</v>
      </c>
      <c r="G90" s="132" t="s">
        <v>210</v>
      </c>
      <c r="H90" s="139">
        <v>140235.03</v>
      </c>
      <c r="I90" s="139">
        <v>140235.03</v>
      </c>
      <c r="J90" s="139"/>
      <c r="K90" s="139"/>
      <c r="L90" s="139">
        <v>140235.03</v>
      </c>
      <c r="M90" s="132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53.25" customHeight="1" outlineLevel="1" spans="1:23">
      <c r="A91" s="132" t="s">
        <v>50</v>
      </c>
      <c r="B91" s="132" t="s">
        <v>277</v>
      </c>
      <c r="C91" s="132" t="s">
        <v>208</v>
      </c>
      <c r="D91" s="132" t="s">
        <v>88</v>
      </c>
      <c r="E91" s="132" t="s">
        <v>89</v>
      </c>
      <c r="F91" s="132" t="s">
        <v>211</v>
      </c>
      <c r="G91" s="132" t="s">
        <v>212</v>
      </c>
      <c r="H91" s="139">
        <v>88545.79</v>
      </c>
      <c r="I91" s="139">
        <v>88545.79</v>
      </c>
      <c r="J91" s="139"/>
      <c r="K91" s="139"/>
      <c r="L91" s="139">
        <v>88545.79</v>
      </c>
      <c r="M91" s="132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53.25" customHeight="1" outlineLevel="1" spans="1:23">
      <c r="A92" s="132" t="s">
        <v>50</v>
      </c>
      <c r="B92" s="132" t="s">
        <v>277</v>
      </c>
      <c r="C92" s="132" t="s">
        <v>208</v>
      </c>
      <c r="D92" s="132" t="s">
        <v>88</v>
      </c>
      <c r="E92" s="132" t="s">
        <v>89</v>
      </c>
      <c r="F92" s="132" t="s">
        <v>211</v>
      </c>
      <c r="G92" s="132" t="s">
        <v>212</v>
      </c>
      <c r="H92" s="139"/>
      <c r="I92" s="139"/>
      <c r="J92" s="139"/>
      <c r="K92" s="139"/>
      <c r="L92" s="139"/>
      <c r="M92" s="132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53.25" customHeight="1" outlineLevel="1" spans="1:23">
      <c r="A93" s="132" t="s">
        <v>50</v>
      </c>
      <c r="B93" s="132" t="s">
        <v>277</v>
      </c>
      <c r="C93" s="132" t="s">
        <v>208</v>
      </c>
      <c r="D93" s="132" t="s">
        <v>101</v>
      </c>
      <c r="E93" s="132" t="s">
        <v>102</v>
      </c>
      <c r="F93" s="132" t="s">
        <v>213</v>
      </c>
      <c r="G93" s="132" t="s">
        <v>214</v>
      </c>
      <c r="H93" s="139">
        <v>63346.65</v>
      </c>
      <c r="I93" s="139">
        <v>63346.65</v>
      </c>
      <c r="J93" s="139"/>
      <c r="K93" s="139"/>
      <c r="L93" s="139">
        <v>63346.65</v>
      </c>
      <c r="M93" s="132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53.25" customHeight="1" outlineLevel="1" spans="1:23">
      <c r="A94" s="132" t="s">
        <v>50</v>
      </c>
      <c r="B94" s="132" t="s">
        <v>277</v>
      </c>
      <c r="C94" s="132" t="s">
        <v>208</v>
      </c>
      <c r="D94" s="132" t="s">
        <v>103</v>
      </c>
      <c r="E94" s="132" t="s">
        <v>104</v>
      </c>
      <c r="F94" s="132" t="s">
        <v>213</v>
      </c>
      <c r="G94" s="132" t="s">
        <v>214</v>
      </c>
      <c r="H94" s="139"/>
      <c r="I94" s="139"/>
      <c r="J94" s="139"/>
      <c r="K94" s="139"/>
      <c r="L94" s="139"/>
      <c r="M94" s="132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53.25" customHeight="1" outlineLevel="1" spans="1:23">
      <c r="A95" s="132" t="s">
        <v>50</v>
      </c>
      <c r="B95" s="132" t="s">
        <v>277</v>
      </c>
      <c r="C95" s="132" t="s">
        <v>208</v>
      </c>
      <c r="D95" s="132" t="s">
        <v>96</v>
      </c>
      <c r="E95" s="132" t="s">
        <v>95</v>
      </c>
      <c r="F95" s="132" t="s">
        <v>215</v>
      </c>
      <c r="G95" s="132" t="s">
        <v>216</v>
      </c>
      <c r="H95" s="139">
        <v>3760.51</v>
      </c>
      <c r="I95" s="139">
        <v>3760.51</v>
      </c>
      <c r="J95" s="139"/>
      <c r="K95" s="139"/>
      <c r="L95" s="139">
        <v>3760.51</v>
      </c>
      <c r="M95" s="132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53.25" customHeight="1" outlineLevel="1" spans="1:23">
      <c r="A96" s="132" t="s">
        <v>50</v>
      </c>
      <c r="B96" s="132" t="s">
        <v>277</v>
      </c>
      <c r="C96" s="132" t="s">
        <v>208</v>
      </c>
      <c r="D96" s="132" t="s">
        <v>105</v>
      </c>
      <c r="E96" s="132" t="s">
        <v>106</v>
      </c>
      <c r="F96" s="132" t="s">
        <v>215</v>
      </c>
      <c r="G96" s="132" t="s">
        <v>216</v>
      </c>
      <c r="H96" s="139"/>
      <c r="I96" s="139"/>
      <c r="J96" s="139"/>
      <c r="K96" s="139"/>
      <c r="L96" s="139"/>
      <c r="M96" s="132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53.25" customHeight="1" outlineLevel="1" spans="1:23">
      <c r="A97" s="132" t="s">
        <v>50</v>
      </c>
      <c r="B97" s="132" t="s">
        <v>277</v>
      </c>
      <c r="C97" s="132" t="s">
        <v>208</v>
      </c>
      <c r="D97" s="132" t="s">
        <v>105</v>
      </c>
      <c r="E97" s="132" t="s">
        <v>106</v>
      </c>
      <c r="F97" s="132" t="s">
        <v>215</v>
      </c>
      <c r="G97" s="132" t="s">
        <v>216</v>
      </c>
      <c r="H97" s="139">
        <v>1565.74</v>
      </c>
      <c r="I97" s="139">
        <v>1565.74</v>
      </c>
      <c r="J97" s="139"/>
      <c r="K97" s="139"/>
      <c r="L97" s="139">
        <v>1565.74</v>
      </c>
      <c r="M97" s="132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53.25" customHeight="1" outlineLevel="1" spans="1:23">
      <c r="A98" s="132" t="s">
        <v>50</v>
      </c>
      <c r="B98" s="132" t="s">
        <v>277</v>
      </c>
      <c r="C98" s="132" t="s">
        <v>208</v>
      </c>
      <c r="D98" s="132" t="s">
        <v>105</v>
      </c>
      <c r="E98" s="132" t="s">
        <v>106</v>
      </c>
      <c r="F98" s="132" t="s">
        <v>215</v>
      </c>
      <c r="G98" s="132" t="s">
        <v>216</v>
      </c>
      <c r="H98" s="139"/>
      <c r="I98" s="139"/>
      <c r="J98" s="139"/>
      <c r="K98" s="139"/>
      <c r="L98" s="139"/>
      <c r="M98" s="132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53.25" customHeight="1" outlineLevel="1" spans="1:23">
      <c r="A99" s="132" t="s">
        <v>50</v>
      </c>
      <c r="B99" s="132" t="s">
        <v>278</v>
      </c>
      <c r="C99" s="132" t="s">
        <v>123</v>
      </c>
      <c r="D99" s="132" t="s">
        <v>122</v>
      </c>
      <c r="E99" s="132" t="s">
        <v>123</v>
      </c>
      <c r="F99" s="132" t="s">
        <v>218</v>
      </c>
      <c r="G99" s="132" t="s">
        <v>123</v>
      </c>
      <c r="H99" s="139">
        <v>93944.28</v>
      </c>
      <c r="I99" s="139">
        <v>93944.28</v>
      </c>
      <c r="J99" s="139"/>
      <c r="K99" s="139"/>
      <c r="L99" s="139">
        <v>93944.28</v>
      </c>
      <c r="M99" s="132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53.25" customHeight="1" outlineLevel="1" spans="1:23">
      <c r="A100" s="132" t="s">
        <v>50</v>
      </c>
      <c r="B100" s="132" t="s">
        <v>279</v>
      </c>
      <c r="C100" s="132" t="s">
        <v>256</v>
      </c>
      <c r="D100" s="132" t="s">
        <v>96</v>
      </c>
      <c r="E100" s="132" t="s">
        <v>95</v>
      </c>
      <c r="F100" s="132" t="s">
        <v>215</v>
      </c>
      <c r="G100" s="132" t="s">
        <v>216</v>
      </c>
      <c r="H100" s="139">
        <v>430560</v>
      </c>
      <c r="I100" s="139">
        <v>430560</v>
      </c>
      <c r="J100" s="139"/>
      <c r="K100" s="139"/>
      <c r="L100" s="139">
        <v>430560</v>
      </c>
      <c r="M100" s="132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53.25" customHeight="1" outlineLevel="1" spans="1:23">
      <c r="A101" s="132" t="s">
        <v>50</v>
      </c>
      <c r="B101" s="132" t="s">
        <v>280</v>
      </c>
      <c r="C101" s="132" t="s">
        <v>220</v>
      </c>
      <c r="D101" s="132" t="s">
        <v>117</v>
      </c>
      <c r="E101" s="132" t="s">
        <v>116</v>
      </c>
      <c r="F101" s="132" t="s">
        <v>225</v>
      </c>
      <c r="G101" s="132" t="s">
        <v>226</v>
      </c>
      <c r="H101" s="139">
        <v>14400</v>
      </c>
      <c r="I101" s="139">
        <v>14400</v>
      </c>
      <c r="J101" s="139"/>
      <c r="K101" s="139"/>
      <c r="L101" s="139">
        <v>14400</v>
      </c>
      <c r="M101" s="132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53.25" customHeight="1" outlineLevel="1" spans="1:23">
      <c r="A102" s="132" t="s">
        <v>50</v>
      </c>
      <c r="B102" s="132" t="s">
        <v>280</v>
      </c>
      <c r="C102" s="132" t="s">
        <v>220</v>
      </c>
      <c r="D102" s="132" t="s">
        <v>117</v>
      </c>
      <c r="E102" s="132" t="s">
        <v>116</v>
      </c>
      <c r="F102" s="132" t="s">
        <v>235</v>
      </c>
      <c r="G102" s="132" t="s">
        <v>236</v>
      </c>
      <c r="H102" s="139">
        <v>15400</v>
      </c>
      <c r="I102" s="139">
        <v>15400</v>
      </c>
      <c r="J102" s="139"/>
      <c r="K102" s="139"/>
      <c r="L102" s="139">
        <v>15400</v>
      </c>
      <c r="M102" s="132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53.25" customHeight="1" outlineLevel="1" spans="1:23">
      <c r="A103" s="132" t="s">
        <v>50</v>
      </c>
      <c r="B103" s="132" t="s">
        <v>280</v>
      </c>
      <c r="C103" s="132" t="s">
        <v>220</v>
      </c>
      <c r="D103" s="132" t="s">
        <v>117</v>
      </c>
      <c r="E103" s="132" t="s">
        <v>116</v>
      </c>
      <c r="F103" s="132" t="s">
        <v>235</v>
      </c>
      <c r="G103" s="132" t="s">
        <v>236</v>
      </c>
      <c r="H103" s="139">
        <v>11000</v>
      </c>
      <c r="I103" s="139">
        <v>11000</v>
      </c>
      <c r="J103" s="139"/>
      <c r="K103" s="139"/>
      <c r="L103" s="139">
        <v>11000</v>
      </c>
      <c r="M103" s="132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</row>
    <row r="104" ht="53.25" customHeight="1" outlineLevel="1" spans="1:23">
      <c r="A104" s="132" t="s">
        <v>50</v>
      </c>
      <c r="B104" s="132" t="s">
        <v>281</v>
      </c>
      <c r="C104" s="132" t="s">
        <v>268</v>
      </c>
      <c r="D104" s="132" t="s">
        <v>84</v>
      </c>
      <c r="E104" s="132" t="s">
        <v>85</v>
      </c>
      <c r="F104" s="132" t="s">
        <v>235</v>
      </c>
      <c r="G104" s="132" t="s">
        <v>236</v>
      </c>
      <c r="H104" s="139">
        <v>1800</v>
      </c>
      <c r="I104" s="139">
        <v>1800</v>
      </c>
      <c r="J104" s="139"/>
      <c r="K104" s="139"/>
      <c r="L104" s="139">
        <v>1800</v>
      </c>
      <c r="M104" s="132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</row>
    <row r="105" ht="53.25" customHeight="1" outlineLevel="1" spans="1:23">
      <c r="A105" s="132" t="s">
        <v>50</v>
      </c>
      <c r="B105" s="132" t="s">
        <v>282</v>
      </c>
      <c r="C105" s="132" t="s">
        <v>246</v>
      </c>
      <c r="D105" s="132" t="s">
        <v>117</v>
      </c>
      <c r="E105" s="132" t="s">
        <v>116</v>
      </c>
      <c r="F105" s="132" t="s">
        <v>247</v>
      </c>
      <c r="G105" s="132" t="s">
        <v>246</v>
      </c>
      <c r="H105" s="139"/>
      <c r="I105" s="139"/>
      <c r="J105" s="139"/>
      <c r="K105" s="139"/>
      <c r="L105" s="139"/>
      <c r="M105" s="132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</row>
    <row r="106" ht="53.25" customHeight="1" outlineLevel="1" spans="1:23">
      <c r="A106" s="132" t="s">
        <v>50</v>
      </c>
      <c r="B106" s="132" t="s">
        <v>282</v>
      </c>
      <c r="C106" s="132" t="s">
        <v>246</v>
      </c>
      <c r="D106" s="132" t="s">
        <v>117</v>
      </c>
      <c r="E106" s="132" t="s">
        <v>116</v>
      </c>
      <c r="F106" s="132" t="s">
        <v>247</v>
      </c>
      <c r="G106" s="132" t="s">
        <v>246</v>
      </c>
      <c r="H106" s="139">
        <v>13744.08</v>
      </c>
      <c r="I106" s="139">
        <v>13744.08</v>
      </c>
      <c r="J106" s="139"/>
      <c r="K106" s="139"/>
      <c r="L106" s="139">
        <v>13744.08</v>
      </c>
      <c r="M106" s="132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</row>
    <row r="107" ht="30.75" customHeight="1" spans="1:23">
      <c r="A107" s="144" t="s">
        <v>30</v>
      </c>
      <c r="B107" s="144"/>
      <c r="C107" s="144"/>
      <c r="D107" s="144"/>
      <c r="E107" s="144"/>
      <c r="F107" s="144"/>
      <c r="G107" s="144"/>
      <c r="H107" s="139">
        <v>24180770.39</v>
      </c>
      <c r="I107" s="139">
        <v>24180770.39</v>
      </c>
      <c r="J107" s="139"/>
      <c r="K107" s="139"/>
      <c r="L107" s="139">
        <v>24180770.39</v>
      </c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</row>
  </sheetData>
  <autoFilter ref="A1:W107">
    <extLst/>
  </autoFilter>
  <mergeCells count="32">
    <mergeCell ref="T2:W2"/>
    <mergeCell ref="A3:W3"/>
    <mergeCell ref="A4:G4"/>
    <mergeCell ref="T4:W4"/>
    <mergeCell ref="H5:W5"/>
    <mergeCell ref="I6:M6"/>
    <mergeCell ref="N6:P6"/>
    <mergeCell ref="R6:W6"/>
    <mergeCell ref="A107:G107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7"/>
  <sheetViews>
    <sheetView showZeros="0" workbookViewId="0">
      <pane ySplit="1" topLeftCell="A40" activePane="bottomLeft" state="frozen"/>
      <selection/>
      <selection pane="bottomLeft" activeCell="I21" sqref="I21:I28"/>
    </sheetView>
  </sheetViews>
  <sheetFormatPr defaultColWidth="10.2866666666667" defaultRowHeight="15" customHeight="1"/>
  <cols>
    <col min="1" max="1" width="5.71333333333333" customWidth="1"/>
    <col min="2" max="2" width="7.71333333333333" customWidth="1"/>
    <col min="3" max="3" width="9.84666666666667" customWidth="1"/>
    <col min="4" max="4" width="10.5733333333333" customWidth="1"/>
    <col min="5" max="5" width="6" customWidth="1"/>
    <col min="6" max="6" width="7.28666666666667" customWidth="1"/>
    <col min="7" max="7" width="5.28666666666667" customWidth="1"/>
    <col min="8" max="8" width="5.84666666666667" customWidth="1"/>
    <col min="9" max="11" width="12.8466666666667" customWidth="1"/>
    <col min="12" max="12" width="7.28666666666667" customWidth="1"/>
    <col min="13" max="13" width="5.84666666666667" customWidth="1"/>
    <col min="14" max="16" width="4.71333333333333" customWidth="1"/>
    <col min="17" max="17" width="8" customWidth="1"/>
    <col min="18" max="18" width="11" customWidth="1"/>
    <col min="19" max="20" width="9.84666666666667" customWidth="1"/>
    <col min="21" max="21" width="7.57333333333333" customWidth="1"/>
    <col min="22" max="22" width="5" customWidth="1"/>
    <col min="23" max="23" width="11" customWidth="1"/>
  </cols>
  <sheetData>
    <row r="1" customHeight="1" spans="1:2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18.75" customHeight="1" spans="1:23">
      <c r="A2" s="134" t="s">
        <v>283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26.25" customHeight="1" spans="1:23">
      <c r="A3" s="129" t="s">
        <v>284</v>
      </c>
      <c r="B3" s="129"/>
      <c r="C3" s="129" t="s">
        <v>63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ht="18.75" customHeight="1" spans="1:23">
      <c r="A4" s="135" t="str">
        <f>"单位名称："&amp;"芒市综合行政执法局"</f>
        <v>单位名称：芒市综合行政执法局</v>
      </c>
      <c r="B4" s="135"/>
      <c r="C4" s="135"/>
      <c r="D4" s="135"/>
      <c r="E4" s="135"/>
      <c r="F4" s="135"/>
      <c r="G4" s="135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4" t="s">
        <v>27</v>
      </c>
      <c r="W4" s="134"/>
    </row>
    <row r="5" ht="26.25" customHeight="1" spans="1:23">
      <c r="A5" s="136" t="s">
        <v>285</v>
      </c>
      <c r="B5" s="136" t="s">
        <v>177</v>
      </c>
      <c r="C5" s="136" t="s">
        <v>178</v>
      </c>
      <c r="D5" s="136" t="s">
        <v>286</v>
      </c>
      <c r="E5" s="136" t="s">
        <v>179</v>
      </c>
      <c r="F5" s="136" t="s">
        <v>180</v>
      </c>
      <c r="G5" s="136" t="s">
        <v>287</v>
      </c>
      <c r="H5" s="136" t="s">
        <v>288</v>
      </c>
      <c r="I5" s="136" t="s">
        <v>30</v>
      </c>
      <c r="J5" s="136" t="s">
        <v>289</v>
      </c>
      <c r="K5" s="136"/>
      <c r="L5" s="136"/>
      <c r="M5" s="136"/>
      <c r="N5" s="136" t="s">
        <v>189</v>
      </c>
      <c r="O5" s="136"/>
      <c r="P5" s="136"/>
      <c r="Q5" s="136" t="s">
        <v>37</v>
      </c>
      <c r="R5" s="136" t="s">
        <v>55</v>
      </c>
      <c r="S5" s="136"/>
      <c r="T5" s="136"/>
      <c r="U5" s="136"/>
      <c r="V5" s="136"/>
      <c r="W5" s="136"/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34</v>
      </c>
      <c r="K6" s="136"/>
      <c r="L6" s="136" t="s">
        <v>35</v>
      </c>
      <c r="M6" s="136" t="s">
        <v>36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26.25" customHeight="1" spans="1:23">
      <c r="A7" s="136"/>
      <c r="B7" s="136"/>
      <c r="C7" s="136"/>
      <c r="D7" s="136"/>
      <c r="E7" s="136"/>
      <c r="F7" s="136"/>
      <c r="G7" s="136"/>
      <c r="H7" s="136"/>
      <c r="I7" s="136"/>
      <c r="J7" s="136" t="s">
        <v>33</v>
      </c>
      <c r="K7" s="136" t="s">
        <v>290</v>
      </c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63</v>
      </c>
      <c r="B8" s="136" t="s">
        <v>64</v>
      </c>
      <c r="C8" s="136" t="s">
        <v>65</v>
      </c>
      <c r="D8" s="136" t="s">
        <v>66</v>
      </c>
      <c r="E8" s="136" t="s">
        <v>67</v>
      </c>
      <c r="F8" s="136" t="s">
        <v>68</v>
      </c>
      <c r="G8" s="136" t="s">
        <v>69</v>
      </c>
      <c r="H8" s="136" t="s">
        <v>70</v>
      </c>
      <c r="I8" s="136" t="s">
        <v>71</v>
      </c>
      <c r="J8" s="136" t="s">
        <v>72</v>
      </c>
      <c r="K8" s="136" t="s">
        <v>73</v>
      </c>
      <c r="L8" s="136" t="s">
        <v>74</v>
      </c>
      <c r="M8" s="136" t="s">
        <v>75</v>
      </c>
      <c r="N8" s="136" t="s">
        <v>76</v>
      </c>
      <c r="O8" s="136" t="s">
        <v>77</v>
      </c>
      <c r="P8" s="136" t="s">
        <v>191</v>
      </c>
      <c r="Q8" s="136" t="s">
        <v>192</v>
      </c>
      <c r="R8" s="136" t="s">
        <v>193</v>
      </c>
      <c r="S8" s="136" t="s">
        <v>194</v>
      </c>
      <c r="T8" s="136" t="s">
        <v>195</v>
      </c>
      <c r="U8" s="136" t="s">
        <v>196</v>
      </c>
      <c r="V8" s="136" t="s">
        <v>197</v>
      </c>
      <c r="W8" s="136" t="s">
        <v>198</v>
      </c>
    </row>
    <row r="9" ht="52.5" customHeight="1" spans="1:23">
      <c r="A9" s="132"/>
      <c r="B9" s="132"/>
      <c r="C9" s="132" t="s">
        <v>291</v>
      </c>
      <c r="D9" s="132"/>
      <c r="E9" s="132"/>
      <c r="F9" s="132"/>
      <c r="G9" s="132"/>
      <c r="H9" s="132"/>
      <c r="I9" s="139">
        <v>1570000</v>
      </c>
      <c r="J9" s="139">
        <v>1570000</v>
      </c>
      <c r="K9" s="139">
        <v>1570000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2.5" customHeight="1" outlineLevel="1" spans="1:23">
      <c r="A10" s="132" t="s">
        <v>292</v>
      </c>
      <c r="B10" s="132" t="s">
        <v>293</v>
      </c>
      <c r="C10" s="132" t="s">
        <v>291</v>
      </c>
      <c r="D10" s="132" t="s">
        <v>48</v>
      </c>
      <c r="E10" s="132" t="s">
        <v>113</v>
      </c>
      <c r="F10" s="132" t="s">
        <v>114</v>
      </c>
      <c r="G10" s="132" t="s">
        <v>235</v>
      </c>
      <c r="H10" s="132" t="s">
        <v>236</v>
      </c>
      <c r="I10" s="139">
        <v>139080</v>
      </c>
      <c r="J10" s="139">
        <v>139080</v>
      </c>
      <c r="K10" s="139">
        <v>139080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2.5" customHeight="1" outlineLevel="1" spans="1:23">
      <c r="A11" s="132" t="s">
        <v>292</v>
      </c>
      <c r="B11" s="132" t="s">
        <v>293</v>
      </c>
      <c r="C11" s="132" t="s">
        <v>291</v>
      </c>
      <c r="D11" s="132" t="s">
        <v>48</v>
      </c>
      <c r="E11" s="132" t="s">
        <v>113</v>
      </c>
      <c r="F11" s="132" t="s">
        <v>114</v>
      </c>
      <c r="G11" s="132" t="s">
        <v>294</v>
      </c>
      <c r="H11" s="132" t="s">
        <v>295</v>
      </c>
      <c r="I11" s="139">
        <v>200000</v>
      </c>
      <c r="J11" s="139">
        <v>200000</v>
      </c>
      <c r="K11" s="139">
        <v>200000</v>
      </c>
      <c r="L11" s="139"/>
      <c r="M11" s="139"/>
      <c r="N11" s="132"/>
      <c r="O11" s="132"/>
      <c r="P11" s="132"/>
      <c r="Q11" s="139"/>
      <c r="R11" s="139"/>
      <c r="S11" s="139"/>
      <c r="T11" s="139"/>
      <c r="U11" s="139"/>
      <c r="V11" s="139"/>
      <c r="W11" s="139"/>
    </row>
    <row r="12" ht="52.5" customHeight="1" outlineLevel="1" spans="1:23">
      <c r="A12" s="132" t="s">
        <v>292</v>
      </c>
      <c r="B12" s="132" t="s">
        <v>293</v>
      </c>
      <c r="C12" s="132" t="s">
        <v>291</v>
      </c>
      <c r="D12" s="132" t="s">
        <v>48</v>
      </c>
      <c r="E12" s="132" t="s">
        <v>113</v>
      </c>
      <c r="F12" s="132" t="s">
        <v>114</v>
      </c>
      <c r="G12" s="132" t="s">
        <v>265</v>
      </c>
      <c r="H12" s="132" t="s">
        <v>266</v>
      </c>
      <c r="I12" s="139">
        <v>300000</v>
      </c>
      <c r="J12" s="139">
        <v>300000</v>
      </c>
      <c r="K12" s="139">
        <v>300000</v>
      </c>
      <c r="L12" s="139"/>
      <c r="M12" s="139"/>
      <c r="N12" s="132"/>
      <c r="O12" s="132"/>
      <c r="P12" s="132"/>
      <c r="Q12" s="139"/>
      <c r="R12" s="139"/>
      <c r="S12" s="139"/>
      <c r="T12" s="139"/>
      <c r="U12" s="139"/>
      <c r="V12" s="139"/>
      <c r="W12" s="139"/>
    </row>
    <row r="13" ht="52.5" customHeight="1" outlineLevel="1" spans="1:23">
      <c r="A13" s="132" t="s">
        <v>292</v>
      </c>
      <c r="B13" s="132" t="s">
        <v>293</v>
      </c>
      <c r="C13" s="132" t="s">
        <v>291</v>
      </c>
      <c r="D13" s="132" t="s">
        <v>48</v>
      </c>
      <c r="E13" s="132" t="s">
        <v>113</v>
      </c>
      <c r="F13" s="132" t="s">
        <v>114</v>
      </c>
      <c r="G13" s="132" t="s">
        <v>296</v>
      </c>
      <c r="H13" s="132" t="s">
        <v>297</v>
      </c>
      <c r="I13" s="139">
        <v>57600</v>
      </c>
      <c r="J13" s="139">
        <v>57600</v>
      </c>
      <c r="K13" s="139">
        <v>57600</v>
      </c>
      <c r="L13" s="139"/>
      <c r="M13" s="139"/>
      <c r="N13" s="132"/>
      <c r="O13" s="132"/>
      <c r="P13" s="132"/>
      <c r="Q13" s="139"/>
      <c r="R13" s="139"/>
      <c r="S13" s="139"/>
      <c r="T13" s="139"/>
      <c r="U13" s="139"/>
      <c r="V13" s="139"/>
      <c r="W13" s="139"/>
    </row>
    <row r="14" ht="52.5" customHeight="1" outlineLevel="1" spans="1:23">
      <c r="A14" s="132" t="s">
        <v>292</v>
      </c>
      <c r="B14" s="132" t="s">
        <v>293</v>
      </c>
      <c r="C14" s="132" t="s">
        <v>291</v>
      </c>
      <c r="D14" s="132" t="s">
        <v>48</v>
      </c>
      <c r="E14" s="132" t="s">
        <v>113</v>
      </c>
      <c r="F14" s="132" t="s">
        <v>114</v>
      </c>
      <c r="G14" s="132" t="s">
        <v>296</v>
      </c>
      <c r="H14" s="132" t="s">
        <v>297</v>
      </c>
      <c r="I14" s="139">
        <v>176320</v>
      </c>
      <c r="J14" s="139">
        <v>176320</v>
      </c>
      <c r="K14" s="139">
        <v>176320</v>
      </c>
      <c r="L14" s="139"/>
      <c r="M14" s="139"/>
      <c r="N14" s="132"/>
      <c r="O14" s="132"/>
      <c r="P14" s="132"/>
      <c r="Q14" s="139"/>
      <c r="R14" s="139"/>
      <c r="S14" s="139"/>
      <c r="T14" s="139"/>
      <c r="U14" s="139"/>
      <c r="V14" s="139"/>
      <c r="W14" s="139"/>
    </row>
    <row r="15" ht="52.5" customHeight="1" outlineLevel="1" spans="1:23">
      <c r="A15" s="132" t="s">
        <v>292</v>
      </c>
      <c r="B15" s="132" t="s">
        <v>293</v>
      </c>
      <c r="C15" s="132" t="s">
        <v>291</v>
      </c>
      <c r="D15" s="132" t="s">
        <v>48</v>
      </c>
      <c r="E15" s="132" t="s">
        <v>113</v>
      </c>
      <c r="F15" s="132" t="s">
        <v>114</v>
      </c>
      <c r="G15" s="132" t="s">
        <v>296</v>
      </c>
      <c r="H15" s="132" t="s">
        <v>297</v>
      </c>
      <c r="I15" s="139">
        <v>40000</v>
      </c>
      <c r="J15" s="139">
        <v>40000</v>
      </c>
      <c r="K15" s="139">
        <v>40000</v>
      </c>
      <c r="L15" s="139"/>
      <c r="M15" s="139"/>
      <c r="N15" s="132"/>
      <c r="O15" s="132"/>
      <c r="P15" s="132"/>
      <c r="Q15" s="139"/>
      <c r="R15" s="139"/>
      <c r="S15" s="139"/>
      <c r="T15" s="139"/>
      <c r="U15" s="139"/>
      <c r="V15" s="139"/>
      <c r="W15" s="139"/>
    </row>
    <row r="16" ht="52.5" customHeight="1" outlineLevel="1" spans="1:23">
      <c r="A16" s="132" t="s">
        <v>292</v>
      </c>
      <c r="B16" s="132" t="s">
        <v>293</v>
      </c>
      <c r="C16" s="132" t="s">
        <v>291</v>
      </c>
      <c r="D16" s="132" t="s">
        <v>48</v>
      </c>
      <c r="E16" s="132" t="s">
        <v>113</v>
      </c>
      <c r="F16" s="132" t="s">
        <v>114</v>
      </c>
      <c r="G16" s="132" t="s">
        <v>243</v>
      </c>
      <c r="H16" s="132" t="s">
        <v>244</v>
      </c>
      <c r="I16" s="139">
        <v>500000</v>
      </c>
      <c r="J16" s="139">
        <v>500000</v>
      </c>
      <c r="K16" s="139">
        <v>500000</v>
      </c>
      <c r="L16" s="139"/>
      <c r="M16" s="139"/>
      <c r="N16" s="132"/>
      <c r="O16" s="132"/>
      <c r="P16" s="132"/>
      <c r="Q16" s="139"/>
      <c r="R16" s="139"/>
      <c r="S16" s="139"/>
      <c r="T16" s="139"/>
      <c r="U16" s="139"/>
      <c r="V16" s="139"/>
      <c r="W16" s="139"/>
    </row>
    <row r="17" ht="52.5" customHeight="1" outlineLevel="1" spans="1:23">
      <c r="A17" s="132" t="s">
        <v>292</v>
      </c>
      <c r="B17" s="132" t="s">
        <v>293</v>
      </c>
      <c r="C17" s="132" t="s">
        <v>291</v>
      </c>
      <c r="D17" s="132" t="s">
        <v>48</v>
      </c>
      <c r="E17" s="132" t="s">
        <v>113</v>
      </c>
      <c r="F17" s="132" t="s">
        <v>114</v>
      </c>
      <c r="G17" s="132" t="s">
        <v>237</v>
      </c>
      <c r="H17" s="132" t="s">
        <v>238</v>
      </c>
      <c r="I17" s="139">
        <v>94500</v>
      </c>
      <c r="J17" s="139">
        <v>94500</v>
      </c>
      <c r="K17" s="139">
        <v>94500</v>
      </c>
      <c r="L17" s="139"/>
      <c r="M17" s="139"/>
      <c r="N17" s="132"/>
      <c r="O17" s="132"/>
      <c r="P17" s="132"/>
      <c r="Q17" s="139"/>
      <c r="R17" s="139"/>
      <c r="S17" s="139"/>
      <c r="T17" s="139"/>
      <c r="U17" s="139"/>
      <c r="V17" s="139"/>
      <c r="W17" s="139"/>
    </row>
    <row r="18" ht="52.5" customHeight="1" outlineLevel="1" spans="1:23">
      <c r="A18" s="132" t="s">
        <v>292</v>
      </c>
      <c r="B18" s="132" t="s">
        <v>293</v>
      </c>
      <c r="C18" s="132" t="s">
        <v>291</v>
      </c>
      <c r="D18" s="132" t="s">
        <v>48</v>
      </c>
      <c r="E18" s="132" t="s">
        <v>113</v>
      </c>
      <c r="F18" s="132" t="s">
        <v>114</v>
      </c>
      <c r="G18" s="132" t="s">
        <v>237</v>
      </c>
      <c r="H18" s="132" t="s">
        <v>238</v>
      </c>
      <c r="I18" s="139">
        <v>62500</v>
      </c>
      <c r="J18" s="139">
        <v>62500</v>
      </c>
      <c r="K18" s="139">
        <v>62500</v>
      </c>
      <c r="L18" s="139"/>
      <c r="M18" s="139"/>
      <c r="N18" s="132"/>
      <c r="O18" s="132"/>
      <c r="P18" s="132"/>
      <c r="Q18" s="139"/>
      <c r="R18" s="139"/>
      <c r="S18" s="139"/>
      <c r="T18" s="139"/>
      <c r="U18" s="139"/>
      <c r="V18" s="139"/>
      <c r="W18" s="139"/>
    </row>
    <row r="19" ht="52.5" customHeight="1" spans="1:23">
      <c r="A19" s="132"/>
      <c r="B19" s="132"/>
      <c r="C19" s="132" t="s">
        <v>298</v>
      </c>
      <c r="D19" s="132"/>
      <c r="E19" s="132"/>
      <c r="F19" s="132"/>
      <c r="G19" s="132"/>
      <c r="H19" s="132"/>
      <c r="I19" s="139">
        <v>130000</v>
      </c>
      <c r="J19" s="139">
        <v>130000</v>
      </c>
      <c r="K19" s="139">
        <v>130000</v>
      </c>
      <c r="L19" s="139"/>
      <c r="M19" s="139"/>
      <c r="N19" s="132"/>
      <c r="O19" s="132"/>
      <c r="P19" s="132"/>
      <c r="Q19" s="139"/>
      <c r="R19" s="139"/>
      <c r="S19" s="139"/>
      <c r="T19" s="139"/>
      <c r="U19" s="139"/>
      <c r="V19" s="139"/>
      <c r="W19" s="139"/>
    </row>
    <row r="20" ht="52.5" customHeight="1" outlineLevel="1" spans="1:23">
      <c r="A20" s="132" t="s">
        <v>299</v>
      </c>
      <c r="B20" s="132" t="s">
        <v>300</v>
      </c>
      <c r="C20" s="132" t="s">
        <v>298</v>
      </c>
      <c r="D20" s="132" t="s">
        <v>50</v>
      </c>
      <c r="E20" s="132" t="s">
        <v>117</v>
      </c>
      <c r="F20" s="132" t="s">
        <v>116</v>
      </c>
      <c r="G20" s="132" t="s">
        <v>235</v>
      </c>
      <c r="H20" s="132" t="s">
        <v>236</v>
      </c>
      <c r="I20" s="139">
        <v>30000</v>
      </c>
      <c r="J20" s="139">
        <v>30000</v>
      </c>
      <c r="K20" s="139">
        <v>30000</v>
      </c>
      <c r="L20" s="139"/>
      <c r="M20" s="139"/>
      <c r="N20" s="132"/>
      <c r="O20" s="132"/>
      <c r="P20" s="132"/>
      <c r="Q20" s="139"/>
      <c r="R20" s="139"/>
      <c r="S20" s="139"/>
      <c r="T20" s="139"/>
      <c r="U20" s="139"/>
      <c r="V20" s="139"/>
      <c r="W20" s="139"/>
    </row>
    <row r="21" ht="52.5" customHeight="1" outlineLevel="1" spans="1:23">
      <c r="A21" s="132" t="s">
        <v>299</v>
      </c>
      <c r="B21" s="132" t="s">
        <v>300</v>
      </c>
      <c r="C21" s="132" t="s">
        <v>298</v>
      </c>
      <c r="D21" s="132" t="s">
        <v>50</v>
      </c>
      <c r="E21" s="132" t="s">
        <v>117</v>
      </c>
      <c r="F21" s="132" t="s">
        <v>116</v>
      </c>
      <c r="G21" s="132" t="s">
        <v>301</v>
      </c>
      <c r="H21" s="132" t="s">
        <v>302</v>
      </c>
      <c r="I21" s="139">
        <v>30000</v>
      </c>
      <c r="J21" s="139">
        <v>30000</v>
      </c>
      <c r="K21" s="139">
        <v>30000</v>
      </c>
      <c r="L21" s="139"/>
      <c r="M21" s="139"/>
      <c r="N21" s="132"/>
      <c r="O21" s="132"/>
      <c r="P21" s="132"/>
      <c r="Q21" s="139"/>
      <c r="R21" s="139"/>
      <c r="S21" s="139"/>
      <c r="T21" s="139"/>
      <c r="U21" s="139"/>
      <c r="V21" s="139"/>
      <c r="W21" s="139"/>
    </row>
    <row r="22" ht="52.5" customHeight="1" outlineLevel="1" spans="1:23">
      <c r="A22" s="132" t="s">
        <v>299</v>
      </c>
      <c r="B22" s="132" t="s">
        <v>300</v>
      </c>
      <c r="C22" s="132" t="s">
        <v>298</v>
      </c>
      <c r="D22" s="132" t="s">
        <v>50</v>
      </c>
      <c r="E22" s="132" t="s">
        <v>117</v>
      </c>
      <c r="F22" s="132" t="s">
        <v>116</v>
      </c>
      <c r="G22" s="132" t="s">
        <v>301</v>
      </c>
      <c r="H22" s="132" t="s">
        <v>302</v>
      </c>
      <c r="I22" s="139">
        <v>20000</v>
      </c>
      <c r="J22" s="139">
        <v>20000</v>
      </c>
      <c r="K22" s="139">
        <v>20000</v>
      </c>
      <c r="L22" s="139"/>
      <c r="M22" s="139"/>
      <c r="N22" s="132"/>
      <c r="O22" s="132"/>
      <c r="P22" s="132"/>
      <c r="Q22" s="139"/>
      <c r="R22" s="139"/>
      <c r="S22" s="139"/>
      <c r="T22" s="139"/>
      <c r="U22" s="139"/>
      <c r="V22" s="139"/>
      <c r="W22" s="139"/>
    </row>
    <row r="23" ht="52.5" customHeight="1" outlineLevel="1" spans="1:23">
      <c r="A23" s="132" t="s">
        <v>299</v>
      </c>
      <c r="B23" s="132" t="s">
        <v>300</v>
      </c>
      <c r="C23" s="132" t="s">
        <v>298</v>
      </c>
      <c r="D23" s="132" t="s">
        <v>50</v>
      </c>
      <c r="E23" s="132" t="s">
        <v>117</v>
      </c>
      <c r="F23" s="132" t="s">
        <v>116</v>
      </c>
      <c r="G23" s="132" t="s">
        <v>262</v>
      </c>
      <c r="H23" s="132" t="s">
        <v>263</v>
      </c>
      <c r="I23" s="139">
        <v>50000</v>
      </c>
      <c r="J23" s="139">
        <v>50000</v>
      </c>
      <c r="K23" s="139">
        <v>50000</v>
      </c>
      <c r="L23" s="139"/>
      <c r="M23" s="139"/>
      <c r="N23" s="132"/>
      <c r="O23" s="132"/>
      <c r="P23" s="132"/>
      <c r="Q23" s="139"/>
      <c r="R23" s="139"/>
      <c r="S23" s="139"/>
      <c r="T23" s="139"/>
      <c r="U23" s="139"/>
      <c r="V23" s="139"/>
      <c r="W23" s="139"/>
    </row>
    <row r="24" ht="52.5" customHeight="1" spans="1:23">
      <c r="A24" s="132"/>
      <c r="B24" s="132"/>
      <c r="C24" s="132" t="s">
        <v>303</v>
      </c>
      <c r="D24" s="132"/>
      <c r="E24" s="132"/>
      <c r="F24" s="132"/>
      <c r="G24" s="132"/>
      <c r="H24" s="132"/>
      <c r="I24" s="139">
        <v>60000</v>
      </c>
      <c r="J24" s="139">
        <v>60000</v>
      </c>
      <c r="K24" s="139">
        <v>60000</v>
      </c>
      <c r="L24" s="139"/>
      <c r="M24" s="139"/>
      <c r="N24" s="132"/>
      <c r="O24" s="132"/>
      <c r="P24" s="132"/>
      <c r="Q24" s="139"/>
      <c r="R24" s="139"/>
      <c r="S24" s="139"/>
      <c r="T24" s="139"/>
      <c r="U24" s="139"/>
      <c r="V24" s="139"/>
      <c r="W24" s="139"/>
    </row>
    <row r="25" ht="52.5" customHeight="1" outlineLevel="1" spans="1:23">
      <c r="A25" s="132" t="s">
        <v>292</v>
      </c>
      <c r="B25" s="132" t="s">
        <v>304</v>
      </c>
      <c r="C25" s="132" t="s">
        <v>303</v>
      </c>
      <c r="D25" s="132" t="s">
        <v>50</v>
      </c>
      <c r="E25" s="132" t="s">
        <v>117</v>
      </c>
      <c r="F25" s="132" t="s">
        <v>116</v>
      </c>
      <c r="G25" s="132" t="s">
        <v>235</v>
      </c>
      <c r="H25" s="132" t="s">
        <v>236</v>
      </c>
      <c r="I25" s="139">
        <v>30000</v>
      </c>
      <c r="J25" s="139">
        <v>30000</v>
      </c>
      <c r="K25" s="139">
        <v>30000</v>
      </c>
      <c r="L25" s="139"/>
      <c r="M25" s="139"/>
      <c r="N25" s="132"/>
      <c r="O25" s="132"/>
      <c r="P25" s="132"/>
      <c r="Q25" s="139"/>
      <c r="R25" s="139"/>
      <c r="S25" s="139"/>
      <c r="T25" s="139"/>
      <c r="U25" s="139"/>
      <c r="V25" s="139"/>
      <c r="W25" s="139"/>
    </row>
    <row r="26" ht="52.5" customHeight="1" outlineLevel="1" spans="1:23">
      <c r="A26" s="132" t="s">
        <v>292</v>
      </c>
      <c r="B26" s="132" t="s">
        <v>304</v>
      </c>
      <c r="C26" s="132" t="s">
        <v>303</v>
      </c>
      <c r="D26" s="132" t="s">
        <v>50</v>
      </c>
      <c r="E26" s="132" t="s">
        <v>117</v>
      </c>
      <c r="F26" s="132" t="s">
        <v>116</v>
      </c>
      <c r="G26" s="132" t="s">
        <v>221</v>
      </c>
      <c r="H26" s="132" t="s">
        <v>222</v>
      </c>
      <c r="I26" s="139">
        <v>5000</v>
      </c>
      <c r="J26" s="139">
        <v>5000</v>
      </c>
      <c r="K26" s="139">
        <v>5000</v>
      </c>
      <c r="L26" s="139"/>
      <c r="M26" s="139"/>
      <c r="N26" s="132"/>
      <c r="O26" s="132"/>
      <c r="P26" s="132"/>
      <c r="Q26" s="139"/>
      <c r="R26" s="139"/>
      <c r="S26" s="139"/>
      <c r="T26" s="139"/>
      <c r="U26" s="139"/>
      <c r="V26" s="139"/>
      <c r="W26" s="139"/>
    </row>
    <row r="27" ht="52.5" customHeight="1" outlineLevel="1" spans="1:23">
      <c r="A27" s="132" t="s">
        <v>292</v>
      </c>
      <c r="B27" s="132" t="s">
        <v>304</v>
      </c>
      <c r="C27" s="132" t="s">
        <v>303</v>
      </c>
      <c r="D27" s="132" t="s">
        <v>50</v>
      </c>
      <c r="E27" s="132" t="s">
        <v>117</v>
      </c>
      <c r="F27" s="132" t="s">
        <v>116</v>
      </c>
      <c r="G27" s="132" t="s">
        <v>223</v>
      </c>
      <c r="H27" s="132" t="s">
        <v>224</v>
      </c>
      <c r="I27" s="139">
        <v>5000</v>
      </c>
      <c r="J27" s="139">
        <v>5000</v>
      </c>
      <c r="K27" s="139">
        <v>5000</v>
      </c>
      <c r="L27" s="139"/>
      <c r="M27" s="139"/>
      <c r="N27" s="132"/>
      <c r="O27" s="132"/>
      <c r="P27" s="132"/>
      <c r="Q27" s="139"/>
      <c r="R27" s="139"/>
      <c r="S27" s="139"/>
      <c r="T27" s="139"/>
      <c r="U27" s="139"/>
      <c r="V27" s="139"/>
      <c r="W27" s="139"/>
    </row>
    <row r="28" ht="52.5" customHeight="1" outlineLevel="1" spans="1:23">
      <c r="A28" s="132" t="s">
        <v>292</v>
      </c>
      <c r="B28" s="132" t="s">
        <v>304</v>
      </c>
      <c r="C28" s="132" t="s">
        <v>303</v>
      </c>
      <c r="D28" s="132" t="s">
        <v>50</v>
      </c>
      <c r="E28" s="132" t="s">
        <v>117</v>
      </c>
      <c r="F28" s="132" t="s">
        <v>116</v>
      </c>
      <c r="G28" s="132" t="s">
        <v>301</v>
      </c>
      <c r="H28" s="132" t="s">
        <v>302</v>
      </c>
      <c r="I28" s="139">
        <v>20000</v>
      </c>
      <c r="J28" s="139">
        <v>20000</v>
      </c>
      <c r="K28" s="139">
        <v>20000</v>
      </c>
      <c r="L28" s="139"/>
      <c r="M28" s="139"/>
      <c r="N28" s="132"/>
      <c r="O28" s="132"/>
      <c r="P28" s="132"/>
      <c r="Q28" s="139"/>
      <c r="R28" s="139"/>
      <c r="S28" s="139"/>
      <c r="T28" s="139"/>
      <c r="U28" s="139"/>
      <c r="V28" s="139"/>
      <c r="W28" s="139"/>
    </row>
    <row r="29" ht="52.5" customHeight="1" spans="1:23">
      <c r="A29" s="132"/>
      <c r="B29" s="132"/>
      <c r="C29" s="132" t="s">
        <v>305</v>
      </c>
      <c r="D29" s="132"/>
      <c r="E29" s="132"/>
      <c r="F29" s="132"/>
      <c r="G29" s="132"/>
      <c r="H29" s="132"/>
      <c r="I29" s="139">
        <v>8000000</v>
      </c>
      <c r="J29" s="139">
        <v>8000000</v>
      </c>
      <c r="K29" s="139">
        <v>8000000</v>
      </c>
      <c r="L29" s="139"/>
      <c r="M29" s="139"/>
      <c r="N29" s="132"/>
      <c r="O29" s="132"/>
      <c r="P29" s="132"/>
      <c r="Q29" s="139"/>
      <c r="R29" s="139"/>
      <c r="S29" s="139"/>
      <c r="T29" s="139"/>
      <c r="U29" s="139"/>
      <c r="V29" s="139"/>
      <c r="W29" s="139"/>
    </row>
    <row r="30" ht="52.5" customHeight="1" outlineLevel="1" spans="1:23">
      <c r="A30" s="132" t="s">
        <v>299</v>
      </c>
      <c r="B30" s="132" t="s">
        <v>306</v>
      </c>
      <c r="C30" s="132" t="s">
        <v>305</v>
      </c>
      <c r="D30" s="132" t="s">
        <v>46</v>
      </c>
      <c r="E30" s="132" t="s">
        <v>117</v>
      </c>
      <c r="F30" s="132" t="s">
        <v>116</v>
      </c>
      <c r="G30" s="132" t="s">
        <v>296</v>
      </c>
      <c r="H30" s="132" t="s">
        <v>297</v>
      </c>
      <c r="I30" s="139">
        <v>8000000</v>
      </c>
      <c r="J30" s="139">
        <v>8000000</v>
      </c>
      <c r="K30" s="139">
        <v>8000000</v>
      </c>
      <c r="L30" s="139"/>
      <c r="M30" s="139"/>
      <c r="N30" s="132"/>
      <c r="O30" s="132"/>
      <c r="P30" s="132"/>
      <c r="Q30" s="139"/>
      <c r="R30" s="139"/>
      <c r="S30" s="139"/>
      <c r="T30" s="139"/>
      <c r="U30" s="139"/>
      <c r="V30" s="139"/>
      <c r="W30" s="139"/>
    </row>
    <row r="31" ht="52.5" customHeight="1" spans="1:23">
      <c r="A31" s="132"/>
      <c r="B31" s="132"/>
      <c r="C31" s="132" t="s">
        <v>307</v>
      </c>
      <c r="D31" s="132"/>
      <c r="E31" s="132"/>
      <c r="F31" s="132"/>
      <c r="G31" s="132"/>
      <c r="H31" s="132"/>
      <c r="I31" s="139">
        <v>15000000</v>
      </c>
      <c r="J31" s="139">
        <v>15000000</v>
      </c>
      <c r="K31" s="139">
        <v>15000000</v>
      </c>
      <c r="L31" s="139"/>
      <c r="M31" s="139"/>
      <c r="N31" s="132"/>
      <c r="O31" s="132"/>
      <c r="P31" s="132"/>
      <c r="Q31" s="139"/>
      <c r="R31" s="139"/>
      <c r="S31" s="139"/>
      <c r="T31" s="139"/>
      <c r="U31" s="139"/>
      <c r="V31" s="139"/>
      <c r="W31" s="139"/>
    </row>
    <row r="32" ht="52.5" customHeight="1" outlineLevel="1" spans="1:23">
      <c r="A32" s="132" t="s">
        <v>299</v>
      </c>
      <c r="B32" s="132" t="s">
        <v>308</v>
      </c>
      <c r="C32" s="132" t="s">
        <v>307</v>
      </c>
      <c r="D32" s="132" t="s">
        <v>46</v>
      </c>
      <c r="E32" s="132" t="s">
        <v>117</v>
      </c>
      <c r="F32" s="132" t="s">
        <v>116</v>
      </c>
      <c r="G32" s="132" t="s">
        <v>296</v>
      </c>
      <c r="H32" s="132" t="s">
        <v>297</v>
      </c>
      <c r="I32" s="139">
        <v>15000000</v>
      </c>
      <c r="J32" s="139">
        <v>15000000</v>
      </c>
      <c r="K32" s="139">
        <v>15000000</v>
      </c>
      <c r="L32" s="139"/>
      <c r="M32" s="139"/>
      <c r="N32" s="132"/>
      <c r="O32" s="132"/>
      <c r="P32" s="132"/>
      <c r="Q32" s="139"/>
      <c r="R32" s="139"/>
      <c r="S32" s="139"/>
      <c r="T32" s="139"/>
      <c r="U32" s="139"/>
      <c r="V32" s="139"/>
      <c r="W32" s="139"/>
    </row>
    <row r="33" ht="52.5" customHeight="1" spans="1:23">
      <c r="A33" s="132"/>
      <c r="B33" s="132"/>
      <c r="C33" s="132" t="s">
        <v>309</v>
      </c>
      <c r="D33" s="132"/>
      <c r="E33" s="132"/>
      <c r="F33" s="132"/>
      <c r="G33" s="132"/>
      <c r="H33" s="132"/>
      <c r="I33" s="139">
        <v>5700000</v>
      </c>
      <c r="J33" s="139">
        <v>5700000</v>
      </c>
      <c r="K33" s="139">
        <v>5700000</v>
      </c>
      <c r="L33" s="139"/>
      <c r="M33" s="139"/>
      <c r="N33" s="132"/>
      <c r="O33" s="132"/>
      <c r="P33" s="132"/>
      <c r="Q33" s="139"/>
      <c r="R33" s="139"/>
      <c r="S33" s="139"/>
      <c r="T33" s="139"/>
      <c r="U33" s="139"/>
      <c r="V33" s="139"/>
      <c r="W33" s="139"/>
    </row>
    <row r="34" ht="52.5" customHeight="1" outlineLevel="1" spans="1:23">
      <c r="A34" s="132" t="s">
        <v>299</v>
      </c>
      <c r="B34" s="132" t="s">
        <v>310</v>
      </c>
      <c r="C34" s="132" t="s">
        <v>309</v>
      </c>
      <c r="D34" s="132" t="s">
        <v>46</v>
      </c>
      <c r="E34" s="132" t="s">
        <v>117</v>
      </c>
      <c r="F34" s="132" t="s">
        <v>116</v>
      </c>
      <c r="G34" s="132" t="s">
        <v>311</v>
      </c>
      <c r="H34" s="132" t="s">
        <v>312</v>
      </c>
      <c r="I34" s="139">
        <v>5700000</v>
      </c>
      <c r="J34" s="139">
        <v>5700000</v>
      </c>
      <c r="K34" s="139">
        <v>5700000</v>
      </c>
      <c r="L34" s="139"/>
      <c r="M34" s="139"/>
      <c r="N34" s="132"/>
      <c r="O34" s="132"/>
      <c r="P34" s="132"/>
      <c r="Q34" s="139"/>
      <c r="R34" s="139"/>
      <c r="S34" s="139"/>
      <c r="T34" s="139"/>
      <c r="U34" s="139"/>
      <c r="V34" s="139"/>
      <c r="W34" s="139"/>
    </row>
    <row r="35" ht="52.5" customHeight="1" spans="1:23">
      <c r="A35" s="132"/>
      <c r="B35" s="132"/>
      <c r="C35" s="132" t="s">
        <v>313</v>
      </c>
      <c r="D35" s="132"/>
      <c r="E35" s="132"/>
      <c r="F35" s="132"/>
      <c r="G35" s="132"/>
      <c r="H35" s="132"/>
      <c r="I35" s="139">
        <v>2800000</v>
      </c>
      <c r="J35" s="139">
        <v>2800000</v>
      </c>
      <c r="K35" s="139">
        <v>2800000</v>
      </c>
      <c r="L35" s="139"/>
      <c r="M35" s="139"/>
      <c r="N35" s="132"/>
      <c r="O35" s="132"/>
      <c r="P35" s="132"/>
      <c r="Q35" s="139"/>
      <c r="R35" s="139"/>
      <c r="S35" s="139"/>
      <c r="T35" s="139"/>
      <c r="U35" s="139"/>
      <c r="V35" s="139"/>
      <c r="W35" s="139"/>
    </row>
    <row r="36" ht="52.5" customHeight="1" outlineLevel="1" spans="1:23">
      <c r="A36" s="132" t="s">
        <v>299</v>
      </c>
      <c r="B36" s="132" t="s">
        <v>314</v>
      </c>
      <c r="C36" s="132" t="s">
        <v>313</v>
      </c>
      <c r="D36" s="132" t="s">
        <v>46</v>
      </c>
      <c r="E36" s="132" t="s">
        <v>117</v>
      </c>
      <c r="F36" s="132" t="s">
        <v>116</v>
      </c>
      <c r="G36" s="132" t="s">
        <v>265</v>
      </c>
      <c r="H36" s="132" t="s">
        <v>266</v>
      </c>
      <c r="I36" s="139">
        <v>300000</v>
      </c>
      <c r="J36" s="139">
        <v>300000</v>
      </c>
      <c r="K36" s="139">
        <v>300000</v>
      </c>
      <c r="L36" s="139"/>
      <c r="M36" s="139"/>
      <c r="N36" s="132"/>
      <c r="O36" s="132"/>
      <c r="P36" s="132"/>
      <c r="Q36" s="139"/>
      <c r="R36" s="139"/>
      <c r="S36" s="139"/>
      <c r="T36" s="139"/>
      <c r="U36" s="139"/>
      <c r="V36" s="139"/>
      <c r="W36" s="139"/>
    </row>
    <row r="37" ht="52.5" customHeight="1" outlineLevel="1" spans="1:23">
      <c r="A37" s="132" t="s">
        <v>299</v>
      </c>
      <c r="B37" s="132" t="s">
        <v>314</v>
      </c>
      <c r="C37" s="132" t="s">
        <v>313</v>
      </c>
      <c r="D37" s="132" t="s">
        <v>46</v>
      </c>
      <c r="E37" s="132" t="s">
        <v>117</v>
      </c>
      <c r="F37" s="132" t="s">
        <v>116</v>
      </c>
      <c r="G37" s="132" t="s">
        <v>296</v>
      </c>
      <c r="H37" s="132" t="s">
        <v>297</v>
      </c>
      <c r="I37" s="139">
        <v>2000000</v>
      </c>
      <c r="J37" s="139">
        <v>2000000</v>
      </c>
      <c r="K37" s="139">
        <v>2000000</v>
      </c>
      <c r="L37" s="139"/>
      <c r="M37" s="139"/>
      <c r="N37" s="132"/>
      <c r="O37" s="132"/>
      <c r="P37" s="132"/>
      <c r="Q37" s="139"/>
      <c r="R37" s="139"/>
      <c r="S37" s="139"/>
      <c r="T37" s="139"/>
      <c r="U37" s="139"/>
      <c r="V37" s="139"/>
      <c r="W37" s="139"/>
    </row>
    <row r="38" ht="52.5" customHeight="1" outlineLevel="1" spans="1:23">
      <c r="A38" s="132" t="s">
        <v>299</v>
      </c>
      <c r="B38" s="132" t="s">
        <v>314</v>
      </c>
      <c r="C38" s="132" t="s">
        <v>313</v>
      </c>
      <c r="D38" s="132" t="s">
        <v>46</v>
      </c>
      <c r="E38" s="132" t="s">
        <v>117</v>
      </c>
      <c r="F38" s="132" t="s">
        <v>116</v>
      </c>
      <c r="G38" s="132" t="s">
        <v>243</v>
      </c>
      <c r="H38" s="132" t="s">
        <v>244</v>
      </c>
      <c r="I38" s="139">
        <v>500000</v>
      </c>
      <c r="J38" s="139">
        <v>500000</v>
      </c>
      <c r="K38" s="139">
        <v>500000</v>
      </c>
      <c r="L38" s="139"/>
      <c r="M38" s="139"/>
      <c r="N38" s="132"/>
      <c r="O38" s="132"/>
      <c r="P38" s="132"/>
      <c r="Q38" s="139"/>
      <c r="R38" s="139"/>
      <c r="S38" s="139"/>
      <c r="T38" s="139"/>
      <c r="U38" s="139"/>
      <c r="V38" s="139"/>
      <c r="W38" s="139"/>
    </row>
    <row r="39" ht="52.5" customHeight="1" spans="1:23">
      <c r="A39" s="132"/>
      <c r="B39" s="132"/>
      <c r="C39" s="132" t="s">
        <v>315</v>
      </c>
      <c r="D39" s="132"/>
      <c r="E39" s="132"/>
      <c r="F39" s="132"/>
      <c r="G39" s="132"/>
      <c r="H39" s="132"/>
      <c r="I39" s="139">
        <v>1500000</v>
      </c>
      <c r="J39" s="139">
        <v>1500000</v>
      </c>
      <c r="K39" s="139">
        <v>1500000</v>
      </c>
      <c r="L39" s="139"/>
      <c r="M39" s="139"/>
      <c r="N39" s="132"/>
      <c r="O39" s="132"/>
      <c r="P39" s="132"/>
      <c r="Q39" s="139"/>
      <c r="R39" s="139"/>
      <c r="S39" s="139"/>
      <c r="T39" s="139"/>
      <c r="U39" s="139"/>
      <c r="V39" s="139"/>
      <c r="W39" s="139"/>
    </row>
    <row r="40" ht="52.5" customHeight="1" outlineLevel="1" spans="1:23">
      <c r="A40" s="132" t="s">
        <v>299</v>
      </c>
      <c r="B40" s="132" t="s">
        <v>316</v>
      </c>
      <c r="C40" s="132" t="s">
        <v>315</v>
      </c>
      <c r="D40" s="132" t="s">
        <v>46</v>
      </c>
      <c r="E40" s="132" t="s">
        <v>117</v>
      </c>
      <c r="F40" s="132" t="s">
        <v>116</v>
      </c>
      <c r="G40" s="132" t="s">
        <v>296</v>
      </c>
      <c r="H40" s="132" t="s">
        <v>297</v>
      </c>
      <c r="I40" s="139">
        <v>1500000</v>
      </c>
      <c r="J40" s="139">
        <v>1500000</v>
      </c>
      <c r="K40" s="139">
        <v>1500000</v>
      </c>
      <c r="L40" s="139"/>
      <c r="M40" s="139"/>
      <c r="N40" s="132"/>
      <c r="O40" s="132"/>
      <c r="P40" s="132"/>
      <c r="Q40" s="139"/>
      <c r="R40" s="139"/>
      <c r="S40" s="139"/>
      <c r="T40" s="139"/>
      <c r="U40" s="139"/>
      <c r="V40" s="139"/>
      <c r="W40" s="139"/>
    </row>
    <row r="41" ht="52.5" customHeight="1" spans="1:23">
      <c r="A41" s="132"/>
      <c r="B41" s="132"/>
      <c r="C41" s="132" t="s">
        <v>317</v>
      </c>
      <c r="D41" s="132"/>
      <c r="E41" s="132"/>
      <c r="F41" s="132"/>
      <c r="G41" s="132"/>
      <c r="H41" s="132"/>
      <c r="I41" s="139">
        <v>300000</v>
      </c>
      <c r="J41" s="139">
        <v>300000</v>
      </c>
      <c r="K41" s="139">
        <v>300000</v>
      </c>
      <c r="L41" s="139"/>
      <c r="M41" s="139"/>
      <c r="N41" s="132"/>
      <c r="O41" s="132"/>
      <c r="P41" s="132"/>
      <c r="Q41" s="139"/>
      <c r="R41" s="139"/>
      <c r="S41" s="139"/>
      <c r="T41" s="139"/>
      <c r="U41" s="139"/>
      <c r="V41" s="139"/>
      <c r="W41" s="139"/>
    </row>
    <row r="42" ht="52.5" customHeight="1" outlineLevel="1" spans="1:23">
      <c r="A42" s="132" t="s">
        <v>299</v>
      </c>
      <c r="B42" s="132" t="s">
        <v>318</v>
      </c>
      <c r="C42" s="132" t="s">
        <v>317</v>
      </c>
      <c r="D42" s="132" t="s">
        <v>46</v>
      </c>
      <c r="E42" s="132" t="s">
        <v>117</v>
      </c>
      <c r="F42" s="132" t="s">
        <v>116</v>
      </c>
      <c r="G42" s="132" t="s">
        <v>296</v>
      </c>
      <c r="H42" s="132" t="s">
        <v>297</v>
      </c>
      <c r="I42" s="139">
        <v>134360</v>
      </c>
      <c r="J42" s="139">
        <v>134360</v>
      </c>
      <c r="K42" s="139">
        <v>134360</v>
      </c>
      <c r="L42" s="139"/>
      <c r="M42" s="139"/>
      <c r="N42" s="132"/>
      <c r="O42" s="132"/>
      <c r="P42" s="132"/>
      <c r="Q42" s="139"/>
      <c r="R42" s="139"/>
      <c r="S42" s="139"/>
      <c r="T42" s="139"/>
      <c r="U42" s="139"/>
      <c r="V42" s="139"/>
      <c r="W42" s="139"/>
    </row>
    <row r="43" ht="52.5" customHeight="1" outlineLevel="1" spans="1:23">
      <c r="A43" s="132" t="s">
        <v>299</v>
      </c>
      <c r="B43" s="132" t="s">
        <v>318</v>
      </c>
      <c r="C43" s="132" t="s">
        <v>317</v>
      </c>
      <c r="D43" s="132" t="s">
        <v>46</v>
      </c>
      <c r="E43" s="132" t="s">
        <v>117</v>
      </c>
      <c r="F43" s="132" t="s">
        <v>116</v>
      </c>
      <c r="G43" s="132" t="s">
        <v>296</v>
      </c>
      <c r="H43" s="132" t="s">
        <v>297</v>
      </c>
      <c r="I43" s="139">
        <v>20000</v>
      </c>
      <c r="J43" s="139">
        <v>20000</v>
      </c>
      <c r="K43" s="139">
        <v>20000</v>
      </c>
      <c r="L43" s="139"/>
      <c r="M43" s="139"/>
      <c r="N43" s="132"/>
      <c r="O43" s="132"/>
      <c r="P43" s="132"/>
      <c r="Q43" s="139"/>
      <c r="R43" s="139"/>
      <c r="S43" s="139"/>
      <c r="T43" s="139"/>
      <c r="U43" s="139"/>
      <c r="V43" s="139"/>
      <c r="W43" s="139"/>
    </row>
    <row r="44" ht="52.5" customHeight="1" outlineLevel="1" spans="1:23">
      <c r="A44" s="132" t="s">
        <v>299</v>
      </c>
      <c r="B44" s="132" t="s">
        <v>318</v>
      </c>
      <c r="C44" s="132" t="s">
        <v>317</v>
      </c>
      <c r="D44" s="132" t="s">
        <v>46</v>
      </c>
      <c r="E44" s="132" t="s">
        <v>117</v>
      </c>
      <c r="F44" s="132" t="s">
        <v>116</v>
      </c>
      <c r="G44" s="132" t="s">
        <v>296</v>
      </c>
      <c r="H44" s="132" t="s">
        <v>297</v>
      </c>
      <c r="I44" s="139">
        <v>98640</v>
      </c>
      <c r="J44" s="139">
        <v>98640</v>
      </c>
      <c r="K44" s="139">
        <v>98640</v>
      </c>
      <c r="L44" s="139"/>
      <c r="M44" s="139"/>
      <c r="N44" s="132"/>
      <c r="O44" s="132"/>
      <c r="P44" s="132"/>
      <c r="Q44" s="139"/>
      <c r="R44" s="139"/>
      <c r="S44" s="139"/>
      <c r="T44" s="139"/>
      <c r="U44" s="139"/>
      <c r="V44" s="139"/>
      <c r="W44" s="139"/>
    </row>
    <row r="45" ht="52.5" customHeight="1" outlineLevel="1" spans="1:23">
      <c r="A45" s="132" t="s">
        <v>299</v>
      </c>
      <c r="B45" s="132" t="s">
        <v>318</v>
      </c>
      <c r="C45" s="132" t="s">
        <v>317</v>
      </c>
      <c r="D45" s="132" t="s">
        <v>46</v>
      </c>
      <c r="E45" s="132" t="s">
        <v>117</v>
      </c>
      <c r="F45" s="132" t="s">
        <v>116</v>
      </c>
      <c r="G45" s="132" t="s">
        <v>237</v>
      </c>
      <c r="H45" s="132" t="s">
        <v>238</v>
      </c>
      <c r="I45" s="139">
        <v>20000</v>
      </c>
      <c r="J45" s="139">
        <v>20000</v>
      </c>
      <c r="K45" s="139">
        <v>20000</v>
      </c>
      <c r="L45" s="139"/>
      <c r="M45" s="139"/>
      <c r="N45" s="132"/>
      <c r="O45" s="132"/>
      <c r="P45" s="132"/>
      <c r="Q45" s="139"/>
      <c r="R45" s="139"/>
      <c r="S45" s="139"/>
      <c r="T45" s="139"/>
      <c r="U45" s="139"/>
      <c r="V45" s="139"/>
      <c r="W45" s="139"/>
    </row>
    <row r="46" ht="52.5" customHeight="1" outlineLevel="1" spans="1:23">
      <c r="A46" s="132" t="s">
        <v>299</v>
      </c>
      <c r="B46" s="132" t="s">
        <v>318</v>
      </c>
      <c r="C46" s="132" t="s">
        <v>317</v>
      </c>
      <c r="D46" s="132" t="s">
        <v>46</v>
      </c>
      <c r="E46" s="132" t="s">
        <v>117</v>
      </c>
      <c r="F46" s="132" t="s">
        <v>116</v>
      </c>
      <c r="G46" s="132" t="s">
        <v>319</v>
      </c>
      <c r="H46" s="132" t="s">
        <v>320</v>
      </c>
      <c r="I46" s="139">
        <v>27000</v>
      </c>
      <c r="J46" s="139">
        <v>27000</v>
      </c>
      <c r="K46" s="139">
        <v>27000</v>
      </c>
      <c r="L46" s="139"/>
      <c r="M46" s="139"/>
      <c r="N46" s="132"/>
      <c r="O46" s="132"/>
      <c r="P46" s="132"/>
      <c r="Q46" s="139"/>
      <c r="R46" s="139"/>
      <c r="S46" s="139"/>
      <c r="T46" s="139"/>
      <c r="U46" s="139"/>
      <c r="V46" s="139"/>
      <c r="W46" s="139"/>
    </row>
    <row r="47" ht="30" customHeight="1" spans="1:23">
      <c r="A47" s="137" t="s">
        <v>30</v>
      </c>
      <c r="B47" s="137"/>
      <c r="C47" s="137"/>
      <c r="D47" s="137"/>
      <c r="E47" s="137"/>
      <c r="F47" s="137"/>
      <c r="G47" s="137"/>
      <c r="H47" s="137"/>
      <c r="I47" s="139">
        <v>35060000</v>
      </c>
      <c r="J47" s="139">
        <v>35060000</v>
      </c>
      <c r="K47" s="139">
        <v>35060000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</sheetData>
  <mergeCells count="30">
    <mergeCell ref="A2:W2"/>
    <mergeCell ref="A3:W3"/>
    <mergeCell ref="A4:G4"/>
    <mergeCell ref="V4:W4"/>
    <mergeCell ref="J5:M5"/>
    <mergeCell ref="N5:P5"/>
    <mergeCell ref="R5:W5"/>
    <mergeCell ref="J6:K6"/>
    <mergeCell ref="A47:H4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04" right="0.04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8"/>
  <sheetViews>
    <sheetView showZeros="0" topLeftCell="D1" workbookViewId="0">
      <pane ySplit="1" topLeftCell="A40" activePane="bottomLeft" state="frozen"/>
      <selection/>
      <selection pane="bottomLeft" activeCell="A1" sqref="A1"/>
    </sheetView>
  </sheetViews>
  <sheetFormatPr defaultColWidth="10.2866666666667" defaultRowHeight="15" customHeight="1"/>
  <cols>
    <col min="1" max="9" width="14.2866666666667" customWidth="1"/>
    <col min="10" max="10" width="34.2866666666667" customWidth="1"/>
  </cols>
  <sheetData>
    <row r="1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27"/>
    </row>
    <row r="2" ht="18.75" customHeight="1" spans="1:10">
      <c r="A2" s="128"/>
      <c r="B2" s="128"/>
      <c r="C2" s="128"/>
      <c r="D2" s="128"/>
      <c r="E2" s="128"/>
      <c r="F2" s="128"/>
      <c r="G2" s="128"/>
      <c r="H2" s="128"/>
      <c r="I2" s="128"/>
      <c r="J2" s="133" t="s">
        <v>321</v>
      </c>
    </row>
    <row r="3" ht="34.5" customHeight="1" spans="1:10">
      <c r="A3" s="129" t="str">
        <f>"2025"&amp;"年项目支出绩效目标表"</f>
        <v>2025年项目支出绩效目标表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18.75" customHeight="1" spans="1:10">
      <c r="A4" s="128" t="str">
        <f>"单位名称："&amp;"芒市综合行政执法局"</f>
        <v>单位名称：芒市综合行政执法局</v>
      </c>
      <c r="B4" s="128"/>
      <c r="C4" s="128"/>
      <c r="D4" s="128"/>
      <c r="E4" s="128"/>
      <c r="F4" s="128"/>
      <c r="G4" s="128"/>
      <c r="H4" s="128"/>
      <c r="I4" s="128"/>
      <c r="J4" s="128"/>
    </row>
    <row r="5" ht="22.5" customHeight="1" spans="1:10">
      <c r="A5" s="130" t="s">
        <v>322</v>
      </c>
      <c r="B5" s="130" t="s">
        <v>323</v>
      </c>
      <c r="C5" s="130" t="s">
        <v>324</v>
      </c>
      <c r="D5" s="130" t="s">
        <v>325</v>
      </c>
      <c r="E5" s="130" t="s">
        <v>326</v>
      </c>
      <c r="F5" s="130" t="s">
        <v>327</v>
      </c>
      <c r="G5" s="130" t="s">
        <v>328</v>
      </c>
      <c r="H5" s="130" t="s">
        <v>329</v>
      </c>
      <c r="I5" s="130" t="s">
        <v>330</v>
      </c>
      <c r="J5" s="130" t="s">
        <v>331</v>
      </c>
    </row>
    <row r="6" ht="22.5" customHeight="1" spans="1:10">
      <c r="A6" s="130" t="s">
        <v>63</v>
      </c>
      <c r="B6" s="130" t="s">
        <v>64</v>
      </c>
      <c r="C6" s="130" t="s">
        <v>65</v>
      </c>
      <c r="D6" s="130" t="s">
        <v>66</v>
      </c>
      <c r="E6" s="130" t="s">
        <v>67</v>
      </c>
      <c r="F6" s="130" t="s">
        <v>68</v>
      </c>
      <c r="G6" s="130" t="s">
        <v>69</v>
      </c>
      <c r="H6" s="130" t="s">
        <v>70</v>
      </c>
      <c r="I6" s="130" t="s">
        <v>71</v>
      </c>
      <c r="J6" s="130" t="s">
        <v>72</v>
      </c>
    </row>
    <row r="7" ht="52.5" customHeight="1" spans="1:10">
      <c r="A7" s="130" t="s">
        <v>46</v>
      </c>
      <c r="B7" s="130"/>
      <c r="C7" s="130"/>
      <c r="D7" s="130"/>
      <c r="E7" s="130"/>
      <c r="F7" s="130"/>
      <c r="G7" s="130"/>
      <c r="H7" s="130"/>
      <c r="I7" s="130"/>
      <c r="J7" s="130"/>
    </row>
    <row r="8" ht="52.5" customHeight="1" outlineLevel="1" spans="1:10">
      <c r="A8" s="131" t="s">
        <v>317</v>
      </c>
      <c r="B8" s="131" t="s">
        <v>332</v>
      </c>
      <c r="C8" s="131" t="s">
        <v>333</v>
      </c>
      <c r="D8" s="131" t="s">
        <v>334</v>
      </c>
      <c r="E8" s="131" t="s">
        <v>335</v>
      </c>
      <c r="F8" s="131" t="s">
        <v>336</v>
      </c>
      <c r="G8" s="130" t="s">
        <v>337</v>
      </c>
      <c r="H8" s="130" t="s">
        <v>338</v>
      </c>
      <c r="I8" s="131" t="s">
        <v>339</v>
      </c>
      <c r="J8" s="131" t="s">
        <v>340</v>
      </c>
    </row>
    <row r="9" ht="52.5" customHeight="1" outlineLevel="1" spans="1:10">
      <c r="A9" s="131" t="s">
        <v>317</v>
      </c>
      <c r="B9" s="131" t="s">
        <v>332</v>
      </c>
      <c r="C9" s="131" t="s">
        <v>341</v>
      </c>
      <c r="D9" s="131" t="s">
        <v>342</v>
      </c>
      <c r="E9" s="131" t="s">
        <v>343</v>
      </c>
      <c r="F9" s="131" t="s">
        <v>336</v>
      </c>
      <c r="G9" s="130" t="s">
        <v>337</v>
      </c>
      <c r="H9" s="130" t="s">
        <v>338</v>
      </c>
      <c r="I9" s="131" t="s">
        <v>339</v>
      </c>
      <c r="J9" s="131" t="s">
        <v>344</v>
      </c>
    </row>
    <row r="10" ht="52.5" customHeight="1" outlineLevel="1" spans="1:10">
      <c r="A10" s="131" t="s">
        <v>317</v>
      </c>
      <c r="B10" s="131" t="s">
        <v>332</v>
      </c>
      <c r="C10" s="131" t="s">
        <v>341</v>
      </c>
      <c r="D10" s="131" t="s">
        <v>345</v>
      </c>
      <c r="E10" s="131" t="s">
        <v>346</v>
      </c>
      <c r="F10" s="131" t="s">
        <v>336</v>
      </c>
      <c r="G10" s="130" t="s">
        <v>337</v>
      </c>
      <c r="H10" s="130" t="s">
        <v>338</v>
      </c>
      <c r="I10" s="131" t="s">
        <v>339</v>
      </c>
      <c r="J10" s="131" t="s">
        <v>347</v>
      </c>
    </row>
    <row r="11" ht="52.5" customHeight="1" outlineLevel="1" spans="1:10">
      <c r="A11" s="131" t="s">
        <v>317</v>
      </c>
      <c r="B11" s="131" t="s">
        <v>332</v>
      </c>
      <c r="C11" s="131" t="s">
        <v>348</v>
      </c>
      <c r="D11" s="131" t="s">
        <v>349</v>
      </c>
      <c r="E11" s="131" t="s">
        <v>350</v>
      </c>
      <c r="F11" s="131" t="s">
        <v>336</v>
      </c>
      <c r="G11" s="130" t="s">
        <v>337</v>
      </c>
      <c r="H11" s="130" t="s">
        <v>351</v>
      </c>
      <c r="I11" s="131" t="s">
        <v>339</v>
      </c>
      <c r="J11" s="131" t="s">
        <v>352</v>
      </c>
    </row>
    <row r="12" ht="52.5" customHeight="1" outlineLevel="1" spans="1:10">
      <c r="A12" s="131" t="s">
        <v>309</v>
      </c>
      <c r="B12" s="131" t="s">
        <v>353</v>
      </c>
      <c r="C12" s="131" t="s">
        <v>333</v>
      </c>
      <c r="D12" s="131" t="s">
        <v>354</v>
      </c>
      <c r="E12" s="131" t="s">
        <v>353</v>
      </c>
      <c r="F12" s="131" t="s">
        <v>336</v>
      </c>
      <c r="G12" s="130" t="s">
        <v>355</v>
      </c>
      <c r="H12" s="130" t="s">
        <v>338</v>
      </c>
      <c r="I12" s="131" t="s">
        <v>339</v>
      </c>
      <c r="J12" s="131" t="s">
        <v>356</v>
      </c>
    </row>
    <row r="13" ht="52.5" customHeight="1" outlineLevel="1" spans="1:10">
      <c r="A13" s="131" t="s">
        <v>309</v>
      </c>
      <c r="B13" s="131" t="s">
        <v>353</v>
      </c>
      <c r="C13" s="131" t="s">
        <v>341</v>
      </c>
      <c r="D13" s="131" t="s">
        <v>342</v>
      </c>
      <c r="E13" s="131" t="s">
        <v>357</v>
      </c>
      <c r="F13" s="131" t="s">
        <v>336</v>
      </c>
      <c r="G13" s="130" t="s">
        <v>195</v>
      </c>
      <c r="H13" s="130" t="s">
        <v>338</v>
      </c>
      <c r="I13" s="131" t="s">
        <v>339</v>
      </c>
      <c r="J13" s="131" t="s">
        <v>356</v>
      </c>
    </row>
    <row r="14" ht="52.5" customHeight="1" outlineLevel="1" spans="1:10">
      <c r="A14" s="131" t="s">
        <v>309</v>
      </c>
      <c r="B14" s="131" t="s">
        <v>353</v>
      </c>
      <c r="C14" s="131" t="s">
        <v>348</v>
      </c>
      <c r="D14" s="131" t="s">
        <v>349</v>
      </c>
      <c r="E14" s="131" t="s">
        <v>358</v>
      </c>
      <c r="F14" s="131" t="s">
        <v>336</v>
      </c>
      <c r="G14" s="130" t="s">
        <v>195</v>
      </c>
      <c r="H14" s="130" t="s">
        <v>351</v>
      </c>
      <c r="I14" s="131" t="s">
        <v>339</v>
      </c>
      <c r="J14" s="131" t="s">
        <v>359</v>
      </c>
    </row>
    <row r="15" ht="52.5" customHeight="1" outlineLevel="1" spans="1:10">
      <c r="A15" s="131" t="s">
        <v>313</v>
      </c>
      <c r="B15" s="131" t="s">
        <v>360</v>
      </c>
      <c r="C15" s="131" t="s">
        <v>333</v>
      </c>
      <c r="D15" s="131" t="s">
        <v>354</v>
      </c>
      <c r="E15" s="131" t="s">
        <v>361</v>
      </c>
      <c r="F15" s="131" t="s">
        <v>336</v>
      </c>
      <c r="G15" s="130" t="s">
        <v>362</v>
      </c>
      <c r="H15" s="130" t="s">
        <v>338</v>
      </c>
      <c r="I15" s="131" t="s">
        <v>339</v>
      </c>
      <c r="J15" s="131" t="s">
        <v>340</v>
      </c>
    </row>
    <row r="16" ht="52.5" customHeight="1" outlineLevel="1" spans="1:10">
      <c r="A16" s="131" t="s">
        <v>313</v>
      </c>
      <c r="B16" s="131" t="s">
        <v>360</v>
      </c>
      <c r="C16" s="131" t="s">
        <v>341</v>
      </c>
      <c r="D16" s="131" t="s">
        <v>342</v>
      </c>
      <c r="E16" s="131" t="s">
        <v>363</v>
      </c>
      <c r="F16" s="131" t="s">
        <v>336</v>
      </c>
      <c r="G16" s="130" t="s">
        <v>337</v>
      </c>
      <c r="H16" s="130" t="s">
        <v>338</v>
      </c>
      <c r="I16" s="131" t="s">
        <v>339</v>
      </c>
      <c r="J16" s="131" t="s">
        <v>340</v>
      </c>
    </row>
    <row r="17" ht="52.5" customHeight="1" outlineLevel="1" spans="1:10">
      <c r="A17" s="131" t="s">
        <v>313</v>
      </c>
      <c r="B17" s="131" t="s">
        <v>360</v>
      </c>
      <c r="C17" s="131" t="s">
        <v>348</v>
      </c>
      <c r="D17" s="131" t="s">
        <v>349</v>
      </c>
      <c r="E17" s="131" t="s">
        <v>358</v>
      </c>
      <c r="F17" s="131" t="s">
        <v>336</v>
      </c>
      <c r="G17" s="130" t="s">
        <v>337</v>
      </c>
      <c r="H17" s="130" t="s">
        <v>351</v>
      </c>
      <c r="I17" s="131" t="s">
        <v>339</v>
      </c>
      <c r="J17" s="131" t="s">
        <v>359</v>
      </c>
    </row>
    <row r="18" ht="52.5" customHeight="1" outlineLevel="1" spans="1:10">
      <c r="A18" s="131" t="s">
        <v>305</v>
      </c>
      <c r="B18" s="131" t="s">
        <v>364</v>
      </c>
      <c r="C18" s="131" t="s">
        <v>333</v>
      </c>
      <c r="D18" s="131" t="s">
        <v>354</v>
      </c>
      <c r="E18" s="131" t="s">
        <v>365</v>
      </c>
      <c r="F18" s="131" t="s">
        <v>336</v>
      </c>
      <c r="G18" s="130" t="s">
        <v>366</v>
      </c>
      <c r="H18" s="130" t="s">
        <v>351</v>
      </c>
      <c r="I18" s="131" t="s">
        <v>339</v>
      </c>
      <c r="J18" s="131" t="s">
        <v>340</v>
      </c>
    </row>
    <row r="19" ht="52.5" customHeight="1" outlineLevel="1" spans="1:10">
      <c r="A19" s="131" t="s">
        <v>305</v>
      </c>
      <c r="B19" s="131" t="s">
        <v>364</v>
      </c>
      <c r="C19" s="131" t="s">
        <v>341</v>
      </c>
      <c r="D19" s="131" t="s">
        <v>345</v>
      </c>
      <c r="E19" s="131" t="s">
        <v>343</v>
      </c>
      <c r="F19" s="131" t="s">
        <v>336</v>
      </c>
      <c r="G19" s="130" t="s">
        <v>367</v>
      </c>
      <c r="H19" s="130" t="s">
        <v>351</v>
      </c>
      <c r="I19" s="131" t="s">
        <v>339</v>
      </c>
      <c r="J19" s="131" t="s">
        <v>343</v>
      </c>
    </row>
    <row r="20" ht="52.5" customHeight="1" outlineLevel="1" spans="1:10">
      <c r="A20" s="131" t="s">
        <v>305</v>
      </c>
      <c r="B20" s="131" t="s">
        <v>364</v>
      </c>
      <c r="C20" s="131" t="s">
        <v>348</v>
      </c>
      <c r="D20" s="131" t="s">
        <v>349</v>
      </c>
      <c r="E20" s="131" t="s">
        <v>368</v>
      </c>
      <c r="F20" s="131" t="s">
        <v>336</v>
      </c>
      <c r="G20" s="130" t="s">
        <v>369</v>
      </c>
      <c r="H20" s="130" t="s">
        <v>351</v>
      </c>
      <c r="I20" s="131" t="s">
        <v>339</v>
      </c>
      <c r="J20" s="131" t="s">
        <v>370</v>
      </c>
    </row>
    <row r="21" ht="52.5" customHeight="1" outlineLevel="1" spans="1:10">
      <c r="A21" s="131" t="s">
        <v>315</v>
      </c>
      <c r="B21" s="131" t="s">
        <v>371</v>
      </c>
      <c r="C21" s="131" t="s">
        <v>333</v>
      </c>
      <c r="D21" s="131" t="s">
        <v>354</v>
      </c>
      <c r="E21" s="131" t="s">
        <v>372</v>
      </c>
      <c r="F21" s="131" t="s">
        <v>336</v>
      </c>
      <c r="G21" s="130" t="s">
        <v>362</v>
      </c>
      <c r="H21" s="130" t="s">
        <v>338</v>
      </c>
      <c r="I21" s="131" t="s">
        <v>339</v>
      </c>
      <c r="J21" s="131" t="s">
        <v>373</v>
      </c>
    </row>
    <row r="22" ht="52.5" customHeight="1" outlineLevel="1" spans="1:10">
      <c r="A22" s="131" t="s">
        <v>315</v>
      </c>
      <c r="B22" s="131" t="s">
        <v>371</v>
      </c>
      <c r="C22" s="131" t="s">
        <v>341</v>
      </c>
      <c r="D22" s="131" t="s">
        <v>342</v>
      </c>
      <c r="E22" s="131" t="s">
        <v>346</v>
      </c>
      <c r="F22" s="131" t="s">
        <v>336</v>
      </c>
      <c r="G22" s="130" t="s">
        <v>337</v>
      </c>
      <c r="H22" s="130" t="s">
        <v>338</v>
      </c>
      <c r="I22" s="131" t="s">
        <v>339</v>
      </c>
      <c r="J22" s="131" t="s">
        <v>347</v>
      </c>
    </row>
    <row r="23" ht="52.5" customHeight="1" outlineLevel="1" spans="1:10">
      <c r="A23" s="131" t="s">
        <v>315</v>
      </c>
      <c r="B23" s="131" t="s">
        <v>371</v>
      </c>
      <c r="C23" s="131" t="s">
        <v>348</v>
      </c>
      <c r="D23" s="131" t="s">
        <v>349</v>
      </c>
      <c r="E23" s="131" t="s">
        <v>358</v>
      </c>
      <c r="F23" s="131" t="s">
        <v>336</v>
      </c>
      <c r="G23" s="130" t="s">
        <v>337</v>
      </c>
      <c r="H23" s="130" t="s">
        <v>351</v>
      </c>
      <c r="I23" s="131" t="s">
        <v>339</v>
      </c>
      <c r="J23" s="131" t="s">
        <v>352</v>
      </c>
    </row>
    <row r="24" ht="52.5" customHeight="1" outlineLevel="1" spans="1:10">
      <c r="A24" s="131" t="s">
        <v>307</v>
      </c>
      <c r="B24" s="131" t="s">
        <v>374</v>
      </c>
      <c r="C24" s="131" t="s">
        <v>333</v>
      </c>
      <c r="D24" s="131" t="s">
        <v>354</v>
      </c>
      <c r="E24" s="131" t="s">
        <v>375</v>
      </c>
      <c r="F24" s="131" t="s">
        <v>336</v>
      </c>
      <c r="G24" s="130" t="s">
        <v>362</v>
      </c>
      <c r="H24" s="130" t="s">
        <v>338</v>
      </c>
      <c r="I24" s="131" t="s">
        <v>339</v>
      </c>
      <c r="J24" s="131" t="s">
        <v>340</v>
      </c>
    </row>
    <row r="25" ht="52.5" customHeight="1" outlineLevel="1" spans="1:10">
      <c r="A25" s="131" t="s">
        <v>307</v>
      </c>
      <c r="B25" s="131" t="s">
        <v>374</v>
      </c>
      <c r="C25" s="131" t="s">
        <v>341</v>
      </c>
      <c r="D25" s="131" t="s">
        <v>345</v>
      </c>
      <c r="E25" s="131" t="s">
        <v>343</v>
      </c>
      <c r="F25" s="131" t="s">
        <v>336</v>
      </c>
      <c r="G25" s="130" t="s">
        <v>337</v>
      </c>
      <c r="H25" s="130" t="s">
        <v>338</v>
      </c>
      <c r="I25" s="131" t="s">
        <v>339</v>
      </c>
      <c r="J25" s="131" t="s">
        <v>340</v>
      </c>
    </row>
    <row r="26" ht="52.5" customHeight="1" outlineLevel="1" spans="1:10">
      <c r="A26" s="131" t="s">
        <v>307</v>
      </c>
      <c r="B26" s="131" t="s">
        <v>374</v>
      </c>
      <c r="C26" s="131" t="s">
        <v>348</v>
      </c>
      <c r="D26" s="131" t="s">
        <v>349</v>
      </c>
      <c r="E26" s="131" t="s">
        <v>376</v>
      </c>
      <c r="F26" s="131" t="s">
        <v>336</v>
      </c>
      <c r="G26" s="130" t="s">
        <v>337</v>
      </c>
      <c r="H26" s="130" t="s">
        <v>351</v>
      </c>
      <c r="I26" s="131" t="s">
        <v>339</v>
      </c>
      <c r="J26" s="131" t="s">
        <v>359</v>
      </c>
    </row>
    <row r="27" ht="52.5" customHeight="1" spans="1:10">
      <c r="A27" s="130" t="s">
        <v>48</v>
      </c>
      <c r="B27" s="132"/>
      <c r="C27" s="132"/>
      <c r="D27" s="132"/>
      <c r="E27" s="132"/>
      <c r="F27" s="132"/>
      <c r="G27" s="132"/>
      <c r="H27" s="132"/>
      <c r="I27" s="132"/>
      <c r="J27" s="132"/>
    </row>
    <row r="28" ht="52.5" customHeight="1" outlineLevel="1" spans="1:10">
      <c r="A28" s="131" t="s">
        <v>291</v>
      </c>
      <c r="B28" s="131" t="s">
        <v>377</v>
      </c>
      <c r="C28" s="131" t="s">
        <v>333</v>
      </c>
      <c r="D28" s="131" t="s">
        <v>354</v>
      </c>
      <c r="E28" s="131" t="s">
        <v>378</v>
      </c>
      <c r="F28" s="131" t="s">
        <v>336</v>
      </c>
      <c r="G28" s="130" t="s">
        <v>379</v>
      </c>
      <c r="H28" s="130" t="s">
        <v>351</v>
      </c>
      <c r="I28" s="131" t="s">
        <v>339</v>
      </c>
      <c r="J28" s="131" t="s">
        <v>380</v>
      </c>
    </row>
    <row r="29" ht="52.5" customHeight="1" outlineLevel="1" spans="1:10">
      <c r="A29" s="131" t="s">
        <v>291</v>
      </c>
      <c r="B29" s="131" t="s">
        <v>377</v>
      </c>
      <c r="C29" s="131" t="s">
        <v>341</v>
      </c>
      <c r="D29" s="131" t="s">
        <v>342</v>
      </c>
      <c r="E29" s="131" t="s">
        <v>381</v>
      </c>
      <c r="F29" s="131" t="s">
        <v>382</v>
      </c>
      <c r="G29" s="130" t="s">
        <v>381</v>
      </c>
      <c r="H29" s="130"/>
      <c r="I29" s="131" t="s">
        <v>383</v>
      </c>
      <c r="J29" s="131" t="s">
        <v>384</v>
      </c>
    </row>
    <row r="30" ht="52.5" customHeight="1" outlineLevel="1" spans="1:10">
      <c r="A30" s="131" t="s">
        <v>291</v>
      </c>
      <c r="B30" s="131" t="s">
        <v>377</v>
      </c>
      <c r="C30" s="131" t="s">
        <v>348</v>
      </c>
      <c r="D30" s="131" t="s">
        <v>349</v>
      </c>
      <c r="E30" s="131" t="s">
        <v>385</v>
      </c>
      <c r="F30" s="131" t="s">
        <v>336</v>
      </c>
      <c r="G30" s="130" t="s">
        <v>379</v>
      </c>
      <c r="H30" s="130" t="s">
        <v>351</v>
      </c>
      <c r="I30" s="131" t="s">
        <v>339</v>
      </c>
      <c r="J30" s="131" t="s">
        <v>386</v>
      </c>
    </row>
    <row r="31" ht="52.5" customHeight="1" spans="1:10">
      <c r="A31" s="130" t="s">
        <v>50</v>
      </c>
      <c r="B31" s="132"/>
      <c r="C31" s="132"/>
      <c r="D31" s="132"/>
      <c r="E31" s="132"/>
      <c r="F31" s="132"/>
      <c r="G31" s="132"/>
      <c r="H31" s="132"/>
      <c r="I31" s="132"/>
      <c r="J31" s="132"/>
    </row>
    <row r="32" ht="52.5" customHeight="1" outlineLevel="1" spans="1:10">
      <c r="A32" s="131" t="s">
        <v>298</v>
      </c>
      <c r="B32" s="131" t="s">
        <v>387</v>
      </c>
      <c r="C32" s="131" t="s">
        <v>333</v>
      </c>
      <c r="D32" s="131" t="s">
        <v>334</v>
      </c>
      <c r="E32" s="131" t="s">
        <v>388</v>
      </c>
      <c r="F32" s="131" t="s">
        <v>382</v>
      </c>
      <c r="G32" s="130" t="s">
        <v>389</v>
      </c>
      <c r="H32" s="130" t="s">
        <v>351</v>
      </c>
      <c r="I32" s="131" t="s">
        <v>383</v>
      </c>
      <c r="J32" s="131" t="s">
        <v>390</v>
      </c>
    </row>
    <row r="33" ht="52.5" customHeight="1" outlineLevel="1" spans="1:10">
      <c r="A33" s="131" t="s">
        <v>298</v>
      </c>
      <c r="B33" s="131" t="s">
        <v>387</v>
      </c>
      <c r="C33" s="131" t="s">
        <v>333</v>
      </c>
      <c r="D33" s="131" t="s">
        <v>334</v>
      </c>
      <c r="E33" s="131" t="s">
        <v>391</v>
      </c>
      <c r="F33" s="131" t="s">
        <v>382</v>
      </c>
      <c r="G33" s="130" t="s">
        <v>367</v>
      </c>
      <c r="H33" s="130" t="s">
        <v>351</v>
      </c>
      <c r="I33" s="131" t="s">
        <v>383</v>
      </c>
      <c r="J33" s="131" t="s">
        <v>392</v>
      </c>
    </row>
    <row r="34" ht="52.5" customHeight="1" outlineLevel="1" spans="1:10">
      <c r="A34" s="131" t="s">
        <v>298</v>
      </c>
      <c r="B34" s="131" t="s">
        <v>387</v>
      </c>
      <c r="C34" s="131" t="s">
        <v>333</v>
      </c>
      <c r="D34" s="131" t="s">
        <v>334</v>
      </c>
      <c r="E34" s="131" t="s">
        <v>393</v>
      </c>
      <c r="F34" s="131" t="s">
        <v>382</v>
      </c>
      <c r="G34" s="130" t="s">
        <v>367</v>
      </c>
      <c r="H34" s="130" t="s">
        <v>351</v>
      </c>
      <c r="I34" s="131" t="s">
        <v>383</v>
      </c>
      <c r="J34" s="131" t="s">
        <v>394</v>
      </c>
    </row>
    <row r="35" ht="52.5" customHeight="1" outlineLevel="1" spans="1:10">
      <c r="A35" s="131" t="s">
        <v>298</v>
      </c>
      <c r="B35" s="131" t="s">
        <v>387</v>
      </c>
      <c r="C35" s="131" t="s">
        <v>341</v>
      </c>
      <c r="D35" s="131" t="s">
        <v>342</v>
      </c>
      <c r="E35" s="131" t="s">
        <v>395</v>
      </c>
      <c r="F35" s="131" t="s">
        <v>382</v>
      </c>
      <c r="G35" s="130" t="s">
        <v>367</v>
      </c>
      <c r="H35" s="130"/>
      <c r="I35" s="131" t="s">
        <v>383</v>
      </c>
      <c r="J35" s="131" t="s">
        <v>396</v>
      </c>
    </row>
    <row r="36" ht="52.5" customHeight="1" outlineLevel="1" spans="1:10">
      <c r="A36" s="131" t="s">
        <v>298</v>
      </c>
      <c r="B36" s="131" t="s">
        <v>387</v>
      </c>
      <c r="C36" s="131" t="s">
        <v>341</v>
      </c>
      <c r="D36" s="131" t="s">
        <v>342</v>
      </c>
      <c r="E36" s="131" t="s">
        <v>397</v>
      </c>
      <c r="F36" s="131" t="s">
        <v>398</v>
      </c>
      <c r="G36" s="130" t="s">
        <v>67</v>
      </c>
      <c r="H36" s="130" t="s">
        <v>399</v>
      </c>
      <c r="I36" s="131" t="s">
        <v>339</v>
      </c>
      <c r="J36" s="131" t="s">
        <v>400</v>
      </c>
    </row>
    <row r="37" ht="52.5" customHeight="1" outlineLevel="1" spans="1:10">
      <c r="A37" s="131" t="s">
        <v>298</v>
      </c>
      <c r="B37" s="131" t="s">
        <v>387</v>
      </c>
      <c r="C37" s="131" t="s">
        <v>341</v>
      </c>
      <c r="D37" s="131" t="s">
        <v>342</v>
      </c>
      <c r="E37" s="131" t="s">
        <v>401</v>
      </c>
      <c r="F37" s="131" t="s">
        <v>398</v>
      </c>
      <c r="G37" s="130" t="s">
        <v>67</v>
      </c>
      <c r="H37" s="130" t="s">
        <v>399</v>
      </c>
      <c r="I37" s="131" t="s">
        <v>339</v>
      </c>
      <c r="J37" s="131" t="s">
        <v>402</v>
      </c>
    </row>
    <row r="38" ht="52.5" customHeight="1" outlineLevel="1" spans="1:10">
      <c r="A38" s="131" t="s">
        <v>298</v>
      </c>
      <c r="B38" s="131" t="s">
        <v>387</v>
      </c>
      <c r="C38" s="131" t="s">
        <v>348</v>
      </c>
      <c r="D38" s="131" t="s">
        <v>349</v>
      </c>
      <c r="E38" s="131" t="s">
        <v>403</v>
      </c>
      <c r="F38" s="131" t="s">
        <v>382</v>
      </c>
      <c r="G38" s="130" t="s">
        <v>367</v>
      </c>
      <c r="H38" s="130" t="s">
        <v>351</v>
      </c>
      <c r="I38" s="131" t="s">
        <v>383</v>
      </c>
      <c r="J38" s="131" t="s">
        <v>404</v>
      </c>
    </row>
    <row r="39" ht="52.5" customHeight="1" outlineLevel="1" spans="1:10">
      <c r="A39" s="131" t="s">
        <v>303</v>
      </c>
      <c r="B39" s="131" t="s">
        <v>405</v>
      </c>
      <c r="C39" s="131" t="s">
        <v>333</v>
      </c>
      <c r="D39" s="131" t="s">
        <v>354</v>
      </c>
      <c r="E39" s="131" t="s">
        <v>406</v>
      </c>
      <c r="F39" s="131" t="s">
        <v>336</v>
      </c>
      <c r="G39" s="130" t="s">
        <v>407</v>
      </c>
      <c r="H39" s="130" t="s">
        <v>408</v>
      </c>
      <c r="I39" s="131" t="s">
        <v>339</v>
      </c>
      <c r="J39" s="131" t="s">
        <v>409</v>
      </c>
    </row>
    <row r="40" ht="52.5" customHeight="1" outlineLevel="1" spans="1:10">
      <c r="A40" s="131" t="s">
        <v>303</v>
      </c>
      <c r="B40" s="131" t="s">
        <v>405</v>
      </c>
      <c r="C40" s="131" t="s">
        <v>333</v>
      </c>
      <c r="D40" s="131" t="s">
        <v>354</v>
      </c>
      <c r="E40" s="131" t="s">
        <v>410</v>
      </c>
      <c r="F40" s="131" t="s">
        <v>336</v>
      </c>
      <c r="G40" s="130" t="s">
        <v>411</v>
      </c>
      <c r="H40" s="130" t="s">
        <v>412</v>
      </c>
      <c r="I40" s="131" t="s">
        <v>339</v>
      </c>
      <c r="J40" s="131" t="s">
        <v>413</v>
      </c>
    </row>
    <row r="41" ht="52.5" customHeight="1" outlineLevel="1" spans="1:10">
      <c r="A41" s="131" t="s">
        <v>303</v>
      </c>
      <c r="B41" s="131" t="s">
        <v>405</v>
      </c>
      <c r="C41" s="131" t="s">
        <v>333</v>
      </c>
      <c r="D41" s="131" t="s">
        <v>354</v>
      </c>
      <c r="E41" s="131" t="s">
        <v>414</v>
      </c>
      <c r="F41" s="131" t="s">
        <v>336</v>
      </c>
      <c r="G41" s="130" t="s">
        <v>72</v>
      </c>
      <c r="H41" s="130" t="s">
        <v>399</v>
      </c>
      <c r="I41" s="131" t="s">
        <v>339</v>
      </c>
      <c r="J41" s="131" t="s">
        <v>415</v>
      </c>
    </row>
    <row r="42" ht="52.5" customHeight="1" outlineLevel="1" spans="1:10">
      <c r="A42" s="131" t="s">
        <v>303</v>
      </c>
      <c r="B42" s="131" t="s">
        <v>405</v>
      </c>
      <c r="C42" s="131" t="s">
        <v>333</v>
      </c>
      <c r="D42" s="131" t="s">
        <v>334</v>
      </c>
      <c r="E42" s="131" t="s">
        <v>397</v>
      </c>
      <c r="F42" s="131" t="s">
        <v>398</v>
      </c>
      <c r="G42" s="130" t="s">
        <v>67</v>
      </c>
      <c r="H42" s="130" t="s">
        <v>399</v>
      </c>
      <c r="I42" s="131" t="s">
        <v>339</v>
      </c>
      <c r="J42" s="131" t="s">
        <v>416</v>
      </c>
    </row>
    <row r="43" ht="52.5" customHeight="1" outlineLevel="1" spans="1:10">
      <c r="A43" s="131" t="s">
        <v>303</v>
      </c>
      <c r="B43" s="131" t="s">
        <v>405</v>
      </c>
      <c r="C43" s="131" t="s">
        <v>333</v>
      </c>
      <c r="D43" s="131" t="s">
        <v>334</v>
      </c>
      <c r="E43" s="131" t="s">
        <v>417</v>
      </c>
      <c r="F43" s="131" t="s">
        <v>382</v>
      </c>
      <c r="G43" s="130" t="s">
        <v>367</v>
      </c>
      <c r="H43" s="130" t="s">
        <v>351</v>
      </c>
      <c r="I43" s="131" t="s">
        <v>383</v>
      </c>
      <c r="J43" s="131" t="s">
        <v>418</v>
      </c>
    </row>
    <row r="44" ht="52.5" customHeight="1" outlineLevel="1" spans="1:10">
      <c r="A44" s="131" t="s">
        <v>303</v>
      </c>
      <c r="B44" s="131" t="s">
        <v>405</v>
      </c>
      <c r="C44" s="131" t="s">
        <v>333</v>
      </c>
      <c r="D44" s="131" t="s">
        <v>334</v>
      </c>
      <c r="E44" s="131" t="s">
        <v>419</v>
      </c>
      <c r="F44" s="131" t="s">
        <v>382</v>
      </c>
      <c r="G44" s="130" t="s">
        <v>367</v>
      </c>
      <c r="H44" s="130" t="s">
        <v>351</v>
      </c>
      <c r="I44" s="131" t="s">
        <v>383</v>
      </c>
      <c r="J44" s="131" t="s">
        <v>420</v>
      </c>
    </row>
    <row r="45" ht="52.5" customHeight="1" outlineLevel="1" spans="1:10">
      <c r="A45" s="131" t="s">
        <v>303</v>
      </c>
      <c r="B45" s="131" t="s">
        <v>405</v>
      </c>
      <c r="C45" s="131" t="s">
        <v>333</v>
      </c>
      <c r="D45" s="131" t="s">
        <v>421</v>
      </c>
      <c r="E45" s="131" t="s">
        <v>422</v>
      </c>
      <c r="F45" s="131" t="s">
        <v>382</v>
      </c>
      <c r="G45" s="130" t="s">
        <v>369</v>
      </c>
      <c r="H45" s="130" t="s">
        <v>351</v>
      </c>
      <c r="I45" s="131" t="s">
        <v>383</v>
      </c>
      <c r="J45" s="131" t="s">
        <v>423</v>
      </c>
    </row>
    <row r="46" ht="52.5" customHeight="1" outlineLevel="1" spans="1:10">
      <c r="A46" s="131" t="s">
        <v>303</v>
      </c>
      <c r="B46" s="131" t="s">
        <v>405</v>
      </c>
      <c r="C46" s="131" t="s">
        <v>333</v>
      </c>
      <c r="D46" s="131" t="s">
        <v>421</v>
      </c>
      <c r="E46" s="131" t="s">
        <v>424</v>
      </c>
      <c r="F46" s="131" t="s">
        <v>382</v>
      </c>
      <c r="G46" s="130" t="s">
        <v>369</v>
      </c>
      <c r="H46" s="130" t="s">
        <v>351</v>
      </c>
      <c r="I46" s="131" t="s">
        <v>383</v>
      </c>
      <c r="J46" s="131" t="s">
        <v>425</v>
      </c>
    </row>
    <row r="47" ht="52.5" customHeight="1" outlineLevel="1" spans="1:10">
      <c r="A47" s="131" t="s">
        <v>303</v>
      </c>
      <c r="B47" s="131" t="s">
        <v>405</v>
      </c>
      <c r="C47" s="131" t="s">
        <v>341</v>
      </c>
      <c r="D47" s="131" t="s">
        <v>342</v>
      </c>
      <c r="E47" s="131" t="s">
        <v>426</v>
      </c>
      <c r="F47" s="131" t="s">
        <v>336</v>
      </c>
      <c r="G47" s="130" t="s">
        <v>411</v>
      </c>
      <c r="H47" s="130" t="s">
        <v>412</v>
      </c>
      <c r="I47" s="131" t="s">
        <v>339</v>
      </c>
      <c r="J47" s="131" t="s">
        <v>427</v>
      </c>
    </row>
    <row r="48" ht="52.5" customHeight="1" outlineLevel="1" spans="1:10">
      <c r="A48" s="131" t="s">
        <v>303</v>
      </c>
      <c r="B48" s="131" t="s">
        <v>405</v>
      </c>
      <c r="C48" s="131" t="s">
        <v>348</v>
      </c>
      <c r="D48" s="131" t="s">
        <v>349</v>
      </c>
      <c r="E48" s="131" t="s">
        <v>428</v>
      </c>
      <c r="F48" s="131" t="s">
        <v>382</v>
      </c>
      <c r="G48" s="130" t="s">
        <v>369</v>
      </c>
      <c r="H48" s="130" t="s">
        <v>351</v>
      </c>
      <c r="I48" s="131" t="s">
        <v>383</v>
      </c>
      <c r="J48" s="131" t="s">
        <v>429</v>
      </c>
    </row>
  </sheetData>
  <mergeCells count="20">
    <mergeCell ref="A3:J3"/>
    <mergeCell ref="A4:E4"/>
    <mergeCell ref="A8:A11"/>
    <mergeCell ref="A12:A14"/>
    <mergeCell ref="A15:A17"/>
    <mergeCell ref="A18:A20"/>
    <mergeCell ref="A21:A23"/>
    <mergeCell ref="A24:A26"/>
    <mergeCell ref="A28:A30"/>
    <mergeCell ref="A32:A38"/>
    <mergeCell ref="A39:A48"/>
    <mergeCell ref="B8:B11"/>
    <mergeCell ref="B12:B14"/>
    <mergeCell ref="B15:B17"/>
    <mergeCell ref="B18:B20"/>
    <mergeCell ref="B21:B23"/>
    <mergeCell ref="B24:B26"/>
    <mergeCell ref="B28:B30"/>
    <mergeCell ref="B32:B38"/>
    <mergeCell ref="B39:B48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2025-03-22T03:11:00Z</dcterms:created>
  <dcterms:modified xsi:type="dcterms:W3CDTF">2025-04-29T10:26:03Z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2052-11.1.0.11723</vt:lpwstr>
  </property>
  <property fmtid="{D5CDD505-2E9C-101B-9397-08002B2CF9AE}" pid="3" name="ICV">
    <vt:lpwstr/>
  </property>
</Properties>
</file>