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645" windowHeight="7695"/>
  </bookViews>
  <sheets>
    <sheet name="统计表" sheetId="1" r:id="rId1"/>
  </sheets>
  <definedNames>
    <definedName name="_xlnm._FilterDatabase" localSheetId="0" hidden="1">统计表!$A$5:$W$18</definedName>
    <definedName name="_xlnm.Print_Titles" localSheetId="0">统计表!$3:$4</definedName>
    <definedName name="_xlnm.Print_Area" localSheetId="0">统计表!$A$1:$W$19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<sst xmlns="http://schemas.openxmlformats.org/spreadsheetml/2006/main" count="250" uniqueCount="110">
  <si>
    <t>芒市2025年度巩固拓展脱贫攻坚成果和乡村振兴项目库入库统计表（镇级）</t>
  </si>
  <si>
    <t>填报单位（公章）：芒市遮放镇人民政府                                                                                              填报日期：2024.8.13             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</si>
  <si>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</si>
  <si>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</si>
  <si>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</si>
  <si>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</si>
  <si>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</si>
  <si>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</si>
  <si>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</si>
  <si>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</si>
  <si>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</si>
  <si>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</si>
  <si>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</si>
  <si>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</si>
  <si>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</si>
  <si>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</si>
  <si>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</si>
  <si>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</si>
  <si>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项目申报部门</t>
  </si>
  <si>
    <t>是否纳入年度实施计划</t>
  </si>
  <si>
    <t>是否幸福村</t>
  </si>
  <si>
    <t>是否村集体</t>
  </si>
  <si>
    <t>备注</t>
  </si>
  <si>
    <t>乡镇</t>
  </si>
  <si>
    <t>村</t>
  </si>
  <si>
    <t>财政衔接资金</t>
  </si>
  <si>
    <t>其他资金</t>
  </si>
  <si>
    <t>合计</t>
  </si>
  <si>
    <t>产业发展</t>
  </si>
  <si>
    <t>生产项目</t>
  </si>
  <si>
    <t>种植业基地</t>
  </si>
  <si>
    <t>遮放镇石斛花实验示范种植基地建设项目</t>
  </si>
  <si>
    <t>遮放镇</t>
  </si>
  <si>
    <t>弄坎村</t>
  </si>
  <si>
    <t>分拣中心及打包车间 2600 平方米，玻璃温室大棚 1360平方米，无菌车间 3000 平方米，育苗棚 16667 平方米（约 25亩），炼苗棚 16667 平方米（约 25 亩），功能性用房 200 平方米，配套用房 60 平方米，300 立方米水池 1 座。</t>
  </si>
  <si>
    <t>1.项目形成的固定资产归村委会所有，每年收取收益金不低于25万元（翁角10万元，弄坎5万元，弄丘5万元，拱岭5万元），以后每5年提升4万元。同时，遮放镇石斛兰产业向优质化、产业化发展，实现规模化生产，能带动就业。
2.使当地土地资源得到合理地开发利用，推动乡村产业结构调整、提高农民的人均收入，推动当地经济发展。带动旅游观光业、交通运输业和饮食服务业等其他行业的发展，促进区域经济的快速增长。
3.发展石斛兰产业能够提高田间空气湿度，改善农田气候条件，保护农业生态环境条件，净化空气、美化环境，改变乡村面貌，加快社会主义新农村建设。</t>
  </si>
  <si>
    <t>就业务工
带动生产
帮助产销对接
资产入股
收益分红</t>
  </si>
  <si>
    <t>1429户6318人</t>
  </si>
  <si>
    <t>否</t>
  </si>
  <si>
    <t>遮放镇人民政府</t>
  </si>
  <si>
    <t>是</t>
  </si>
  <si>
    <t>加工流通项目</t>
  </si>
  <si>
    <t>品牌打造和展销平台</t>
  </si>
  <si>
    <t>遮放镇户拉村农产品交易中心建设项目</t>
  </si>
  <si>
    <t>户拉村</t>
  </si>
  <si>
    <t>拉村农产品交易中心占地约4.22 亩，建设内容为：
1.二层钢结构商业用房占地约 450.26 平方米，建筑总面积约 998 平方米，计划投资 220 万元；
2.钢结构大棚 2080 平方米，含钢结构主体及内部摊位建设费用，计划投资 290 万元；
3.变压器及配套电缆，计划投资30万元；
4.排水沟约100米、化粪池约10立方米、水电等配套设施，计划投资 35 万元。
5.水产市场钢结构大棚 450 平方米，计划投资 45 万元。</t>
  </si>
  <si>
    <t>1.通过建盖钢架交易棚，改善农民进入市场交易的条件，提高交易产品经济价值，从而提高村民经济收入。
2.增加农民市场管理人员，可解决5人就业问题。一是解决了乡村农产品交易场地和改善交易环境；二是增加了乡村集体收入；三是解决了部分富余劳动力转移就业。
3.净化美化了市场环境，对发展生态文明，促进人与自然和谐发展具有积极的作用。</t>
  </si>
  <si>
    <t>2100户25000人</t>
  </si>
  <si>
    <t>农产品仓储保鲜冷链基础设施建设</t>
  </si>
  <si>
    <t>遮放镇户拉村冷链物流基地建设项目</t>
  </si>
  <si>
    <t>户拉村冷链物流基地占地约8.8亩，建设内容为：
1.钢结构冷库约1000平方米，计划投资280万元；
2.钢结构农产品交易市场1912平方米，计划投资287万元；                                                         3.变压器及配套电缆，计划投资30万元；                                                                                                                                     4.地面硬化2670平方米，计划投资38万元。</t>
  </si>
  <si>
    <t>1.联合意向企业以租赁形式收取资产收益金不低于21万元，每年为村集体产生相应收益，有效壮大村集体经济。项目投入产生的固定资产归户拉村委会所有，持续产生效益。2.有利于推动甜脆玉米、无筋豆、西瓜产业的全面发展，村集体、农民经济收入的增加，可为农村基础设施建设增加资金投入，有效、快速、健康改善周边环境，建设美好家园。3.规范农资使用，有利于提高农户种植科学化水平。</t>
  </si>
  <si>
    <t>1100户12000人</t>
  </si>
  <si>
    <t>加工业</t>
  </si>
  <si>
    <t>遮放镇遮冒村鲜食玉米加工厂建设项目</t>
  </si>
  <si>
    <t>遮冒村</t>
  </si>
  <si>
    <t>在项目占地约9.68亩，政府投资建设内容为：
1.建设钢架结构加工车间1200平方米，加工车间安装隔板4416平方米，计划投资299万元；
2.厂房背面护坡场地平整（搬运土方18000立方米），计划投资18万元；
3.场地硬化及车间浇灌磨平金刚砂地面1505平方米，计划投资18万元；
4.公厕1座，污水处理沉淀池125立方米（排污处理配套建设400米），计划投资123万元；
5.建设水、电等配套设施1项，计划投资10万元。
社会投资建设部分：投资213万元购置专业设备。</t>
  </si>
  <si>
    <t>1.项目建成投产正常运营后，每年产生收益不低于14万元，以后每5年提升3万元，有效壮大村集体经济。
2.能有效利用本村和周边村委会的土地，动员权重走规模化种植的路子，将积极促进遮放粮食产业的工业化、现代化程度，推动群众通过种植粮食致富。
3.有效提高农户种植粮食积极性，能较好的发展科学种植，提高粮食产量。3.发展现代化鲜食玉米加工产业，有利于周边环境保护，对生态环境影响较小，提升村庄人居环境，减少污水污染物排放，保护生态环境。</t>
  </si>
  <si>
    <t>其中政府投资468万元，社会投资213万元。</t>
  </si>
  <si>
    <t>302户1120人</t>
  </si>
  <si>
    <t>乡村建设</t>
  </si>
  <si>
    <t>农村基础设施（含产业配套基础设施）</t>
  </si>
  <si>
    <t>农村供水保障设施建设</t>
  </si>
  <si>
    <t>遮放镇河边寨拦水坝及智能微型应急救援站建设项目</t>
  </si>
  <si>
    <t>河边寨村</t>
  </si>
  <si>
    <t>1.建设25米拦水坝1座、过滤池1座、100立方米蓄水池1座，覆盖395户1688人，计划投资60万元；2.河边寨智能微型应急救援站建设，计划投资30万元。</t>
  </si>
  <si>
    <t>1.通过项目的实施，能够进一步完善基础设施，能够带动周边地区经济增长，提高当地居民生活水平，满足群众基本生活需求，提高群众幸福感、共享社会发展成果。
2.项目建设完成后，可为乡村振兴战略的实行夯实了基础，改善群众生产、生活条件，促进了民族团结，社会和谐稳定繁荣发展。
3.通过本项目的实施，可有效提升人畜饮水质量，极大提高群众生活质量，避免水源流失，合理保护生态环境。</t>
  </si>
  <si>
    <t>带动生产</t>
  </si>
  <si>
    <t>553户2402人</t>
  </si>
  <si>
    <t>农村道路建设(通村路、通户路、小型桥梁等)</t>
  </si>
  <si>
    <t>芒市遮放镇河边寨村和平小组和美乡村示范点建设项目</t>
  </si>
  <si>
    <t>一、供水保障设施，计划投资28.6万元。
1.和平小组水池配套管道共7000m，其中DN50管道1000m、DN40管道6000m；
2.拦水坝一座，浆砌石坝体10m×0.24m×1.5m；
3.蓄水沉淀池3座，浆砌石池体单座2.8m×2m×2m。
二、村内入户道路硬化，计划投资14.9万元。
村内道路硬化长400m，均宽3m，浇0.2m厚C20混凝土，
三、灌溉沟修缮加固，计划投资5.8万元。修缮加固灌溉沟渠100m，C20现浇混凝土沟100m。
四、农田水患治理，计划投资10.2万元。
采用浆砌石挡墙加固南茄河一面河埂，长200m，高1.5m，宽0.8m。</t>
  </si>
  <si>
    <t>经济效益：通过项目的实施，能够进一步完善基础设施，减少旱涝灾害损失，促进农民增收，提高当地居民生活水平，满足群众基本生活需求，提高群众幸福感、共享社会发展成果。
社会效益：通过本项目的实施，为乡村振兴战略的实行夯实了基础，改善群众生产、生活条件，促进了民族团结，和谐稳定繁荣发展。
生态效益：通过本项目的实施，可有效提升村庄人居环境，提高群众生活质量，合理保护生态环境。</t>
  </si>
  <si>
    <t xml:space="preserve">
带动生产</t>
  </si>
  <si>
    <t>48户218人</t>
  </si>
  <si>
    <t>遮放镇稻香物流园标准化厂房建设项目（一期）</t>
  </si>
  <si>
    <t>弄喜村</t>
  </si>
  <si>
    <t>1.新建钢架结构厂房18360平方米，其中，，计划投资644万元；分拣仓库7栋共计15560平方米，计划投资3579万元（其中A栋4160平方米，计划投资957万元；B栋1900平方米，计划投资437万元；C栋1900平方米，计划投资437万元；D栋1900平方米，计划投资437万元；E栋1900平方米，计划投资437万元；F栋1900平方米，计划投资437万元；G栋1900平方米，计划投资437万元）。
2.厂房周边道路硬化30000平方米，道路用C25混凝土浇筑厚度20cm，计划投资450万元;
3.配套水电及其他附属设施计划投资450万元，（其中 800kw/h的变压器4套，每套50万元计划投资200万元；其他附属设施计划投资250万元）。</t>
  </si>
  <si>
    <t>1.项目形成的固定资产归村委会所有，每年收取收益金不低于155万元（均分到13个村委会），以后每5年提升26万元。同时，遮放镇物流产业向优质化、产业化发展，实现规模化生产，能带动就业。
2.使当地土地资源得到合理地开发利用，推动乡村产业结构调整、提高农民的人均收入，推动当地经济发展。带动旅游观光业、交通运输业和饮食服务业等其他行业的发展，促进区域经济的快速增长。
3.发展现代化物流产业能够提高效率，减少污染物排放，保护农业生态环境条件，净化空气、美化环境，改变乡村面貌。</t>
  </si>
  <si>
    <t xml:space="preserve">6200户20000人 </t>
  </si>
  <si>
    <t>养殖业基地</t>
  </si>
  <si>
    <t>遮放镇翁角村生态养殖场建设项目</t>
  </si>
  <si>
    <t>翁角村</t>
  </si>
  <si>
    <t>利用翁角村委会偏山寨小组老寨村民活动室建设生态养殖场，建设内容为：1.钢结构养殖大棚约1000平方米，约投资150万元：2.变压器及配套电缆，约投资20万元；3.排水沟，化粪池，蓄水池,约投资20万元；</t>
  </si>
  <si>
    <t>1.通过生态养殖，提高畜禽产品质量，增加市场竞争力；同时，带动相关产业发展，增加就业岗位，提高村民收入，促进村集体经济增长。
2.项目建设成后，预计覆盖受益459户1967人，其中，脱贫户65户224人。提高农民生活水平；推动农业产业结构调整，促进农村可持续发展。
3.减少养殖废弃物排放，降低环境污染；推广清洁能源技术，降低碳排放，保护生态环境。</t>
  </si>
  <si>
    <t>459户1967人</t>
  </si>
  <si>
    <t>遮放镇翁角村委会基础设施补短板项目</t>
  </si>
  <si>
    <t>1.翁角村芒东山一二三组村内道路硬化第1条长1000米，宽3米；第2条长30米，宽4.7米；第3条长45米，宽5米的村内道路；2.沿路排水沟长1200米，宽30厘米，高40厘米。</t>
  </si>
  <si>
    <t>1.通过项目的实施，能够进一步完善基础设施，提高当地居民生活水平，提高了40余户村民的经济收入和农作物运输销售问题，满足群众基本生活需求，提高群众幸福感、共享社会发展成果。
2.可有效解决村组道路不通畅、运输成本高、农户出行不便等问题，实现快速运输、出行方便，有利于推动当地社会发展和农民经济收入的增加，达到节本增效的目的。
3.可改善农村“脏乱差”的现状，提升村庄人居环境，保护生态环境，对生态环境影响较小，为项目地的可持续发展奠定坚实的基础。</t>
  </si>
  <si>
    <t xml:space="preserve">179户778人  </t>
  </si>
  <si>
    <t>遮放镇允午村饮水工程</t>
  </si>
  <si>
    <t>户闷村</t>
  </si>
  <si>
    <t>遮放镇允午村饮水工程，主要解决允午村水资源不足和村内管网老化问题，计划新建1个水源工程、新建水池2座、安装输水主管7.17km、安装村内管网11.96km。</t>
  </si>
  <si>
    <t>1.通过饮水质量的提升，避免饮用不卫生水，还可以减少医药费的支出。同时有水保证，还可发展庭园经济，增加经济收入。遮加快农村城市化步伐起到积极的推动作用。
2.遮放镇允午村饮水工程实施方案项目实施正常运营后，126户598人将直接受益。供水问题得到了保障，有利于保障人民群众的身体健康；降低农村饮水费用，减轻农户的生产生活成本。
3.项目完成后，将使受益村基础设施条件得到极大改善，为受益村的经济发展创造良好的设施环境，村民生活水平和质量进一步提高。
4.遮放镇允午村饮水工程的建设，将减轻水土流失，对绿化、美化新农村环境具有积极作用，并可改善群众生活及劳动环境。</t>
  </si>
  <si>
    <t>126户598人</t>
  </si>
  <si>
    <t>遮放镇邦达村回黑小组产业道路硬化项目</t>
  </si>
  <si>
    <t>邦达村</t>
  </si>
  <si>
    <t>对邦达村委会回黑小组的产业道路硬化为水泥道路，修筑长度为650米，修筑宽度3米，约1950平方米。</t>
  </si>
  <si>
    <t>1.项目建成投产正常运营后，可以与有意向合作的企业流转土地项目建成投产正常运营后，能有效利用周边土地，进行规模化种植，将积极促进邦达村农业产业的现代化程度，切实增加农户收入，有效助推乡村振兴。
2.项目建成后，22户82人将直接受益，其中脱贫人口11户37人，可有效解决回黑小组麻栗坡农业生产道路不通畅、运输成本高、土地租赁难、农户出行不便等问题，实现快速运输、出行方便，有利于推动回黑小组麻栗坡产业的全面发展和农民经济收入的增加，达到节本增效的目的。
3.有利于农业产业集群发展和标准化管理，集中精力和方式保护生态环境，减少土壤污染和污水污染物排放，提升回黑小组村庄的人居环境，打造生态宜居新村。</t>
  </si>
  <si>
    <t>22户82人</t>
  </si>
  <si>
    <t>遮放镇拱岭村委会拱岭村小组塘连坝村内道路硬化工程项目</t>
  </si>
  <si>
    <t>拱岭</t>
  </si>
  <si>
    <t>拱岭村小组塘连坝村内道路硬化为水泥道路，长1800米，宽3.5米，约6300平方米。</t>
  </si>
  <si>
    <t>1.通过项目的实施，能够进一步改善村内生产生活环境，提高当地居民生产生活水平，提高群众幸福感，共享社会发展成果。有利于农户全身心投入生产经营性活动。
2.该工程项目的实施，能改善群众生产、生活条件，为乡村振兴战略的实行夯实了基础，促进了民族团结，和谐稳定繁荣发展。有着显著的社会效益。
3.通过本项目的实施，可有效提升村庄人居环境，提高群众生活质量，合理保护生态环境。</t>
  </si>
  <si>
    <t>23户86人</t>
  </si>
  <si>
    <t>芒市遮放镇户闷村芒棒小组乡村振兴示范项目</t>
  </si>
  <si>
    <t>在遮放镇户闷村芒棒小组实施乡村振兴示范打造。建设内容：1、建设农特产品制作、展示、销售为一体的工坊1081.2㎡，投入353.5万元；2、供水管道敷设约450m，排水管道敷设约500m，供电及照明设施敷设1200㎡，投入31万元；3、硬化村内道路3000㎡，旅游服务场地硬化7267.3㎡，投入246.41万元；4、村庄环境整治提升9662.18㎡，投入169.09万元。</t>
  </si>
  <si>
    <r>
      <rPr>
        <sz val="11"/>
        <color rgb="FF000000"/>
        <rFont val="方正仿宋_GBK"/>
        <charset val="134"/>
      </rPr>
      <t>一是“联农带农”促进产业联动发展，通过芒棒树洞温泉的打造，将地方民俗文化、康养及温泉资源进行有机融合，通过文旅产业的发展带动第一、第二产业，壮大联农带农主体，提升联农带农能力，构建“造血式”乡村振兴模式；</t>
    </r>
    <r>
      <rPr>
        <sz val="11"/>
        <color rgb="FF000000"/>
        <rFont val="方正仿宋_GBK"/>
        <charset val="134"/>
      </rPr>
      <t xml:space="preserve">
</t>
    </r>
    <r>
      <rPr>
        <sz val="11"/>
        <color rgb="FF000000"/>
        <rFont val="方正仿宋_GBK"/>
        <charset val="134"/>
      </rPr>
      <t>二是实现文旅资源提升，借助区域温泉的天然禀赋，引入文旅业态及相关配套设施，拓展片区旅游资源维度，融入芒市旅游整体格局，带动全域旅游发展。</t>
    </r>
  </si>
  <si>
    <r>
      <rPr>
        <sz val="11"/>
        <color rgb="FF000000"/>
        <rFont val="方正仿宋_GBK"/>
        <charset val="134"/>
      </rPr>
      <t>就业务工</t>
    </r>
    <r>
      <rPr>
        <sz val="11"/>
        <color rgb="FF000000"/>
        <rFont val="方正仿宋_GBK"/>
        <charset val="134"/>
      </rPr>
      <t xml:space="preserve">
</t>
    </r>
    <r>
      <rPr>
        <sz val="11"/>
        <color rgb="FF000000"/>
        <rFont val="方正仿宋_GBK"/>
        <charset val="134"/>
      </rPr>
      <t>帮助产销对接</t>
    </r>
    <r>
      <rPr>
        <sz val="11"/>
        <color rgb="FF000000"/>
        <rFont val="方正仿宋_GBK"/>
        <charset val="134"/>
      </rPr>
      <t xml:space="preserve">
</t>
    </r>
    <r>
      <rPr>
        <sz val="11"/>
        <color rgb="FF000000"/>
        <rFont val="方正仿宋_GBK"/>
        <charset val="134"/>
      </rPr>
      <t>资产入股</t>
    </r>
    <r>
      <rPr>
        <sz val="11"/>
        <color rgb="FF000000"/>
        <rFont val="方正仿宋_GBK"/>
        <charset val="134"/>
      </rPr>
      <t xml:space="preserve">
</t>
    </r>
    <r>
      <rPr>
        <sz val="11"/>
        <color rgb="FF000000"/>
        <rFont val="方正仿宋_GBK"/>
        <charset val="134"/>
      </rPr>
      <t>收益分红</t>
    </r>
  </si>
  <si>
    <t>1527户7279 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</si>
</sst>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);[Red]\(0.0000\)"/>
    <numFmt numFmtId="178" formatCode="0_);[Red]\(0\)"/>
    <numFmt numFmtId="179" formatCode="0.0_);[Red]\(0.0\)"/>
    <numFmt numFmtId="180" formatCode="0.0_ "/>
    <numFmt numFmtId="181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方正黑体_GBK"/>
      <charset val="134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19"/>
  <sheetViews>
    <sheetView tabSelected="1" view="pageBreakPreview" zoomScale="85" zoomScaleNormal="100" workbookViewId="0">
      <pane xSplit="5" ySplit="4" topLeftCell="M19" activePane="bottomRight" state="frozen"/>
      <selection/>
      <selection pane="topRight"/>
      <selection pane="bottomLeft"/>
      <selection pane="bottomRight" activeCell="S3" sqref="S$1:S$1048576"/>
    </sheetView>
  </sheetViews>
  <sheetFormatPr defaultColWidth="9" defaultRowHeight="13.5"/>
  <cols>
    <col min="1" max="1" width="4.375" customWidth="1"/>
    <col min="2" max="2" width="6.375" customWidth="1"/>
    <col min="3" max="3" width="8.125" customWidth="1"/>
    <col min="4" max="4" width="6.25" customWidth="1"/>
    <col min="5" max="5" width="16.875" style="9" customWidth="1"/>
    <col min="6" max="7" width="6.875" customWidth="1"/>
    <col min="8" max="8" width="6.25" customWidth="1"/>
    <col min="9" max="9" width="55.875" customWidth="1"/>
    <col min="10" max="10" width="55.475" customWidth="1"/>
    <col min="11" max="11" width="6.625" customWidth="1"/>
    <col min="12" max="12" width="7" customWidth="1"/>
    <col min="13" max="13" width="9.25" customWidth="1"/>
    <col min="14" max="14" width="12.4916666666667" customWidth="1"/>
    <col min="15" max="15" width="7" customWidth="1"/>
    <col min="16" max="16" width="6.25" customWidth="1"/>
    <col min="17" max="18" width="10" customWidth="1"/>
    <col min="19" max="19" width="8.125" customWidth="1"/>
    <col min="20" max="20" width="10" customWidth="1"/>
    <col min="21" max="22" width="6.25" customWidth="1"/>
    <col min="23" max="23" width="12.875" customWidth="1"/>
  </cols>
  <sheetData>
    <row r="1" s="1" customFormat="1" ht="28.5" spans="1:2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="2" customFormat="1" ht="2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="3" customFormat="1" ht="31" customHeight="1" spans="1:2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/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/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</row>
    <row r="4" s="3" customFormat="1" ht="37" customHeight="1" spans="1:23">
      <c r="A4" s="12"/>
      <c r="B4" s="12"/>
      <c r="C4" s="12"/>
      <c r="D4" s="12"/>
      <c r="E4" s="12"/>
      <c r="F4" s="12" t="s">
        <v>23</v>
      </c>
      <c r="G4" s="12" t="s">
        <v>24</v>
      </c>
      <c r="H4" s="12"/>
      <c r="I4" s="12"/>
      <c r="J4" s="12"/>
      <c r="K4" s="12"/>
      <c r="L4" s="12" t="s">
        <v>25</v>
      </c>
      <c r="M4" s="12" t="s">
        <v>26</v>
      </c>
      <c r="N4" s="12"/>
      <c r="O4" s="12"/>
      <c r="P4" s="12"/>
      <c r="Q4" s="12"/>
      <c r="R4" s="12"/>
      <c r="S4" s="12"/>
      <c r="T4" s="12"/>
      <c r="U4" s="12"/>
      <c r="V4" s="12"/>
      <c r="W4" s="12"/>
    </row>
    <row r="5" s="4" customFormat="1" ht="28" customHeight="1" spans="1:23">
      <c r="A5" s="13"/>
      <c r="B5" s="13" t="s">
        <v>27</v>
      </c>
      <c r="C5" s="13"/>
      <c r="D5" s="13"/>
      <c r="E5" s="13"/>
      <c r="F5" s="14"/>
      <c r="G5" s="14"/>
      <c r="H5" s="15">
        <f>SUM(H6:H18)</f>
        <v>9425.5</v>
      </c>
      <c r="I5" s="27"/>
      <c r="J5" s="27"/>
      <c r="K5" s="27"/>
      <c r="L5" s="15">
        <f>SUM(L6:L18)</f>
        <v>7070.5</v>
      </c>
      <c r="M5" s="27">
        <f>SUM(M6:M8,M10:M18)+681</f>
        <v>2355</v>
      </c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5" customFormat="1" ht="182" customHeight="1" spans="1:23">
      <c r="A6" s="16">
        <v>1</v>
      </c>
      <c r="B6" s="17" t="s">
        <v>28</v>
      </c>
      <c r="C6" s="18" t="s">
        <v>29</v>
      </c>
      <c r="D6" s="18" t="s">
        <v>30</v>
      </c>
      <c r="E6" s="19" t="s">
        <v>31</v>
      </c>
      <c r="F6" s="17" t="s">
        <v>32</v>
      </c>
      <c r="G6" s="17" t="s">
        <v>33</v>
      </c>
      <c r="H6" s="20">
        <v>850</v>
      </c>
      <c r="I6" s="19" t="s">
        <v>34</v>
      </c>
      <c r="J6" s="19" t="s">
        <v>35</v>
      </c>
      <c r="K6" s="28">
        <v>2025</v>
      </c>
      <c r="L6" s="29"/>
      <c r="M6" s="20">
        <v>850</v>
      </c>
      <c r="N6" s="28" t="s">
        <v>36</v>
      </c>
      <c r="O6" s="28" t="s">
        <v>37</v>
      </c>
      <c r="P6" s="28" t="s">
        <v>38</v>
      </c>
      <c r="Q6" s="28" t="s">
        <v>38</v>
      </c>
      <c r="R6" s="28" t="s">
        <v>38</v>
      </c>
      <c r="S6" s="28" t="s">
        <v>39</v>
      </c>
      <c r="T6" s="28" t="s">
        <v>40</v>
      </c>
      <c r="U6" s="28" t="s">
        <v>38</v>
      </c>
      <c r="V6" s="28" t="s">
        <v>40</v>
      </c>
      <c r="W6" s="28"/>
    </row>
    <row r="7" s="6" customFormat="1" ht="138" customHeight="1" spans="1:23">
      <c r="A7" s="16">
        <v>2</v>
      </c>
      <c r="B7" s="17" t="s">
        <v>28</v>
      </c>
      <c r="C7" s="18" t="s">
        <v>41</v>
      </c>
      <c r="D7" s="18" t="s">
        <v>42</v>
      </c>
      <c r="E7" s="19" t="s">
        <v>43</v>
      </c>
      <c r="F7" s="17" t="s">
        <v>32</v>
      </c>
      <c r="G7" s="17" t="s">
        <v>44</v>
      </c>
      <c r="H7" s="20">
        <f>L7+M7</f>
        <v>620</v>
      </c>
      <c r="I7" s="24" t="s">
        <v>45</v>
      </c>
      <c r="J7" s="19" t="s">
        <v>46</v>
      </c>
      <c r="K7" s="28">
        <v>2025</v>
      </c>
      <c r="L7" s="20">
        <f>220+290+30+35+45</f>
        <v>620</v>
      </c>
      <c r="M7" s="29"/>
      <c r="N7" s="28" t="s">
        <v>36</v>
      </c>
      <c r="O7" s="28" t="s">
        <v>47</v>
      </c>
      <c r="P7" s="28" t="s">
        <v>38</v>
      </c>
      <c r="Q7" s="28" t="s">
        <v>38</v>
      </c>
      <c r="R7" s="28" t="s">
        <v>38</v>
      </c>
      <c r="S7" s="28" t="s">
        <v>39</v>
      </c>
      <c r="T7" s="28" t="s">
        <v>40</v>
      </c>
      <c r="U7" s="28" t="s">
        <v>38</v>
      </c>
      <c r="V7" s="28" t="s">
        <v>40</v>
      </c>
      <c r="W7" s="28"/>
    </row>
    <row r="8" s="7" customFormat="1" ht="112" customHeight="1" spans="1:23">
      <c r="A8" s="16">
        <v>3</v>
      </c>
      <c r="B8" s="17" t="s">
        <v>28</v>
      </c>
      <c r="C8" s="21" t="s">
        <v>41</v>
      </c>
      <c r="D8" s="21" t="s">
        <v>48</v>
      </c>
      <c r="E8" s="19" t="s">
        <v>49</v>
      </c>
      <c r="F8" s="17" t="s">
        <v>32</v>
      </c>
      <c r="G8" s="17" t="s">
        <v>44</v>
      </c>
      <c r="H8" s="20">
        <f>L8+M8</f>
        <v>635</v>
      </c>
      <c r="I8" s="19" t="s">
        <v>50</v>
      </c>
      <c r="J8" s="19" t="s">
        <v>51</v>
      </c>
      <c r="K8" s="28">
        <v>2025</v>
      </c>
      <c r="L8" s="20">
        <f>280+287+30+38</f>
        <v>635</v>
      </c>
      <c r="M8" s="29"/>
      <c r="N8" s="28" t="s">
        <v>36</v>
      </c>
      <c r="O8" s="28" t="s">
        <v>52</v>
      </c>
      <c r="P8" s="28" t="s">
        <v>38</v>
      </c>
      <c r="Q8" s="28" t="s">
        <v>38</v>
      </c>
      <c r="R8" s="28" t="s">
        <v>38</v>
      </c>
      <c r="S8" s="28" t="s">
        <v>39</v>
      </c>
      <c r="T8" s="28" t="s">
        <v>40</v>
      </c>
      <c r="U8" s="28" t="s">
        <v>38</v>
      </c>
      <c r="V8" s="28" t="s">
        <v>40</v>
      </c>
      <c r="W8" s="28"/>
    </row>
    <row r="9" s="5" customFormat="1" ht="172" customHeight="1" spans="1:23">
      <c r="A9" s="16">
        <v>4</v>
      </c>
      <c r="B9" s="17" t="s">
        <v>28</v>
      </c>
      <c r="C9" s="18" t="s">
        <v>41</v>
      </c>
      <c r="D9" s="18" t="s">
        <v>53</v>
      </c>
      <c r="E9" s="19" t="s">
        <v>54</v>
      </c>
      <c r="F9" s="17" t="s">
        <v>32</v>
      </c>
      <c r="G9" s="17" t="s">
        <v>55</v>
      </c>
      <c r="H9" s="20">
        <v>681</v>
      </c>
      <c r="I9" s="19" t="s">
        <v>56</v>
      </c>
      <c r="J9" s="19" t="s">
        <v>57</v>
      </c>
      <c r="K9" s="28">
        <v>2025</v>
      </c>
      <c r="L9" s="20"/>
      <c r="M9" s="20" t="s">
        <v>58</v>
      </c>
      <c r="N9" s="28" t="s">
        <v>36</v>
      </c>
      <c r="O9" s="28" t="s">
        <v>59</v>
      </c>
      <c r="P9" s="28" t="s">
        <v>38</v>
      </c>
      <c r="Q9" s="28" t="s">
        <v>38</v>
      </c>
      <c r="R9" s="28" t="s">
        <v>38</v>
      </c>
      <c r="S9" s="28" t="s">
        <v>39</v>
      </c>
      <c r="T9" s="28" t="s">
        <v>40</v>
      </c>
      <c r="U9" s="28" t="s">
        <v>38</v>
      </c>
      <c r="V9" s="28" t="s">
        <v>40</v>
      </c>
      <c r="W9" s="28"/>
    </row>
    <row r="10" s="8" customFormat="1" ht="131" customHeight="1" spans="1:23">
      <c r="A10" s="22">
        <v>5</v>
      </c>
      <c r="B10" s="17" t="s">
        <v>60</v>
      </c>
      <c r="C10" s="18" t="s">
        <v>61</v>
      </c>
      <c r="D10" s="18" t="s">
        <v>62</v>
      </c>
      <c r="E10" s="19" t="s">
        <v>63</v>
      </c>
      <c r="F10" s="17" t="s">
        <v>32</v>
      </c>
      <c r="G10" s="17" t="s">
        <v>64</v>
      </c>
      <c r="H10" s="20">
        <f>L10+M10</f>
        <v>90</v>
      </c>
      <c r="I10" s="19" t="s">
        <v>65</v>
      </c>
      <c r="J10" s="19" t="s">
        <v>66</v>
      </c>
      <c r="K10" s="28">
        <v>2025</v>
      </c>
      <c r="L10" s="20">
        <v>90</v>
      </c>
      <c r="M10" s="20"/>
      <c r="N10" s="28" t="s">
        <v>67</v>
      </c>
      <c r="O10" s="28" t="s">
        <v>68</v>
      </c>
      <c r="P10" s="28" t="s">
        <v>38</v>
      </c>
      <c r="Q10" s="28" t="s">
        <v>38</v>
      </c>
      <c r="R10" s="28" t="s">
        <v>38</v>
      </c>
      <c r="S10" s="28" t="s">
        <v>39</v>
      </c>
      <c r="T10" s="28" t="s">
        <v>40</v>
      </c>
      <c r="U10" s="28" t="s">
        <v>38</v>
      </c>
      <c r="V10" s="28" t="s">
        <v>40</v>
      </c>
      <c r="W10" s="28"/>
    </row>
    <row r="11" s="7" customFormat="1" ht="180" spans="1:23">
      <c r="A11" s="16">
        <v>6</v>
      </c>
      <c r="B11" s="17" t="s">
        <v>60</v>
      </c>
      <c r="C11" s="18" t="s">
        <v>61</v>
      </c>
      <c r="D11" s="18" t="s">
        <v>69</v>
      </c>
      <c r="E11" s="19" t="s">
        <v>70</v>
      </c>
      <c r="F11" s="17" t="s">
        <v>32</v>
      </c>
      <c r="G11" s="17" t="s">
        <v>64</v>
      </c>
      <c r="H11" s="23">
        <f>L11+M11</f>
        <v>59.5</v>
      </c>
      <c r="I11" s="19" t="s">
        <v>71</v>
      </c>
      <c r="J11" s="19" t="s">
        <v>72</v>
      </c>
      <c r="K11" s="28">
        <v>2025</v>
      </c>
      <c r="L11" s="23">
        <v>59.5</v>
      </c>
      <c r="M11" s="20"/>
      <c r="N11" s="28" t="s">
        <v>73</v>
      </c>
      <c r="O11" s="28" t="s">
        <v>74</v>
      </c>
      <c r="P11" s="28" t="s">
        <v>38</v>
      </c>
      <c r="Q11" s="28" t="s">
        <v>38</v>
      </c>
      <c r="R11" s="28" t="s">
        <v>38</v>
      </c>
      <c r="S11" s="28" t="s">
        <v>39</v>
      </c>
      <c r="T11" s="28" t="s">
        <v>40</v>
      </c>
      <c r="U11" s="28" t="s">
        <v>40</v>
      </c>
      <c r="V11" s="28" t="s">
        <v>40</v>
      </c>
      <c r="W11" s="28"/>
    </row>
    <row r="12" s="7" customFormat="1" ht="180" spans="1:23">
      <c r="A12" s="16">
        <v>7</v>
      </c>
      <c r="B12" s="17" t="s">
        <v>28</v>
      </c>
      <c r="C12" s="21" t="s">
        <v>41</v>
      </c>
      <c r="D12" s="21" t="s">
        <v>48</v>
      </c>
      <c r="E12" s="19" t="s">
        <v>75</v>
      </c>
      <c r="F12" s="17" t="s">
        <v>32</v>
      </c>
      <c r="G12" s="17" t="s">
        <v>76</v>
      </c>
      <c r="H12" s="20">
        <f>L12+M12</f>
        <v>5123</v>
      </c>
      <c r="I12" s="19" t="s">
        <v>77</v>
      </c>
      <c r="J12" s="19" t="s">
        <v>78</v>
      </c>
      <c r="K12" s="28">
        <v>2025</v>
      </c>
      <c r="L12" s="20">
        <v>5123</v>
      </c>
      <c r="M12" s="20"/>
      <c r="N12" s="28" t="s">
        <v>36</v>
      </c>
      <c r="O12" s="28" t="s">
        <v>79</v>
      </c>
      <c r="P12" s="28" t="s">
        <v>38</v>
      </c>
      <c r="Q12" s="28" t="s">
        <v>38</v>
      </c>
      <c r="R12" s="28" t="s">
        <v>38</v>
      </c>
      <c r="S12" s="28" t="s">
        <v>39</v>
      </c>
      <c r="T12" s="28" t="s">
        <v>40</v>
      </c>
      <c r="U12" s="28" t="s">
        <v>40</v>
      </c>
      <c r="V12" s="28" t="s">
        <v>40</v>
      </c>
      <c r="W12" s="28"/>
    </row>
    <row r="13" s="7" customFormat="1" ht="120" spans="1:23">
      <c r="A13" s="16">
        <v>8</v>
      </c>
      <c r="B13" s="17" t="s">
        <v>28</v>
      </c>
      <c r="C13" s="18" t="s">
        <v>29</v>
      </c>
      <c r="D13" s="18" t="s">
        <v>80</v>
      </c>
      <c r="E13" s="24" t="s">
        <v>81</v>
      </c>
      <c r="F13" s="17" t="s">
        <v>32</v>
      </c>
      <c r="G13" s="17" t="s">
        <v>82</v>
      </c>
      <c r="H13" s="20">
        <f>L13</f>
        <v>190</v>
      </c>
      <c r="I13" s="19" t="s">
        <v>83</v>
      </c>
      <c r="J13" s="24" t="s">
        <v>84</v>
      </c>
      <c r="K13" s="28">
        <v>2025</v>
      </c>
      <c r="L13" s="20">
        <f>140+20+20+10</f>
        <v>190</v>
      </c>
      <c r="M13" s="20"/>
      <c r="N13" s="28" t="s">
        <v>36</v>
      </c>
      <c r="O13" s="28" t="s">
        <v>85</v>
      </c>
      <c r="P13" s="28" t="s">
        <v>38</v>
      </c>
      <c r="Q13" s="28" t="s">
        <v>38</v>
      </c>
      <c r="R13" s="28" t="s">
        <v>38</v>
      </c>
      <c r="S13" s="28" t="s">
        <v>39</v>
      </c>
      <c r="T13" s="28" t="s">
        <v>40</v>
      </c>
      <c r="U13" s="28" t="s">
        <v>38</v>
      </c>
      <c r="V13" s="28" t="s">
        <v>40</v>
      </c>
      <c r="W13" s="28"/>
    </row>
    <row r="14" s="6" customFormat="1" ht="150" spans="1:23">
      <c r="A14" s="16">
        <v>9</v>
      </c>
      <c r="B14" s="17" t="s">
        <v>60</v>
      </c>
      <c r="C14" s="18" t="s">
        <v>61</v>
      </c>
      <c r="D14" s="18" t="s">
        <v>69</v>
      </c>
      <c r="E14" s="19" t="s">
        <v>86</v>
      </c>
      <c r="F14" s="17" t="s">
        <v>32</v>
      </c>
      <c r="G14" s="17" t="s">
        <v>82</v>
      </c>
      <c r="H14" s="20">
        <f>L14+M14</f>
        <v>100</v>
      </c>
      <c r="I14" s="24" t="s">
        <v>87</v>
      </c>
      <c r="J14" s="24" t="s">
        <v>88</v>
      </c>
      <c r="K14" s="28">
        <v>2025</v>
      </c>
      <c r="L14" s="20">
        <v>100</v>
      </c>
      <c r="M14" s="20"/>
      <c r="N14" s="28" t="s">
        <v>67</v>
      </c>
      <c r="O14" s="30" t="s">
        <v>89</v>
      </c>
      <c r="P14" s="28" t="s">
        <v>38</v>
      </c>
      <c r="Q14" s="28" t="s">
        <v>38</v>
      </c>
      <c r="R14" s="28" t="s">
        <v>38</v>
      </c>
      <c r="S14" s="28" t="s">
        <v>39</v>
      </c>
      <c r="T14" s="28" t="s">
        <v>40</v>
      </c>
      <c r="U14" s="28" t="s">
        <v>38</v>
      </c>
      <c r="V14" s="28" t="s">
        <v>40</v>
      </c>
      <c r="W14" s="28"/>
    </row>
    <row r="15" s="7" customFormat="1" ht="195" spans="1:23">
      <c r="A15" s="16">
        <v>10</v>
      </c>
      <c r="B15" s="17" t="s">
        <v>60</v>
      </c>
      <c r="C15" s="18" t="s">
        <v>61</v>
      </c>
      <c r="D15" s="18" t="s">
        <v>62</v>
      </c>
      <c r="E15" s="19" t="s">
        <v>90</v>
      </c>
      <c r="F15" s="19" t="s">
        <v>32</v>
      </c>
      <c r="G15" s="19" t="s">
        <v>91</v>
      </c>
      <c r="H15" s="19">
        <f>L15</f>
        <v>110</v>
      </c>
      <c r="I15" s="19" t="s">
        <v>92</v>
      </c>
      <c r="J15" s="31" t="s">
        <v>93</v>
      </c>
      <c r="K15" s="17">
        <v>2025</v>
      </c>
      <c r="L15" s="17">
        <v>110</v>
      </c>
      <c r="M15" s="17"/>
      <c r="N15" s="28" t="s">
        <v>67</v>
      </c>
      <c r="O15" s="17" t="s">
        <v>94</v>
      </c>
      <c r="P15" s="17" t="s">
        <v>38</v>
      </c>
      <c r="Q15" s="17" t="s">
        <v>38</v>
      </c>
      <c r="R15" s="17" t="s">
        <v>38</v>
      </c>
      <c r="S15" s="34" t="s">
        <v>39</v>
      </c>
      <c r="T15" s="17" t="s">
        <v>40</v>
      </c>
      <c r="U15" s="17" t="s">
        <v>38</v>
      </c>
      <c r="V15" s="17" t="s">
        <v>40</v>
      </c>
      <c r="W15" s="16"/>
    </row>
    <row r="16" s="6" customFormat="1" ht="180" spans="1:23">
      <c r="A16" s="16">
        <v>11</v>
      </c>
      <c r="B16" s="17" t="s">
        <v>60</v>
      </c>
      <c r="C16" s="18" t="s">
        <v>61</v>
      </c>
      <c r="D16" s="18" t="s">
        <v>69</v>
      </c>
      <c r="E16" s="19" t="s">
        <v>95</v>
      </c>
      <c r="F16" s="17" t="s">
        <v>32</v>
      </c>
      <c r="G16" s="17" t="s">
        <v>96</v>
      </c>
      <c r="H16" s="20">
        <f>L16+M16</f>
        <v>30</v>
      </c>
      <c r="I16" s="24" t="s">
        <v>97</v>
      </c>
      <c r="J16" s="24" t="s">
        <v>98</v>
      </c>
      <c r="K16" s="32">
        <v>2025</v>
      </c>
      <c r="L16" s="20">
        <v>30</v>
      </c>
      <c r="M16" s="20"/>
      <c r="N16" s="28" t="s">
        <v>67</v>
      </c>
      <c r="O16" s="28" t="s">
        <v>99</v>
      </c>
      <c r="P16" s="28" t="s">
        <v>38</v>
      </c>
      <c r="Q16" s="28" t="s">
        <v>38</v>
      </c>
      <c r="R16" s="28" t="s">
        <v>38</v>
      </c>
      <c r="S16" s="28" t="s">
        <v>39</v>
      </c>
      <c r="T16" s="28" t="s">
        <v>40</v>
      </c>
      <c r="U16" s="28" t="s">
        <v>40</v>
      </c>
      <c r="V16" s="28" t="s">
        <v>40</v>
      </c>
      <c r="W16" s="28"/>
    </row>
    <row r="17" customFormat="1" ht="150" spans="1:23">
      <c r="A17" s="16">
        <v>12</v>
      </c>
      <c r="B17" s="17" t="s">
        <v>60</v>
      </c>
      <c r="C17" s="18" t="s">
        <v>61</v>
      </c>
      <c r="D17" s="18" t="s">
        <v>69</v>
      </c>
      <c r="E17" s="19" t="s">
        <v>100</v>
      </c>
      <c r="F17" s="17" t="s">
        <v>32</v>
      </c>
      <c r="G17" s="17" t="s">
        <v>101</v>
      </c>
      <c r="H17" s="20">
        <f>L17+M17</f>
        <v>113</v>
      </c>
      <c r="I17" s="24" t="s">
        <v>102</v>
      </c>
      <c r="J17" s="24" t="s">
        <v>103</v>
      </c>
      <c r="K17" s="28">
        <v>2025</v>
      </c>
      <c r="L17" s="20">
        <v>113</v>
      </c>
      <c r="M17" s="20"/>
      <c r="N17" s="28" t="s">
        <v>67</v>
      </c>
      <c r="O17" s="28" t="s">
        <v>104</v>
      </c>
      <c r="P17" s="28" t="s">
        <v>38</v>
      </c>
      <c r="Q17" s="28" t="s">
        <v>38</v>
      </c>
      <c r="R17" s="28" t="s">
        <v>38</v>
      </c>
      <c r="S17" s="28" t="s">
        <v>39</v>
      </c>
      <c r="T17" s="28" t="s">
        <v>40</v>
      </c>
      <c r="U17" s="28" t="s">
        <v>40</v>
      </c>
      <c r="V17" s="28" t="s">
        <v>40</v>
      </c>
      <c r="W17" s="28"/>
    </row>
    <row r="18" ht="150" spans="1:23">
      <c r="A18" s="16">
        <v>13</v>
      </c>
      <c r="B18" s="17" t="s">
        <v>60</v>
      </c>
      <c r="C18" s="18" t="s">
        <v>61</v>
      </c>
      <c r="D18" s="18" t="s">
        <v>69</v>
      </c>
      <c r="E18" s="24" t="s">
        <v>105</v>
      </c>
      <c r="F18" s="25" t="s">
        <v>32</v>
      </c>
      <c r="G18" s="25" t="s">
        <v>91</v>
      </c>
      <c r="H18" s="26">
        <v>824</v>
      </c>
      <c r="I18" s="24" t="s">
        <v>106</v>
      </c>
      <c r="J18" s="24" t="s">
        <v>107</v>
      </c>
      <c r="K18" s="25">
        <v>2025</v>
      </c>
      <c r="L18" s="33"/>
      <c r="M18" s="26">
        <v>824</v>
      </c>
      <c r="N18" s="25" t="s">
        <v>108</v>
      </c>
      <c r="O18" s="25" t="s">
        <v>109</v>
      </c>
      <c r="P18" s="25" t="s">
        <v>38</v>
      </c>
      <c r="Q18" s="25" t="s">
        <v>38</v>
      </c>
      <c r="R18" s="25" t="s">
        <v>38</v>
      </c>
      <c r="S18" s="25" t="s">
        <v>39</v>
      </c>
      <c r="T18" s="25" t="s">
        <v>40</v>
      </c>
      <c r="U18" s="25" t="s">
        <v>38</v>
      </c>
      <c r="V18" s="25" t="s">
        <v>40</v>
      </c>
      <c r="W18" s="25"/>
    </row>
    <row r="19" ht="69" customHeight="1" spans="9:9">
      <c r="I19" s="9"/>
    </row>
  </sheetData>
  <sheetProtection formatCells="0" insertHyperlinks="0" autoFilter="0"/>
  <autoFilter ref="A5:W18">
    <extLst/>
  </autoFilter>
  <mergeCells count="24">
    <mergeCell ref="A1:W1"/>
    <mergeCell ref="A2:W2"/>
    <mergeCell ref="F3:G3"/>
    <mergeCell ref="L3:M3"/>
    <mergeCell ref="B5:D5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1">
    <dataValidation type="list" allowBlank="1" showInputMessage="1" showErrorMessage="1" sqref="G16 G6:G14">
      <formula1>"街道村,户闷村,户弄村,弄喜村,遮冒村,户拉村,嘎中村,弄坎村,河边寨村,弄丘村,翁角村,拱岭村,邦达村"</formula1>
    </dataValidation>
  </dataValidations>
  <pageMargins left="0.393055555555556" right="0.275" top="0.708333333333333" bottom="0.708333333333333" header="0.5" footer="0.5"/>
  <pageSetup paperSize="8" scale="72" fitToHeight="0" orientation="landscape" horizontalDpi="600"/>
  <headerFooter>
    <oddFooter>&amp;C第 &amp;P 页，共 &amp;N 页</oddFooter>
  </headerFooter>
  <rowBreaks count="2" manualBreakCount="2">
    <brk id="20" max="16383" man="1"/>
    <brk id="2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WWO_wpscloud_20240822224406-4472e44c58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刘国欢</cp:lastModifiedBy>
  <dcterms:created xsi:type="dcterms:W3CDTF">2024-06-16T09:54:00Z</dcterms:created>
  <dcterms:modified xsi:type="dcterms:W3CDTF">2024-12-30T01:11:27Z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29B20BCC21714C728598959D98A832BA_13</vt:lpwstr>
  </property>
  <property fmtid="{D5CDD505-2E9C-101B-9397-08002B2CF9AE}" pid="3" name="KSOProductBuildVer">
    <vt:lpwstr>2052-12.1.0.16417</vt:lpwstr>
  </property>
</Properties>
</file>