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80" firstSheet="9" activeTab="9"/>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<sst xmlns="http://schemas.openxmlformats.org/spreadsheetml/2006/main" count="928" uniqueCount="363">
  <si>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</si>
  <si>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</si>
  <si>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</si>
  <si>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</si>
  <si>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</si>
  <si>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</si>
  <si>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</si>
  <si>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</si>
  <si>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</si>
  <si>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</si>
  <si>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</si>
  <si>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</si>
  <si>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</si>
  <si>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</si>
  <si>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</si>
  <si>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</si>
  <si>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</si>
  <si>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</si>
  <si>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</si>
  <si>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</si>
  <si>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</si>
  <si>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</si>
  <si>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</si>
  <si>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</si>
  <si>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</si>
  <si>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</si>
  <si>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</si>
  <si>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</si>
  <si>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</si>
  <si>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</si>
  <si>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</si>
  <si>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</si>
  <si>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</si>
  <si>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</si>
  <si>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</si>
  <si>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</si>
  <si>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</si>
  <si>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</si>
  <si>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</si>
  <si>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</si>
  <si>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</si>
  <si>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</si>
  <si>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</si>
  <si>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</si>
  <si>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</si>
  <si>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131009</t>
  </si>
  <si>
    <t>芒市勐焕街道社区卫生服务中心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</si>
  <si>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</si>
  <si>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</si>
  <si>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</si>
  <si>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</si>
  <si>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</si>
  <si>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</si>
  <si>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</si>
  <si>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</si>
  <si>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</si>
  <si>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</si>
  <si>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</si>
  <si>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</si>
  <si>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</si>
  <si>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</si>
  <si>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</si>
  <si>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</si>
  <si>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</si>
  <si>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</si>
  <si>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</si>
  <si>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</si>
  <si>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</si>
  <si>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</si>
  <si>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</si>
  <si>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</si>
  <si>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</si>
  <si>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</si>
  <si>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</si>
  <si>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</si>
  <si>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</si>
  <si>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</si>
  <si>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</si>
  <si>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</si>
  <si>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</si>
  <si>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</si>
  <si>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</si>
  <si>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</si>
  <si>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</si>
  <si>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</si>
  <si>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</si>
  <si>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</si>
  <si>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</si>
  <si>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</si>
  <si>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2100301</t>
  </si>
  <si>
    <t>城市社区卫生机构</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</si>
  <si>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</si>
  <si>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</si>
  <si>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</si>
  <si>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</si>
  <si>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</si>
  <si>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</si>
  <si>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</si>
  <si>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</si>
  <si>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</si>
  <si>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</si>
  <si>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</si>
  <si>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</si>
  <si>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</si>
  <si>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</si>
  <si>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</si>
  <si>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</si>
  <si>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</si>
  <si>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</si>
  <si>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</si>
  <si>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</si>
  <si>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</si>
  <si>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</si>
  <si>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</si>
  <si>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</si>
  <si>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</si>
  <si>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</si>
  <si>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</si>
  <si>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</si>
  <si>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</si>
  <si>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</si>
  <si>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</si>
  <si>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</si>
  <si>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</si>
  <si>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</si>
  <si>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</si>
  <si>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</si>
  <si>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</si>
  <si>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</si>
  <si>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</si>
  <si>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</si>
  <si>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</si>
  <si>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备注：芒市勐焕街道社区卫生服务中心无一般公共预算三公经费支出预算，此表无数据,公开空表。</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</si>
  <si>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</si>
  <si>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</si>
  <si>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</si>
  <si>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</si>
  <si>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</si>
  <si>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</si>
  <si>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</si>
  <si>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</si>
  <si>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</si>
  <si>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</si>
  <si>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</si>
  <si>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</si>
  <si>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</si>
  <si>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</si>
  <si>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</si>
  <si>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</si>
  <si>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</si>
  <si>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</si>
  <si>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</si>
  <si>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</si>
  <si>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</si>
  <si>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</si>
  <si>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</si>
  <si>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</si>
  <si>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533103210000000018268</t>
  </si>
  <si>
    <t>事业人员支出工资</t>
  </si>
  <si>
    <t>30101</t>
  </si>
  <si>
    <t>基本工资</t>
  </si>
  <si>
    <t>30102</t>
  </si>
  <si>
    <t>津贴补贴</t>
  </si>
  <si>
    <t>30107</t>
  </si>
  <si>
    <t>绩效工资</t>
  </si>
  <si>
    <t>533103210000000018269</t>
  </si>
  <si>
    <t>社会保障缴费</t>
  </si>
  <si>
    <t>30108</t>
  </si>
  <si>
    <t>机关事业单位基本养老保险缴费</t>
  </si>
  <si>
    <t>30109</t>
  </si>
  <si>
    <t>职业年金缴费</t>
  </si>
  <si>
    <t>533103261100005001068</t>
  </si>
  <si>
    <t>职业年金缴费（非三保）</t>
  </si>
  <si>
    <t>30110</t>
  </si>
  <si>
    <t>职工基本医疗保险缴费</t>
  </si>
  <si>
    <t>30112</t>
  </si>
  <si>
    <t>其他社会保障缴费</t>
  </si>
  <si>
    <t>533103261100005009507</t>
  </si>
  <si>
    <t>2026年单位自有资金支出住房公积金经费</t>
  </si>
  <si>
    <t>30113</t>
  </si>
  <si>
    <t>533103261100005009605</t>
  </si>
  <si>
    <t>2026年单位自有资金二次绩效工资支出经费</t>
  </si>
  <si>
    <t>533103261100005009840</t>
  </si>
  <si>
    <t>2026年单位自由资金支出社会保障缴费资金</t>
  </si>
  <si>
    <t>预算05-1表</t>
  </si>
  <si>
    <t>项目分类</t>
  </si>
  <si>
    <t>项目单位</t>
  </si>
  <si>
    <t>经济科目编码</t>
  </si>
  <si>
    <t>经济科目名称</t>
  </si>
  <si>
    <t>本年拨款</t>
  </si>
  <si>
    <t>其中：本次下达</t>
  </si>
  <si>
    <t>2026年自有资金支出经费</t>
  </si>
  <si>
    <t>事业发展类</t>
  </si>
  <si>
    <t>533103261100005010855</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</si>
  <si>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</si>
  <si>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</si>
  <si>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</si>
  <si>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</si>
  <si>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</si>
  <si>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</si>
  <si>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</si>
  <si>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</si>
  <si>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</si>
  <si>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</si>
  <si>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</si>
  <si>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</si>
  <si>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</si>
  <si>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</si>
  <si>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</si>
  <si>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</si>
  <si>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</si>
  <si>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</si>
  <si>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30216</t>
  </si>
  <si>
    <t>培训费</t>
  </si>
  <si>
    <t>30217</t>
  </si>
  <si>
    <t>30218</t>
  </si>
  <si>
    <t>专用材料费</t>
  </si>
  <si>
    <t>30226</t>
  </si>
  <si>
    <t>劳务费</t>
  </si>
  <si>
    <t>30227</t>
  </si>
  <si>
    <t>委托业务费</t>
  </si>
  <si>
    <t>30228</t>
  </si>
  <si>
    <t>工会经费</t>
  </si>
  <si>
    <t>30231</t>
  </si>
  <si>
    <t>公务用车运行维护费</t>
  </si>
  <si>
    <t>30299</t>
  </si>
  <si>
    <t>其他商品和服务支出</t>
  </si>
  <si>
    <t>31001</t>
  </si>
  <si>
    <t>房屋建筑物购建</t>
  </si>
  <si>
    <t>31002</t>
  </si>
  <si>
    <t>办公设备购置</t>
  </si>
  <si>
    <t>31003</t>
  </si>
  <si>
    <t>专用设备购置</t>
  </si>
  <si>
    <t>31007</t>
  </si>
  <si>
    <t>信息网络及软件购置更新</t>
  </si>
  <si>
    <t>聘用人员工资及社会保障缴费单位自有资金支出经费</t>
  </si>
  <si>
    <t>533103261100005024384</t>
  </si>
  <si>
    <t>30305</t>
  </si>
  <si>
    <t>生活补助</t>
  </si>
  <si>
    <t>预算05-2表</t>
  </si>
  <si>
    <t>单位名称、项目名称</t>
  </si>
  <si>
    <t>项目年度绩效目标</t>
  </si>
  <si>
    <t>一级指标</t>
  </si>
  <si>
    <t>二级指标</t>
  </si>
  <si>
    <t>三级指标</t>
  </si>
  <si>
    <t>指标性质</t>
  </si>
  <si>
    <t>指标值</t>
  </si>
  <si>
    <t>度量单位</t>
  </si>
  <si>
    <t>指标属性</t>
  </si>
  <si>
    <t>指标内容</t>
  </si>
  <si>
    <t>用于保障芒市勐焕街道社区卫生服务中心机构正常运转的日常支出包含办公费、印刷费、水电费、办公设备购置、专用设备购置等公用经费支出。</t>
  </si>
  <si>
    <t>产出指标</t>
  </si>
  <si>
    <t>质量指标</t>
  </si>
  <si>
    <t>医疗服务能力</t>
  </si>
  <si>
    <t>=</t>
  </si>
  <si>
    <t>明显提高</t>
  </si>
  <si>
    <t>定性指标</t>
  </si>
  <si>
    <t>2026年单位自有资金预算</t>
  </si>
  <si>
    <t>效益指标</t>
  </si>
  <si>
    <t>经济效益</t>
  </si>
  <si>
    <t>单位事业收入</t>
  </si>
  <si>
    <t>保持稳定</t>
  </si>
  <si>
    <t>满意度指标</t>
  </si>
  <si>
    <t>服务对象满意度</t>
  </si>
  <si>
    <t>患者满意度</t>
  </si>
  <si>
    <t>&gt;=</t>
  </si>
  <si>
    <t>85</t>
  </si>
  <si>
    <t>%</t>
  </si>
  <si>
    <t>定量指标</t>
  </si>
  <si>
    <t>成本指标</t>
  </si>
  <si>
    <t>经济成本指标</t>
  </si>
  <si>
    <t>单位成本支出</t>
  </si>
  <si>
    <t>不断降低</t>
  </si>
  <si>
    <t>及时预算2026年聘用人员工资总量及社会保障缴费，保障聘用人员工资福利待遇。</t>
  </si>
  <si>
    <t>时效指标</t>
  </si>
  <si>
    <t>及时预算编外人员工资</t>
  </si>
  <si>
    <t>100</t>
  </si>
  <si>
    <t>提高聘用人员工资待遇</t>
  </si>
  <si>
    <t>聘用职工满意度</t>
  </si>
  <si>
    <t>90</t>
  </si>
  <si>
    <t>预算06表</t>
  </si>
  <si>
    <t>政府性基金预算支出预算表</t>
  </si>
  <si>
    <t>单位名称：德宏傣族景颇族自治州残疾人联合会</t>
  </si>
  <si>
    <t>本年政府性基金预算支出</t>
  </si>
  <si>
    <t>合  计</t>
  </si>
  <si>
    <t>备注：芒市勐焕街道社区卫生服务中心无政府性基金预算，此表无数据.公开空表。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</si>
  <si>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</si>
  <si>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</si>
  <si>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</si>
  <si>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</si>
  <si>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</si>
  <si>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</si>
  <si>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</si>
  <si>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</si>
  <si>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</si>
  <si>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</si>
  <si>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</si>
  <si>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</si>
  <si>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打印机（A4彩色打印机）</t>
  </si>
  <si>
    <t>A4彩色打印机</t>
  </si>
  <si>
    <t>台</t>
  </si>
  <si>
    <t>打印机（A4黑白打印机）</t>
  </si>
  <si>
    <t>A4黑白打印机</t>
  </si>
  <si>
    <t>办公桌</t>
  </si>
  <si>
    <t>个</t>
  </si>
  <si>
    <t>便携式计算机</t>
  </si>
  <si>
    <t>车辆加油服务</t>
  </si>
  <si>
    <t>车辆加油、添加燃料服务</t>
  </si>
  <si>
    <t>次</t>
  </si>
  <si>
    <t>车辆维修和保养服务</t>
  </si>
  <si>
    <t>多功能一体机</t>
  </si>
  <si>
    <t>复印机</t>
  </si>
  <si>
    <t>办公用复印纸</t>
  </si>
  <si>
    <t>复印纸</t>
  </si>
  <si>
    <t>件</t>
  </si>
  <si>
    <t>文件柜</t>
  </si>
  <si>
    <t>柜类</t>
  </si>
  <si>
    <t>公务用车保险费</t>
  </si>
  <si>
    <t>机动车保险服务</t>
  </si>
  <si>
    <t>年</t>
  </si>
  <si>
    <t>空调机</t>
  </si>
  <si>
    <t>碎纸机</t>
  </si>
  <si>
    <t>台式电脑</t>
  </si>
  <si>
    <t>台式计算机</t>
  </si>
  <si>
    <t>液晶显示器（电视）</t>
  </si>
  <si>
    <t>液晶显示器</t>
  </si>
  <si>
    <t>椅凳类</t>
  </si>
  <si>
    <t>预算08表</t>
  </si>
  <si>
    <t>政府购买服务项目</t>
  </si>
  <si>
    <t>政府购买服务目录</t>
  </si>
  <si>
    <t>备注：芒市勐焕街道社区卫生服务中心无政府购买服务预算，此表无数据,公开空表。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</si>
  <si>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</si>
  <si>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</si>
  <si>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</si>
  <si>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</si>
  <si>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</si>
  <si>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</si>
  <si>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</si>
  <si>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</si>
  <si>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</si>
  <si>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</si>
  <si>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</si>
  <si>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</si>
  <si>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</si>
  <si>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</si>
  <si>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备注：芒市勐焕街道社区卫生服务中心无市对下转移支付预算，此表无数据,公开空表。</t>
  </si>
  <si>
    <t>预算09-2表</t>
  </si>
  <si>
    <t/>
  </si>
  <si>
    <t>预算10表</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</si>
  <si>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</si>
  <si>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</si>
  <si>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</si>
  <si>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</si>
  <si>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</si>
  <si>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</si>
  <si>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</si>
  <si>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
    2.芒市勐焕街道社区卫生服务中心无新增资产配置经费预算，本表无数据，公开空表。</t>
  </si>
  <si>
    <t>预算11表</t>
  </si>
  <si>
    <t>上级补助</t>
  </si>
  <si>
    <t>下达2026年基本公共卫生服务项目中央补助资金</t>
  </si>
  <si>
    <t>预算12表</t>
  </si>
  <si>
    <t>项目级次</t>
  </si>
  <si>
    <t>说明：芒市勐焕街道社区卫生服务中心无部门项目支出中期规划预算，此表无数据。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</si>
</sst>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rgb="FF000000"/>
      <name val="Calibri"/>
      <charset val="134"/>
    </font>
    <font>
      <sz val="9"/>
      <name val="宋体"/>
      <charset val="134"/>
    </font>
    <font>
      <sz val="10"/>
      <color rgb="FF000000"/>
      <name val="宋体"/>
      <charset val="134"/>
    </font>
    <font>
      <b/>
      <sz val="23"/>
      <color rgb="FF000000"/>
      <name val="宋体"/>
      <charset val="134"/>
    </font>
    <font>
      <sz val="11"/>
      <color rgb="FF000000"/>
      <name val="宋体"/>
      <charset val="134"/>
    </font>
    <font>
      <sz val="9"/>
      <color rgb="FF000000"/>
      <name val="宋体"/>
      <charset val="134"/>
    </font>
    <font>
      <b/>
      <sz val="22"/>
      <color rgb="FF000000"/>
      <name val="宋体"/>
      <charset val="134"/>
    </font>
    <font>
      <sz val="10"/>
      <color rgb="FFFFFFFF"/>
      <name val="宋体"/>
      <charset val="134"/>
    </font>
    <font>
      <b/>
      <sz val="21"/>
      <color rgb="FF000000"/>
      <name val="宋体"/>
      <charset val="134"/>
    </font>
    <font>
      <sz val="11"/>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3" borderId="19" applyNumberFormat="0" applyAlignment="0" applyProtection="0">
      <alignment vertical="center"/>
    </xf>
    <xf numFmtId="0" fontId="29" fillId="4" borderId="20" applyNumberFormat="0" applyAlignment="0" applyProtection="0">
      <alignment vertical="center"/>
    </xf>
    <xf numFmtId="0" fontId="30" fillId="4" borderId="19" applyNumberFormat="0" applyAlignment="0" applyProtection="0">
      <alignment vertical="center"/>
    </xf>
    <xf numFmtId="0" fontId="31" fillId="5"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Alignment="1"/>
    <xf numFmtId="0" fontId="2" fillId="0" borderId="0" xfId="0" applyFont="1" applyAlignment="1" applyProtection="1">
      <alignment horizontal="right"/>
      <protection locked="0"/>
    </xf>
    <xf numFmtId="0" fontId="4" fillId="0" borderId="1" xfId="0" applyBorder="1" applyAlignment="1" applyProtection="1">
      <alignment horizontal="center" vertical="center" wrapText="1"/>
      <protection locked="0"/>
    </xf>
    <xf numFmtId="0" fontId="4" fillId="0" borderId="1" xfId="0" applyBorder="1" applyAlignment="1">
      <alignment horizontal="center" vertical="center" wrapText="1"/>
    </xf>
    <xf numFmtId="0" fontId="4" fillId="0" borderId="2" xfId="0" applyBorder="1" applyAlignment="1">
      <alignment horizontal="center" vertical="center"/>
    </xf>
    <xf numFmtId="0" fontId="4" fillId="0" borderId="3" xfId="0" applyBorder="1" applyAlignment="1">
      <alignment horizontal="center" vertical="center"/>
    </xf>
    <xf numFmtId="0" fontId="4" fillId="0" borderId="4" xfId="0" applyBorder="1" applyAlignment="1">
      <alignment horizontal="center" vertical="center"/>
    </xf>
    <xf numFmtId="0" fontId="4" fillId="0" borderId="5" xfId="0" applyBorder="1" applyAlignment="1" applyProtection="1">
      <alignment horizontal="center" vertical="center" wrapText="1"/>
      <protection locked="0"/>
    </xf>
    <xf numFmtId="0" fontId="4" fillId="0" borderId="5" xfId="0" applyBorder="1" applyAlignment="1">
      <alignment horizontal="center" vertical="center" wrapText="1"/>
    </xf>
    <xf numFmtId="0" fontId="4" fillId="0" borderId="6" xfId="0" applyBorder="1" applyAlignment="1" applyProtection="1">
      <alignment horizontal="center" vertical="center" wrapText="1"/>
      <protection locked="0"/>
    </xf>
    <xf numFmtId="0" fontId="4"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178" fontId="1" fillId="0" borderId="1" xfId="54" applyBorder="1" applyProtection="1">
      <alignment horizontal="right" vertical="center"/>
      <protection locked="0"/>
    </xf>
    <xf numFmtId="0" fontId="4" fillId="0" borderId="0" xfId="0" applyFont="1" applyBorder="1" applyAlignment="1">
      <alignment horizontal="left" vertical="top"/>
    </xf>
    <xf numFmtId="0" fontId="0" fillId="0" borderId="0" xfId="0" applyBorder="1" applyAlignment="1">
      <alignment horizontal="lef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Border="1" applyAlignment="1"/>
    <xf numFmtId="0" fontId="4" fillId="0" borderId="7" xfId="0" applyBorder="1" applyAlignment="1" applyProtection="1">
      <alignment horizontal="center" vertical="center" wrapText="1"/>
      <protection locked="0"/>
    </xf>
    <xf numFmtId="0" fontId="4" fillId="0" borderId="7" xfId="0" applyBorder="1" applyAlignment="1">
      <alignment horizontal="center" vertical="center" wrapText="1"/>
    </xf>
    <xf numFmtId="0" fontId="4" fillId="0" borderId="7" xfId="0" applyBorder="1" applyAlignment="1">
      <alignment horizontal="center" vertical="center"/>
    </xf>
    <xf numFmtId="0" fontId="5"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5" fillId="0" borderId="7" xfId="0" applyFont="1" applyBorder="1" applyAlignment="1">
      <alignment horizontal="left" vertical="center"/>
    </xf>
    <xf numFmtId="0" fontId="2"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49" fontId="1" fillId="0" borderId="7" xfId="53" applyProtection="1">
      <alignment horizontal="left" vertical="center" wrapText="1"/>
      <protection locked="0"/>
    </xf>
    <xf numFmtId="0" fontId="5"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11" xfId="0" applyFont="1" applyBorder="1" applyAlignment="1">
      <alignment horizontal="left" vertical="center"/>
    </xf>
    <xf numFmtId="0" fontId="4" fillId="0" borderId="11" xfId="0" applyFont="1" applyBorder="1" applyAlignment="1">
      <alignment vertical="center"/>
    </xf>
    <xf numFmtId="0" fontId="1" fillId="0" borderId="11" xfId="0" applyFont="1" applyBorder="1" applyProtection="1">
      <alignment vertical="top"/>
      <protection locked="0"/>
    </xf>
    <xf numFmtId="0" fontId="4" fillId="0" borderId="11" xfId="0"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right" vertical="center" wrapText="1"/>
    </xf>
    <xf numFmtId="0" fontId="5" fillId="0" borderId="11" xfId="0" applyFont="1" applyBorder="1" applyAlignment="1">
      <alignment horizontal="right" vertical="center"/>
    </xf>
    <xf numFmtId="0" fontId="5" fillId="0" borderId="11" xfId="0" applyFont="1" applyBorder="1" applyAlignment="1" applyProtection="1">
      <alignment horizontal="center" vertical="center" wrapText="1"/>
      <protection locked="0"/>
    </xf>
    <xf numFmtId="0" fontId="5" fillId="0" borderId="11"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5" fillId="0" borderId="11" xfId="0" applyFont="1" applyBorder="1" applyAlignment="1" applyProtection="1">
      <alignment horizontal="right" vertical="center"/>
      <protection locked="0"/>
    </xf>
    <xf numFmtId="0" fontId="4" fillId="0" borderId="0" xfId="0" applyFont="1" applyBorder="1" applyAlignment="1">
      <alignment horizontal="left" vertical="top" wrapText="1"/>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lignment vertical="center"/>
    </xf>
    <xf numFmtId="0" fontId="4" fillId="0" borderId="0" xfId="0" applyFont="1" applyProtection="1">
      <alignment vertical="top"/>
      <protection locked="0"/>
    </xf>
    <xf numFmtId="0" fontId="4" fillId="0" borderId="1" xfId="0" applyBorder="1" applyAlignment="1" applyProtection="1">
      <alignment horizontal="center" vertical="center"/>
      <protection locked="0"/>
    </xf>
    <xf numFmtId="0" fontId="4" fillId="0" borderId="11" xfId="0" applyBorder="1" applyAlignment="1" applyProtection="1">
      <alignment horizontal="center" vertical="center"/>
      <protection locked="0"/>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5" fillId="0" borderId="0" xfId="0" applyFont="1" applyAlignment="1">
      <alignment horizontal="right" vertical="center"/>
    </xf>
    <xf numFmtId="0" fontId="4" fillId="0" borderId="0" xfId="0" applyAlignment="1">
      <alignment horizontal="right"/>
    </xf>
    <xf numFmtId="0" fontId="4" fillId="0" borderId="0" xfId="0" applyFont="1" applyAlignment="1">
      <alignment horizontal="left" vertical="center" wrapText="1"/>
    </xf>
    <xf numFmtId="0" fontId="4" fillId="0" borderId="0" xfId="0" applyFont="1" applyAlignment="1">
      <alignment wrapText="1"/>
    </xf>
    <xf numFmtId="0" fontId="4" fillId="0" borderId="0" xfId="0" applyFont="1" applyAlignment="1" applyProtection="1">
      <alignment horizontal="right"/>
      <protection locked="0"/>
    </xf>
    <xf numFmtId="0" fontId="4" fillId="0" borderId="1" xfId="0" applyBorder="1" applyAlignment="1">
      <alignment horizontal="center" vertical="center"/>
    </xf>
    <xf numFmtId="0" fontId="4" fillId="0" borderId="4" xfId="0" applyBorder="1" applyAlignment="1" applyProtection="1">
      <alignment horizontal="center" vertical="center"/>
      <protection locked="0"/>
    </xf>
    <xf numFmtId="0" fontId="4" fillId="0" borderId="3" xfId="0" applyBorder="1" applyAlignment="1" applyProtection="1">
      <alignment horizontal="center" vertical="center"/>
      <protection locked="0"/>
    </xf>
    <xf numFmtId="0" fontId="4" fillId="0" borderId="6" xfId="0" applyBorder="1" applyAlignment="1">
      <alignment horizontal="center" vertical="center"/>
    </xf>
    <xf numFmtId="0" fontId="4" fillId="0" borderId="8" xfId="0" applyBorder="1" applyAlignment="1" applyProtection="1">
      <alignment horizontal="center" vertical="center" wrapText="1"/>
      <protection locked="0"/>
    </xf>
    <xf numFmtId="4" fontId="5" fillId="0" borderId="7" xfId="0" applyNumberFormat="1" applyFont="1" applyBorder="1" applyAlignment="1" applyProtection="1">
      <alignment horizontal="right" vertical="center"/>
      <protection locked="0"/>
    </xf>
    <xf numFmtId="4" fontId="5" fillId="0" borderId="2" xfId="0" applyNumberFormat="1"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7" xfId="0" applyFont="1" applyBorder="1" applyProtection="1">
      <alignment vertical="top"/>
      <protection locked="0"/>
    </xf>
    <xf numFmtId="0" fontId="5" fillId="0" borderId="7" xfId="0" applyFont="1" applyBorder="1" applyAlignment="1" applyProtection="1">
      <alignment horizontal="center" vertical="center" wrapText="1"/>
      <protection locked="0"/>
    </xf>
    <xf numFmtId="0" fontId="4" fillId="0" borderId="2" xfId="0" applyBorder="1" applyAlignment="1" applyProtection="1">
      <alignment horizontal="center" vertical="center" wrapText="1"/>
      <protection locked="0"/>
    </xf>
    <xf numFmtId="0" fontId="5" fillId="0" borderId="6" xfId="0" applyFont="1" applyBorder="1" applyAlignment="1" applyProtection="1">
      <alignment horizontal="right" vertical="center"/>
      <protection locked="0"/>
    </xf>
    <xf numFmtId="0" fontId="2" fillId="0" borderId="0" xfId="0" applyFont="1" applyBorder="1">
      <alignment vertical="top"/>
    </xf>
    <xf numFmtId="0" fontId="4" fillId="0" borderId="0" xfId="0" applyBorder="1" applyAlignment="1">
      <alignment horizontal="left" vertical="center"/>
    </xf>
    <xf numFmtId="0" fontId="4" fillId="0" borderId="5" xfId="0" applyBorder="1" applyAlignment="1">
      <alignment horizontal="center" vertical="center"/>
    </xf>
    <xf numFmtId="0" fontId="4" fillId="0" borderId="11" xfId="0" applyBorder="1" applyAlignment="1">
      <alignment horizontal="center" vertical="center"/>
    </xf>
    <xf numFmtId="0" fontId="4" fillId="0" borderId="11" xfId="0" applyBorder="1" applyAlignment="1">
      <alignment vertical="center"/>
    </xf>
    <xf numFmtId="178" fontId="1" fillId="0" borderId="11" xfId="54" applyBorder="1" applyProtection="1">
      <alignment horizontal="right" vertical="center"/>
      <protection locked="0"/>
    </xf>
    <xf numFmtId="0" fontId="4" fillId="0" borderId="11" xfId="0" applyBorder="1" applyAlignment="1">
      <alignment vertical="center" wrapText="1"/>
    </xf>
    <xf numFmtId="0" fontId="2" fillId="0" borderId="0" xfId="0" applyFont="1" applyBorder="1" applyAlignment="1">
      <alignment horizontal="right" vertical="center"/>
    </xf>
    <xf numFmtId="0" fontId="2" fillId="0" borderId="0" xfId="0" applyFont="1" applyBorder="1" applyAlignment="1">
      <alignment horizontal="right"/>
    </xf>
    <xf numFmtId="0" fontId="0" fillId="0" borderId="0" xfId="0" applyBorder="1" applyAlignment="1">
      <alignment horizontal="center" vertical="top"/>
    </xf>
    <xf numFmtId="0" fontId="2" fillId="0" borderId="0" xfId="0" applyFont="1" applyBorder="1" applyAlignment="1">
      <alignment horizontal="center"/>
    </xf>
    <xf numFmtId="0" fontId="5" fillId="0" borderId="0" xfId="0" applyFont="1" applyBorder="1" applyAlignment="1">
      <alignment horizontal="left" vertical="center"/>
    </xf>
    <xf numFmtId="0" fontId="4" fillId="0" borderId="0" xfId="0" applyBorder="1" applyAlignment="1">
      <alignment horizontal="center"/>
    </xf>
    <xf numFmtId="0" fontId="4" fillId="0" borderId="10" xfId="0" applyBorder="1" applyAlignment="1">
      <alignment horizontal="center" vertical="center" wrapText="1"/>
    </xf>
    <xf numFmtId="0" fontId="4" fillId="0" borderId="3" xfId="0" applyBorder="1" applyAlignment="1">
      <alignment horizontal="center" vertical="center" wrapText="1"/>
    </xf>
    <xf numFmtId="0" fontId="4" fillId="0" borderId="12" xfId="0" applyBorder="1" applyAlignment="1">
      <alignment horizontal="center" vertical="center" wrapText="1"/>
    </xf>
    <xf numFmtId="0" fontId="4" fillId="0" borderId="13" xfId="0" applyBorder="1" applyAlignment="1">
      <alignment horizontal="center" vertical="center" wrapText="1"/>
    </xf>
    <xf numFmtId="0" fontId="4" fillId="0" borderId="13" xfId="0" applyBorder="1" applyAlignment="1">
      <alignment horizontal="center" vertical="center"/>
    </xf>
    <xf numFmtId="0" fontId="4" fillId="0" borderId="13" xfId="0"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left" vertical="center"/>
    </xf>
    <xf numFmtId="0" fontId="5" fillId="0" borderId="15" xfId="0" applyFont="1" applyBorder="1" applyAlignment="1">
      <alignment horizontal="center" vertical="center"/>
    </xf>
    <xf numFmtId="0" fontId="5"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Font="1" applyBorder="1" applyAlignment="1" applyProtection="1">
      <alignment horizontal="right"/>
      <protection locked="0"/>
    </xf>
    <xf numFmtId="0" fontId="4" fillId="0" borderId="3" xfId="0" applyBorder="1" applyAlignment="1" applyProtection="1">
      <alignment horizontal="center" vertical="center" wrapText="1"/>
      <protection locked="0"/>
    </xf>
    <xf numFmtId="0" fontId="4" fillId="0" borderId="12" xfId="0" applyBorder="1" applyAlignment="1" applyProtection="1">
      <alignment horizontal="center" vertical="center" wrapText="1"/>
      <protection locked="0"/>
    </xf>
    <xf numFmtId="0" fontId="4" fillId="0" borderId="15" xfId="0" applyBorder="1" applyAlignment="1">
      <alignment horizontal="center" vertical="center" wrapText="1"/>
    </xf>
    <xf numFmtId="0" fontId="4" fillId="0" borderId="15" xfId="0" applyBorder="1" applyAlignment="1" applyProtection="1">
      <alignment horizontal="center" vertical="center"/>
      <protection locked="0"/>
    </xf>
    <xf numFmtId="0" fontId="4" fillId="0" borderId="15" xfId="0" applyBorder="1" applyAlignment="1" applyProtection="1">
      <alignment horizontal="center" vertical="center" wrapText="1"/>
      <protection locked="0"/>
    </xf>
    <xf numFmtId="0" fontId="4" fillId="0" borderId="13" xfId="0" applyBorder="1" applyAlignment="1" applyProtection="1">
      <alignment horizontal="center" vertical="center" wrapText="1"/>
      <protection locked="0"/>
    </xf>
    <xf numFmtId="0" fontId="5" fillId="0" borderId="0" xfId="0" applyFont="1" applyBorder="1" applyAlignment="1">
      <alignment horizontal="right"/>
    </xf>
    <xf numFmtId="0" fontId="4" fillId="0" borderId="4" xfId="0" applyBorder="1" applyAlignment="1">
      <alignment horizontal="center" vertical="center" wrapText="1"/>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49" fontId="4" fillId="0" borderId="11" xfId="0" applyNumberFormat="1" applyBorder="1" applyAlignment="1" applyProtection="1">
      <alignment horizontal="center" vertical="center" wrapText="1"/>
      <protection locked="0"/>
    </xf>
    <xf numFmtId="49" fontId="4" fillId="0" borderId="11" xfId="0" applyNumberFormat="1" applyBorder="1" applyAlignment="1" applyProtection="1">
      <alignment horizontal="center" vertical="center"/>
      <protection locked="0"/>
    </xf>
    <xf numFmtId="0" fontId="4" fillId="0" borderId="11" xfId="0" applyBorder="1" applyAlignment="1" applyProtection="1">
      <alignment horizontal="center" vertical="center" wrapText="1"/>
      <protection locked="0"/>
    </xf>
    <xf numFmtId="4" fontId="5" fillId="0" borderId="11" xfId="0" applyNumberFormat="1" applyFont="1" applyBorder="1" applyAlignment="1" applyProtection="1">
      <alignment horizontal="right" vertical="center"/>
      <protection locked="0"/>
    </xf>
    <xf numFmtId="4" fontId="5" fillId="0" borderId="11" xfId="0" applyNumberFormat="1" applyFont="1" applyBorder="1" applyAlignment="1" applyProtection="1">
      <alignment horizontal="right" vertical="center" wrapText="1"/>
      <protection locked="0"/>
    </xf>
    <xf numFmtId="0" fontId="2" fillId="0" borderId="11" xfId="0" applyFont="1" applyBorder="1" applyAlignment="1" applyProtection="1">
      <alignment horizontal="center" vertical="center"/>
      <protection locked="0"/>
    </xf>
    <xf numFmtId="49" fontId="10" fillId="0" borderId="0" xfId="53" applyFont="1" applyBorder="1">
      <alignment horizontal="left" vertical="center" wrapText="1"/>
    </xf>
    <xf numFmtId="49" fontId="11" fillId="0" borderId="0" xfId="53" applyFont="1" applyBorder="1" applyAlignment="1">
      <alignment horizontal="center" vertical="center" wrapText="1"/>
    </xf>
    <xf numFmtId="49" fontId="10" fillId="0" borderId="7" xfId="53" applyFont="1" applyAlignment="1">
      <alignment horizontal="center" vertical="center" wrapText="1"/>
    </xf>
    <xf numFmtId="49" fontId="10" fillId="0" borderId="7" xfId="53" applyFont="1">
      <alignment horizontal="left" vertical="center" wrapText="1"/>
    </xf>
    <xf numFmtId="49" fontId="10" fillId="0" borderId="0" xfId="53" applyFont="1" applyBorder="1" applyAlignment="1">
      <alignment horizontal="right" vertical="center" wrapText="1"/>
    </xf>
    <xf numFmtId="49" fontId="10" fillId="0" borderId="0" xfId="0" applyNumberFormat="1" applyFont="1" applyBorder="1" applyAlignment="1">
      <alignment horizontal="right" vertical="center" wrapText="1"/>
    </xf>
    <xf numFmtId="49" fontId="10" fillId="0" borderId="0" xfId="0" applyNumberFormat="1" applyFont="1" applyBorder="1" applyAlignment="1">
      <alignment horizontal="left" vertical="center" wrapText="1"/>
    </xf>
    <xf numFmtId="49" fontId="10" fillId="0" borderId="0"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5" fillId="0" borderId="7" xfId="53" applyFont="1">
      <alignment horizontal="left" vertical="center" wrapText="1"/>
    </xf>
    <xf numFmtId="49" fontId="5" fillId="0" borderId="7" xfId="53" applyFont="1" applyAlignment="1">
      <alignment horizontal="center" vertical="center" wrapText="1"/>
    </xf>
    <xf numFmtId="178" fontId="5" fillId="0" borderId="7" xfId="54" applyFont="1">
      <alignment horizontal="right" vertical="center"/>
    </xf>
    <xf numFmtId="0" fontId="12" fillId="0" borderId="0" xfId="0" applyBorder="1">
      <alignment vertical="top"/>
    </xf>
    <xf numFmtId="0" fontId="11" fillId="0" borderId="0" xfId="0" applyFont="1" applyBorder="1" applyAlignment="1">
      <alignment horizontal="center" vertical="center"/>
    </xf>
    <xf numFmtId="0" fontId="12" fillId="0" borderId="7" xfId="0" applyBorder="1" applyAlignment="1">
      <alignment horizontal="center" vertical="center" wrapText="1"/>
    </xf>
    <xf numFmtId="0" fontId="12" fillId="0" borderId="7" xfId="0" applyBorder="1" applyAlignment="1">
      <alignment horizontal="center" vertical="center"/>
    </xf>
    <xf numFmtId="0" fontId="12"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3" fillId="0" borderId="0" xfId="0" applyFont="1" applyBorder="1" applyAlignment="1">
      <alignment horizontal="center" vertical="center" wrapText="1"/>
    </xf>
    <xf numFmtId="0" fontId="4" fillId="0" borderId="0" xfId="0" applyBorder="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1" xfId="0" applyNumberFormat="1" applyFont="1" applyBorder="1" applyAlignment="1">
      <alignment vertical="center"/>
    </xf>
    <xf numFmtId="4" fontId="14" fillId="0" borderId="8" xfId="0" applyNumberFormat="1" applyFont="1" applyBorder="1" applyAlignment="1">
      <alignment vertical="center"/>
    </xf>
    <xf numFmtId="49" fontId="11" fillId="0" borderId="0" xfId="0" applyNumberFormat="1" applyFont="1" applyBorder="1" applyAlignment="1">
      <alignment horizontal="center" vertical="center" wrapText="1"/>
    </xf>
    <xf numFmtId="49" fontId="12" fillId="0" borderId="0" xfId="0" applyNumberFormat="1" applyBorder="1" applyAlignment="1">
      <alignment horizontal="left"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178" fontId="15" fillId="0" borderId="7" xfId="54" applyFont="1">
      <alignment horizontal="right" vertical="center"/>
    </xf>
    <xf numFmtId="49" fontId="15" fillId="0" borderId="7" xfId="53" applyFont="1" applyAlignment="1">
      <alignment horizontal="left" vertical="center" wrapText="1" indent="1"/>
    </xf>
    <xf numFmtId="49" fontId="15" fillId="0" borderId="7" xfId="53" applyFont="1" applyAlignment="1">
      <alignment horizontal="left" vertical="center" wrapText="1" indent="2"/>
    </xf>
    <xf numFmtId="0" fontId="2" fillId="0" borderId="0" xfId="0" applyFont="1" applyBorder="1" applyAlignment="1">
      <alignment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4" fillId="0" borderId="7" xfId="0" applyBorder="1" applyAlignment="1">
      <alignment vertical="center"/>
    </xf>
    <xf numFmtId="0" fontId="4" fillId="0" borderId="7" xfId="0" applyBorder="1" applyAlignment="1">
      <alignment horizontal="left" vertical="center"/>
    </xf>
    <xf numFmtId="0" fontId="4"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5"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5" fillId="0" borderId="7" xfId="53" applyNumberFormat="1" applyFont="1" applyAlignment="1">
      <alignment horizontal="center" vertical="center" wrapText="1"/>
    </xf>
    <xf numFmtId="0" fontId="5" fillId="0" borderId="7" xfId="0" applyFont="1" applyBorder="1" applyAlignment="1">
      <alignment horizontal="center" vertical="center"/>
    </xf>
    <xf numFmtId="0" fontId="5" fillId="0" borderId="7" xfId="53" applyNumberFormat="1" applyFont="1">
      <alignment horizontal="left" vertical="center" wrapText="1"/>
    </xf>
    <xf numFmtId="0" fontId="5" fillId="0" borderId="7" xfId="53" applyNumberFormat="1" applyFont="1" applyAlignment="1">
      <alignment horizontal="left" vertical="center" wrapText="1" indent="1"/>
    </xf>
    <xf numFmtId="0" fontId="5" fillId="0" borderId="7" xfId="53" applyNumberFormat="1" applyFont="1" applyAlignment="1">
      <alignment horizontal="left" vertical="center" wrapText="1" indent="2"/>
    </xf>
    <xf numFmtId="0" fontId="4" fillId="0" borderId="0" xfId="0" applyBorder="1" applyAlignment="1">
      <alignment vertical="center"/>
    </xf>
    <xf numFmtId="0" fontId="4" fillId="0" borderId="2" xfId="0" applyBorder="1" applyAlignment="1">
      <alignment horizontal="center" vertical="center" wrapText="1"/>
    </xf>
    <xf numFmtId="0" fontId="1" fillId="0" borderId="7" xfId="0" applyFont="1" applyBorder="1" applyAlignment="1">
      <alignment vertical="center" wrapText="1"/>
    </xf>
    <xf numFmtId="0" fontId="4" fillId="0" borderId="4" xfId="0" applyBorder="1" applyAlignment="1">
      <alignment vertical="center"/>
    </xf>
    <xf numFmtId="0" fontId="2" fillId="0" borderId="0" xfId="0" applyFont="1" applyAlignment="1">
      <alignment horizontal="center" vertical="center"/>
    </xf>
    <xf numFmtId="0" fontId="4" fillId="0" borderId="7" xfId="0" applyBorder="1" applyAlignment="1" applyProtection="1">
      <alignment horizontal="center" vertical="center"/>
      <protection locked="0"/>
    </xf>
    <xf numFmtId="49" fontId="5" fillId="0" borderId="0" xfId="53" applyFont="1" applyBorder="1">
      <alignment horizontal="left" vertical="center" wrapText="1"/>
    </xf>
    <xf numFmtId="49" fontId="5"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5"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4" sqref="C4:D4"/>
    </sheetView>
  </sheetViews>
  <sheetFormatPr defaultColWidth="10.2761904761905" defaultRowHeight="15" customHeight="1" outlineLevelCol="3"/>
  <cols>
    <col min="1" max="4" width="33.2761904761905" customWidth="1"/>
  </cols>
  <sheetData>
    <row r="1" ht="18.75" customHeight="1" spans="1:4">
      <c r="A1" s="193"/>
      <c r="B1" s="193"/>
      <c r="C1" s="193"/>
      <c r="D1" s="194" t="s">
        <v>0</v>
      </c>
    </row>
    <row r="2" ht="42" customHeight="1" spans="1:4">
      <c r="A2" s="195" t="str">
        <f>"2026"&amp;"年部门财务收支预算总表"</f>
        <v>2026年部门财务收支预算总表</v>
      </c>
      <c r="B2" s="195"/>
      <c r="C2" s="195"/>
      <c r="D2" s="195"/>
    </row>
    <row r="3" ht="18.75" customHeight="1" spans="1:4">
      <c r="A3" s="193" t="str">
        <f>"单位名称："&amp;"芒市勐焕街道社区卫生服务中心"</f>
        <v>单位名称：芒市勐焕街道社区卫生服务中心</v>
      </c>
      <c r="B3" s="193"/>
      <c r="C3" s="196"/>
      <c r="D3" s="194" t="s">
        <v>1</v>
      </c>
    </row>
    <row r="4" ht="18.75" customHeight="1" spans="1:4">
      <c r="A4" s="148" t="s">
        <v>2</v>
      </c>
      <c r="B4" s="148"/>
      <c r="C4" s="148" t="s">
        <v>3</v>
      </c>
      <c r="D4" s="148"/>
    </row>
    <row r="5" ht="18.75" customHeight="1" spans="1:4">
      <c r="A5" s="148" t="s">
        <v>4</v>
      </c>
      <c r="B5" s="148" t="s">
        <v>5</v>
      </c>
      <c r="C5" s="148" t="s">
        <v>6</v>
      </c>
      <c r="D5" s="148" t="s">
        <v>5</v>
      </c>
    </row>
    <row r="6" ht="18.75" customHeight="1" spans="1:4">
      <c r="A6" s="147" t="s">
        <v>7</v>
      </c>
      <c r="B6" s="149">
        <v>7111503.67</v>
      </c>
      <c r="C6" s="147" t="str">
        <f>"一"&amp;"、"&amp;"社会保障和就业支出"</f>
        <v>一、社会保障和就业支出</v>
      </c>
      <c r="D6" s="149">
        <v>1464654.34</v>
      </c>
    </row>
    <row r="7" ht="18.75" customHeight="1" spans="1:4">
      <c r="A7" s="147" t="s">
        <v>8</v>
      </c>
      <c r="B7" s="149"/>
      <c r="C7" s="147" t="str">
        <f>"二"&amp;"、"&amp;"卫生健康支出"</f>
        <v>二、卫生健康支出</v>
      </c>
      <c r="D7" s="149">
        <v>49746849.33</v>
      </c>
    </row>
    <row r="8" ht="18.75" customHeight="1" spans="1:4">
      <c r="A8" s="147" t="s">
        <v>9</v>
      </c>
      <c r="B8" s="149"/>
      <c r="C8" s="147" t="str">
        <f>"三"&amp;"、"&amp;"住房保障支出"</f>
        <v>三、住房保障支出</v>
      </c>
      <c r="D8" s="149">
        <v>900000</v>
      </c>
    </row>
    <row r="9" ht="18.75" customHeight="1" spans="1:4">
      <c r="A9" s="147" t="s">
        <v>10</v>
      </c>
      <c r="B9" s="149"/>
      <c r="C9" s="147"/>
      <c r="D9" s="149"/>
    </row>
    <row r="10" ht="18.75" customHeight="1" spans="1:4">
      <c r="A10" s="147" t="s">
        <v>11</v>
      </c>
      <c r="B10" s="149">
        <v>45000000</v>
      </c>
      <c r="C10" s="147"/>
      <c r="D10" s="149"/>
    </row>
    <row r="11" ht="18.75" customHeight="1" spans="1:4">
      <c r="A11" s="147" t="s">
        <v>12</v>
      </c>
      <c r="B11" s="149">
        <v>45000000</v>
      </c>
      <c r="C11" s="147"/>
      <c r="D11" s="149"/>
    </row>
    <row r="12" ht="18.75" customHeight="1" spans="1:4">
      <c r="A12" s="147" t="s">
        <v>13</v>
      </c>
      <c r="B12" s="149"/>
      <c r="C12" s="147"/>
      <c r="D12" s="149"/>
    </row>
    <row r="13" ht="18.75" customHeight="1" spans="1:4">
      <c r="A13" s="147" t="s">
        <v>14</v>
      </c>
      <c r="B13" s="149"/>
      <c r="C13" s="147"/>
      <c r="D13" s="149"/>
    </row>
    <row r="14" ht="18.75" customHeight="1" spans="1:4">
      <c r="A14" s="147" t="s">
        <v>15</v>
      </c>
      <c r="B14" s="149"/>
      <c r="C14" s="147"/>
      <c r="D14" s="149"/>
    </row>
    <row r="15" ht="18.75" customHeight="1" spans="1:4">
      <c r="A15" s="147" t="s">
        <v>16</v>
      </c>
      <c r="B15" s="149"/>
      <c r="C15" s="147"/>
      <c r="D15" s="149"/>
    </row>
    <row r="16" ht="18.75" customHeight="1" spans="1:4">
      <c r="A16" s="147"/>
      <c r="B16" s="149"/>
      <c r="C16" s="147"/>
      <c r="D16" s="149"/>
    </row>
    <row r="17" ht="18.75" customHeight="1" spans="1:4">
      <c r="A17" s="147"/>
      <c r="B17" s="149"/>
      <c r="C17" s="147"/>
      <c r="D17" s="149"/>
    </row>
    <row r="18" ht="18.75" customHeight="1" spans="1:4">
      <c r="A18" s="147"/>
      <c r="B18" s="149"/>
      <c r="C18" s="147"/>
      <c r="D18" s="149"/>
    </row>
    <row r="19" ht="18.75" customHeight="1" spans="1:4">
      <c r="A19" s="147"/>
      <c r="B19" s="149"/>
      <c r="C19" s="147"/>
      <c r="D19" s="149"/>
    </row>
    <row r="20" ht="18.75" customHeight="1" spans="1:4">
      <c r="A20" s="147"/>
      <c r="B20" s="149"/>
      <c r="C20" s="147"/>
      <c r="D20" s="149"/>
    </row>
    <row r="21" ht="18.75" customHeight="1" spans="1:4">
      <c r="A21" s="147"/>
      <c r="B21" s="149"/>
      <c r="C21" s="147"/>
      <c r="D21" s="149"/>
    </row>
    <row r="22" ht="18.75" customHeight="1" spans="1:4">
      <c r="A22" s="147"/>
      <c r="B22" s="149"/>
      <c r="C22" s="147"/>
      <c r="D22" s="149"/>
    </row>
    <row r="23" ht="18.75" customHeight="1" spans="1:4">
      <c r="A23" s="147"/>
      <c r="B23" s="149"/>
      <c r="C23" s="147"/>
      <c r="D23" s="149"/>
    </row>
    <row r="24" ht="18.75" customHeight="1" spans="1:4">
      <c r="A24" s="147"/>
      <c r="B24" s="149"/>
      <c r="C24" s="147"/>
      <c r="D24" s="149"/>
    </row>
    <row r="25" ht="18.75" customHeight="1" spans="1:4">
      <c r="A25" s="147"/>
      <c r="B25" s="149"/>
      <c r="C25" s="147"/>
      <c r="D25" s="149"/>
    </row>
    <row r="26" ht="18.75" customHeight="1" spans="1:4">
      <c r="A26" s="147"/>
      <c r="B26" s="149"/>
      <c r="C26" s="147"/>
      <c r="D26" s="149"/>
    </row>
    <row r="27" ht="18.75" customHeight="1" spans="1:4">
      <c r="A27" s="147"/>
      <c r="B27" s="149"/>
      <c r="C27" s="147"/>
      <c r="D27" s="149"/>
    </row>
    <row r="28" ht="18.75" customHeight="1" spans="1:4">
      <c r="A28" s="147"/>
      <c r="B28" s="149"/>
      <c r="C28" s="147"/>
      <c r="D28" s="149"/>
    </row>
    <row r="29" ht="18.75" customHeight="1" spans="1:4">
      <c r="A29" s="147"/>
      <c r="B29" s="149"/>
      <c r="C29" s="147"/>
      <c r="D29" s="149"/>
    </row>
    <row r="30" ht="18.75" customHeight="1" spans="1:4">
      <c r="A30" s="147"/>
      <c r="B30" s="149"/>
      <c r="C30" s="147"/>
      <c r="D30" s="149"/>
    </row>
    <row r="31" ht="18.75" customHeight="1" spans="1:4">
      <c r="A31" s="147"/>
      <c r="B31" s="149"/>
      <c r="C31" s="147"/>
      <c r="D31" s="149"/>
    </row>
    <row r="32" ht="18.75" customHeight="1" spans="1:4">
      <c r="A32" s="147" t="s">
        <v>17</v>
      </c>
      <c r="B32" s="149">
        <v>52111503.67</v>
      </c>
      <c r="C32" s="147" t="s">
        <v>18</v>
      </c>
      <c r="D32" s="149">
        <v>52111503.67</v>
      </c>
    </row>
    <row r="33" ht="18.75" customHeight="1" spans="1:4">
      <c r="A33" s="147" t="s">
        <v>19</v>
      </c>
      <c r="B33" s="149"/>
      <c r="C33" s="147" t="s">
        <v>20</v>
      </c>
      <c r="D33" s="149"/>
    </row>
    <row r="34" ht="18.75" customHeight="1" spans="1:4">
      <c r="A34" s="147" t="s">
        <v>21</v>
      </c>
      <c r="B34" s="149"/>
      <c r="C34" s="147" t="s">
        <v>21</v>
      </c>
      <c r="D34" s="149"/>
    </row>
    <row r="35" ht="18.75" customHeight="1" spans="1:4">
      <c r="A35" s="147" t="s">
        <v>22</v>
      </c>
      <c r="B35" s="149"/>
      <c r="C35" s="147" t="s">
        <v>23</v>
      </c>
      <c r="D35" s="149"/>
    </row>
    <row r="36" ht="18.75" customHeight="1" spans="1:4">
      <c r="A36" s="147" t="s">
        <v>24</v>
      </c>
      <c r="B36" s="149">
        <v>52111503.67</v>
      </c>
      <c r="C36" s="147" t="s">
        <v>25</v>
      </c>
      <c r="D36" s="149">
        <v>52111503.67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abSelected="1" workbookViewId="0">
      <selection activeCell="B14" sqref="B14"/>
    </sheetView>
  </sheetViews>
  <sheetFormatPr defaultColWidth="9.14285714285714" defaultRowHeight="14.25" customHeight="1" outlineLevelCol="5"/>
  <cols>
    <col min="1" max="6" width="24.3428571428571" customWidth="1"/>
  </cols>
  <sheetData>
    <row r="1" ht="12" customHeight="1" spans="1:6">
      <c r="A1" s="126">
        <v>1</v>
      </c>
      <c r="B1" s="127">
        <v>0</v>
      </c>
      <c r="C1" s="126">
        <v>1</v>
      </c>
      <c r="D1" s="98"/>
      <c r="E1" s="98"/>
      <c r="F1" s="124" t="s">
        <v>280</v>
      </c>
    </row>
    <row r="2" ht="26.25" customHeight="1" spans="1:6">
      <c r="A2" s="128" t="str">
        <f>"2026"&amp;"年部门政府性基金预算支出预算表"</f>
        <v>2026年部门政府性基金预算支出预算表</v>
      </c>
      <c r="B2" s="128" t="s">
        <v>281</v>
      </c>
      <c r="C2" s="129"/>
      <c r="D2" s="130"/>
      <c r="E2" s="130"/>
      <c r="F2" s="130"/>
    </row>
    <row r="3" ht="20" customHeight="1" spans="1:6">
      <c r="A3" s="32" t="str">
        <f>"单位名称："&amp;"芒市勐焕街道社区卫生服务中心"</f>
        <v>单位名称：芒市勐焕街道社区卫生服务中心</v>
      </c>
      <c r="B3" s="32" t="s">
        <v>282</v>
      </c>
      <c r="C3" s="131"/>
      <c r="D3" s="98"/>
      <c r="E3" s="98"/>
      <c r="F3" s="124" t="s">
        <v>1</v>
      </c>
    </row>
    <row r="4" ht="19.5" customHeight="1" spans="1:6">
      <c r="A4" s="64" t="s">
        <v>134</v>
      </c>
      <c r="B4" s="132" t="s">
        <v>48</v>
      </c>
      <c r="C4" s="64" t="s">
        <v>49</v>
      </c>
      <c r="D4" s="93" t="s">
        <v>283</v>
      </c>
      <c r="E4" s="93"/>
      <c r="F4" s="93"/>
    </row>
    <row r="5" ht="18.55" customHeight="1" spans="1:6">
      <c r="A5" s="64"/>
      <c r="B5" s="132"/>
      <c r="C5" s="64"/>
      <c r="D5" s="93" t="s">
        <v>30</v>
      </c>
      <c r="E5" s="93" t="s">
        <v>52</v>
      </c>
      <c r="F5" s="93" t="s">
        <v>53</v>
      </c>
    </row>
    <row r="6" ht="20.25" customHeight="1" spans="1:6">
      <c r="A6" s="64">
        <v>1</v>
      </c>
      <c r="B6" s="133" t="s">
        <v>60</v>
      </c>
      <c r="C6" s="133" t="s">
        <v>61</v>
      </c>
      <c r="D6" s="133" t="s">
        <v>62</v>
      </c>
      <c r="E6" s="133" t="s">
        <v>63</v>
      </c>
      <c r="F6" s="133" t="s">
        <v>64</v>
      </c>
    </row>
    <row r="7" ht="30" customHeight="1" spans="1:6">
      <c r="A7" s="134"/>
      <c r="B7" s="132"/>
      <c r="C7" s="134"/>
      <c r="D7" s="135"/>
      <c r="E7" s="136"/>
      <c r="F7" s="136"/>
    </row>
    <row r="8" ht="30" customHeight="1" spans="1:6">
      <c r="A8" s="68"/>
      <c r="B8" s="68"/>
      <c r="C8" s="68"/>
      <c r="D8" s="135"/>
      <c r="E8" s="136"/>
      <c r="F8" s="136"/>
    </row>
    <row r="9" ht="30" customHeight="1" spans="1:6">
      <c r="A9" s="137" t="s">
        <v>284</v>
      </c>
      <c r="B9" s="137" t="s">
        <v>284</v>
      </c>
      <c r="C9" s="137" t="s">
        <v>284</v>
      </c>
      <c r="D9" s="135"/>
      <c r="E9" s="136"/>
      <c r="F9" s="136"/>
    </row>
    <row r="10" ht="30" customHeight="1" spans="1:6">
      <c r="A10" s="29" t="s">
        <v>285</v>
      </c>
      <c r="B10" s="30"/>
      <c r="C10" s="30"/>
      <c r="D10" s="30"/>
      <c r="E10" s="30"/>
      <c r="F10" s="30"/>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6"/>
  <sheetViews>
    <sheetView showZeros="0" workbookViewId="0">
      <selection activeCell="E29" sqref="E29"/>
    </sheetView>
  </sheetViews>
  <sheetFormatPr defaultColWidth="9.14285714285714" defaultRowHeight="14.25" customHeight="1"/>
  <cols>
    <col min="1" max="1" width="16.3428571428571" customWidth="1"/>
    <col min="2" max="2" width="21.1142857142857" customWidth="1"/>
    <col min="3" max="3" width="12.1142857142857" customWidth="1"/>
    <col min="4" max="5" width="6.11428571428571" style="99" customWidth="1"/>
    <col min="6" max="6" width="11.2761904761905" customWidth="1"/>
    <col min="7" max="7" width="11.847619047619" customWidth="1"/>
    <col min="8" max="11" width="7.55238095238095" customWidth="1"/>
    <col min="12" max="12" width="10.7809523809524" customWidth="1"/>
    <col min="13" max="13" width="10.7142857142857" customWidth="1"/>
    <col min="14" max="17" width="7.88571428571429" customWidth="1"/>
  </cols>
  <sheetData>
    <row r="1" ht="13.5" customHeight="1" spans="1:17">
      <c r="A1" s="3"/>
      <c r="B1" s="3"/>
      <c r="C1" s="3"/>
      <c r="D1" s="100"/>
      <c r="E1" s="100"/>
      <c r="F1" s="3"/>
      <c r="G1" s="3"/>
      <c r="H1" s="3"/>
      <c r="I1" s="3"/>
      <c r="J1" s="3"/>
      <c r="K1" s="1"/>
      <c r="L1" s="1"/>
      <c r="M1" s="1"/>
      <c r="N1" s="1"/>
      <c r="O1" s="115"/>
      <c r="P1" s="115"/>
      <c r="Q1" s="45" t="s">
        <v>286</v>
      </c>
    </row>
    <row r="2" ht="27.75" customHeight="1" spans="1:17">
      <c r="A2" s="46" t="str">
        <f>"2026"&amp;"年部门政府采购预算表"</f>
        <v>2026年部门政府采购预算表</v>
      </c>
      <c r="B2" s="31"/>
      <c r="C2" s="31"/>
      <c r="D2" s="31"/>
      <c r="E2" s="31"/>
      <c r="F2" s="31"/>
      <c r="G2" s="31"/>
      <c r="H2" s="31"/>
      <c r="I2" s="31"/>
      <c r="J2" s="31"/>
      <c r="K2" s="116"/>
      <c r="L2" s="31"/>
      <c r="M2" s="31"/>
      <c r="N2" s="31"/>
      <c r="O2" s="116"/>
      <c r="P2" s="116"/>
      <c r="Q2" s="31"/>
    </row>
    <row r="3" ht="18.75" customHeight="1" spans="1:17">
      <c r="A3" s="101" t="str">
        <f>"单位名称："&amp;"芒市勐焕街道社区卫生服务中心"</f>
        <v>单位名称：芒市勐焕街道社区卫生服务中心</v>
      </c>
      <c r="B3" s="34"/>
      <c r="C3" s="34"/>
      <c r="D3" s="102"/>
      <c r="E3" s="102"/>
      <c r="F3" s="34"/>
      <c r="G3" s="34"/>
      <c r="H3" s="34"/>
      <c r="I3" s="34"/>
      <c r="J3" s="34"/>
      <c r="K3" s="1"/>
      <c r="L3" s="1"/>
      <c r="M3" s="1"/>
      <c r="N3" s="1"/>
      <c r="O3" s="117"/>
      <c r="P3" s="117"/>
      <c r="Q3" s="124" t="s">
        <v>27</v>
      </c>
    </row>
    <row r="4" ht="15.75" customHeight="1" spans="1:17">
      <c r="A4" s="11" t="s">
        <v>287</v>
      </c>
      <c r="B4" s="103" t="s">
        <v>288</v>
      </c>
      <c r="C4" s="103" t="s">
        <v>289</v>
      </c>
      <c r="D4" s="103" t="s">
        <v>290</v>
      </c>
      <c r="E4" s="103" t="s">
        <v>291</v>
      </c>
      <c r="F4" s="103" t="s">
        <v>292</v>
      </c>
      <c r="G4" s="104" t="s">
        <v>141</v>
      </c>
      <c r="H4" s="104"/>
      <c r="I4" s="104"/>
      <c r="J4" s="104"/>
      <c r="K4" s="118"/>
      <c r="L4" s="104"/>
      <c r="M4" s="104"/>
      <c r="N4" s="104"/>
      <c r="O4" s="80"/>
      <c r="P4" s="118"/>
      <c r="Q4" s="125"/>
    </row>
    <row r="5" ht="17.25" customHeight="1" spans="1:17">
      <c r="A5" s="16"/>
      <c r="B5" s="105"/>
      <c r="C5" s="105"/>
      <c r="D5" s="105"/>
      <c r="E5" s="105"/>
      <c r="F5" s="105"/>
      <c r="G5" s="105" t="s">
        <v>30</v>
      </c>
      <c r="H5" s="105" t="s">
        <v>34</v>
      </c>
      <c r="I5" s="105" t="s">
        <v>293</v>
      </c>
      <c r="J5" s="105" t="s">
        <v>294</v>
      </c>
      <c r="K5" s="119" t="s">
        <v>295</v>
      </c>
      <c r="L5" s="120" t="s">
        <v>296</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297</v>
      </c>
      <c r="O6" s="35" t="s">
        <v>42</v>
      </c>
      <c r="P6" s="123" t="s">
        <v>43</v>
      </c>
      <c r="Q6" s="106" t="s">
        <v>44</v>
      </c>
    </row>
    <row r="7" ht="15" customHeight="1" spans="1:17">
      <c r="A7" s="81">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52.5" customHeight="1" spans="1:17">
      <c r="A8" s="109" t="s">
        <v>46</v>
      </c>
      <c r="B8" s="110"/>
      <c r="C8" s="110"/>
      <c r="D8" s="111"/>
      <c r="E8" s="111"/>
      <c r="F8" s="23">
        <v>367400</v>
      </c>
      <c r="G8" s="23">
        <v>367400</v>
      </c>
      <c r="H8" s="23"/>
      <c r="I8" s="23"/>
      <c r="J8" s="23"/>
      <c r="K8" s="23"/>
      <c r="L8" s="23">
        <v>367400</v>
      </c>
      <c r="M8" s="23">
        <v>367400</v>
      </c>
      <c r="N8" s="23"/>
      <c r="O8" s="23"/>
      <c r="P8" s="23"/>
      <c r="Q8" s="23"/>
    </row>
    <row r="9" ht="52.5" customHeight="1" spans="1:17">
      <c r="A9" s="109" t="str">
        <f t="shared" ref="A9:A25" si="0">"     "&amp;"2026年自有资金支出经费"</f>
        <v>     2026年自有资金支出经费</v>
      </c>
      <c r="B9" s="110" t="s">
        <v>298</v>
      </c>
      <c r="C9" s="110" t="s">
        <v>299</v>
      </c>
      <c r="D9" s="111" t="s">
        <v>300</v>
      </c>
      <c r="E9" s="111">
        <v>2</v>
      </c>
      <c r="F9" s="23">
        <v>5600</v>
      </c>
      <c r="G9" s="23">
        <v>5600</v>
      </c>
      <c r="H9" s="23"/>
      <c r="I9" s="23"/>
      <c r="J9" s="23"/>
      <c r="K9" s="23"/>
      <c r="L9" s="23">
        <v>5600</v>
      </c>
      <c r="M9" s="23">
        <v>5600</v>
      </c>
      <c r="N9" s="23"/>
      <c r="O9" s="23"/>
      <c r="P9" s="23"/>
      <c r="Q9" s="23"/>
    </row>
    <row r="10" ht="52.5" customHeight="1" spans="1:17">
      <c r="A10" s="109" t="str">
        <f t="shared" si="0"/>
        <v>     2026年自有资金支出经费</v>
      </c>
      <c r="B10" s="110" t="s">
        <v>301</v>
      </c>
      <c r="C10" s="110" t="s">
        <v>302</v>
      </c>
      <c r="D10" s="111" t="s">
        <v>300</v>
      </c>
      <c r="E10" s="111">
        <v>10</v>
      </c>
      <c r="F10" s="23">
        <v>16000</v>
      </c>
      <c r="G10" s="23">
        <v>16000</v>
      </c>
      <c r="H10" s="23"/>
      <c r="I10" s="23"/>
      <c r="J10" s="23"/>
      <c r="K10" s="23"/>
      <c r="L10" s="23">
        <v>16000</v>
      </c>
      <c r="M10" s="23">
        <v>16000</v>
      </c>
      <c r="N10" s="23"/>
      <c r="O10" s="23"/>
      <c r="P10" s="23"/>
      <c r="Q10" s="23"/>
    </row>
    <row r="11" ht="52.5" customHeight="1" spans="1:17">
      <c r="A11" s="109" t="str">
        <f t="shared" si="0"/>
        <v>     2026年自有资金支出经费</v>
      </c>
      <c r="B11" s="110" t="s">
        <v>303</v>
      </c>
      <c r="C11" s="110" t="s">
        <v>303</v>
      </c>
      <c r="D11" s="111" t="s">
        <v>304</v>
      </c>
      <c r="E11" s="111">
        <v>15</v>
      </c>
      <c r="F11" s="23">
        <v>18000</v>
      </c>
      <c r="G11" s="23">
        <v>18000</v>
      </c>
      <c r="H11" s="23"/>
      <c r="I11" s="23"/>
      <c r="J11" s="23"/>
      <c r="K11" s="23"/>
      <c r="L11" s="23">
        <v>18000</v>
      </c>
      <c r="M11" s="23">
        <v>18000</v>
      </c>
      <c r="N11" s="23"/>
      <c r="O11" s="23"/>
      <c r="P11" s="23"/>
      <c r="Q11" s="23"/>
    </row>
    <row r="12" ht="52.5" customHeight="1" spans="1:17">
      <c r="A12" s="109" t="str">
        <f t="shared" si="0"/>
        <v>     2026年自有资金支出经费</v>
      </c>
      <c r="B12" s="110" t="s">
        <v>305</v>
      </c>
      <c r="C12" s="110" t="s">
        <v>305</v>
      </c>
      <c r="D12" s="111" t="s">
        <v>300</v>
      </c>
      <c r="E12" s="111">
        <v>5</v>
      </c>
      <c r="F12" s="23">
        <v>30000</v>
      </c>
      <c r="G12" s="23">
        <v>30000</v>
      </c>
      <c r="H12" s="23"/>
      <c r="I12" s="23"/>
      <c r="J12" s="23"/>
      <c r="K12" s="23"/>
      <c r="L12" s="23">
        <v>30000</v>
      </c>
      <c r="M12" s="23">
        <v>30000</v>
      </c>
      <c r="N12" s="23"/>
      <c r="O12" s="23"/>
      <c r="P12" s="23"/>
      <c r="Q12" s="23"/>
    </row>
    <row r="13" ht="52.5" customHeight="1" spans="1:17">
      <c r="A13" s="109" t="str">
        <f t="shared" si="0"/>
        <v>     2026年自有资金支出经费</v>
      </c>
      <c r="B13" s="110" t="s">
        <v>306</v>
      </c>
      <c r="C13" s="110" t="s">
        <v>307</v>
      </c>
      <c r="D13" s="111" t="s">
        <v>308</v>
      </c>
      <c r="E13" s="111">
        <v>5</v>
      </c>
      <c r="F13" s="23">
        <v>10000</v>
      </c>
      <c r="G13" s="23">
        <v>10000</v>
      </c>
      <c r="H13" s="23"/>
      <c r="I13" s="23"/>
      <c r="J13" s="23"/>
      <c r="K13" s="23"/>
      <c r="L13" s="23">
        <v>10000</v>
      </c>
      <c r="M13" s="23">
        <v>10000</v>
      </c>
      <c r="N13" s="23"/>
      <c r="O13" s="23"/>
      <c r="P13" s="23"/>
      <c r="Q13" s="23"/>
    </row>
    <row r="14" ht="52.5" customHeight="1" spans="1:17">
      <c r="A14" s="109" t="str">
        <f t="shared" si="0"/>
        <v>     2026年自有资金支出经费</v>
      </c>
      <c r="B14" s="110" t="s">
        <v>224</v>
      </c>
      <c r="C14" s="110" t="s">
        <v>309</v>
      </c>
      <c r="D14" s="111" t="s">
        <v>308</v>
      </c>
      <c r="E14" s="111">
        <v>1</v>
      </c>
      <c r="F14" s="23">
        <v>12500</v>
      </c>
      <c r="G14" s="23">
        <v>12500</v>
      </c>
      <c r="H14" s="23"/>
      <c r="I14" s="23"/>
      <c r="J14" s="23"/>
      <c r="K14" s="23"/>
      <c r="L14" s="23">
        <v>12500</v>
      </c>
      <c r="M14" s="23">
        <v>12500</v>
      </c>
      <c r="N14" s="23"/>
      <c r="O14" s="23"/>
      <c r="P14" s="23"/>
      <c r="Q14" s="23"/>
    </row>
    <row r="15" ht="52.5" customHeight="1" spans="1:17">
      <c r="A15" s="109" t="str">
        <f t="shared" si="0"/>
        <v>     2026年自有资金支出经费</v>
      </c>
      <c r="B15" s="110" t="s">
        <v>310</v>
      </c>
      <c r="C15" s="110" t="s">
        <v>310</v>
      </c>
      <c r="D15" s="111" t="s">
        <v>300</v>
      </c>
      <c r="E15" s="111">
        <v>2</v>
      </c>
      <c r="F15" s="23">
        <v>8000</v>
      </c>
      <c r="G15" s="23">
        <v>8000</v>
      </c>
      <c r="H15" s="23"/>
      <c r="I15" s="23"/>
      <c r="J15" s="23"/>
      <c r="K15" s="23"/>
      <c r="L15" s="23">
        <v>8000</v>
      </c>
      <c r="M15" s="23">
        <v>8000</v>
      </c>
      <c r="N15" s="23"/>
      <c r="O15" s="23"/>
      <c r="P15" s="23"/>
      <c r="Q15" s="23"/>
    </row>
    <row r="16" ht="52.5" customHeight="1" spans="1:17">
      <c r="A16" s="109" t="str">
        <f t="shared" si="0"/>
        <v>     2026年自有资金支出经费</v>
      </c>
      <c r="B16" s="110" t="s">
        <v>311</v>
      </c>
      <c r="C16" s="110" t="s">
        <v>311</v>
      </c>
      <c r="D16" s="111" t="s">
        <v>300</v>
      </c>
      <c r="E16" s="111">
        <v>1</v>
      </c>
      <c r="F16" s="23">
        <v>26800</v>
      </c>
      <c r="G16" s="23">
        <v>26800</v>
      </c>
      <c r="H16" s="23"/>
      <c r="I16" s="23"/>
      <c r="J16" s="23"/>
      <c r="K16" s="23"/>
      <c r="L16" s="23">
        <v>26800</v>
      </c>
      <c r="M16" s="23">
        <v>26800</v>
      </c>
      <c r="N16" s="23"/>
      <c r="O16" s="23"/>
      <c r="P16" s="23"/>
      <c r="Q16" s="23"/>
    </row>
    <row r="17" ht="52.5" customHeight="1" spans="1:17">
      <c r="A17" s="109" t="str">
        <f t="shared" si="0"/>
        <v>     2026年自有资金支出经费</v>
      </c>
      <c r="B17" s="110" t="s">
        <v>312</v>
      </c>
      <c r="C17" s="110" t="s">
        <v>313</v>
      </c>
      <c r="D17" s="111" t="s">
        <v>314</v>
      </c>
      <c r="E17" s="111">
        <v>500</v>
      </c>
      <c r="F17" s="23">
        <v>72500</v>
      </c>
      <c r="G17" s="23">
        <v>72500</v>
      </c>
      <c r="H17" s="23"/>
      <c r="I17" s="23"/>
      <c r="J17" s="23"/>
      <c r="K17" s="23"/>
      <c r="L17" s="23">
        <v>72500</v>
      </c>
      <c r="M17" s="23">
        <v>72500</v>
      </c>
      <c r="N17" s="23"/>
      <c r="O17" s="23"/>
      <c r="P17" s="23"/>
      <c r="Q17" s="23"/>
    </row>
    <row r="18" ht="52.5" customHeight="1" spans="1:17">
      <c r="A18" s="109" t="str">
        <f t="shared" si="0"/>
        <v>     2026年自有资金支出经费</v>
      </c>
      <c r="B18" s="110" t="s">
        <v>315</v>
      </c>
      <c r="C18" s="110" t="s">
        <v>316</v>
      </c>
      <c r="D18" s="111" t="s">
        <v>300</v>
      </c>
      <c r="E18" s="111">
        <v>15</v>
      </c>
      <c r="F18" s="23">
        <v>13500</v>
      </c>
      <c r="G18" s="23">
        <v>13500</v>
      </c>
      <c r="H18" s="23"/>
      <c r="I18" s="23"/>
      <c r="J18" s="23"/>
      <c r="K18" s="23"/>
      <c r="L18" s="23">
        <v>13500</v>
      </c>
      <c r="M18" s="23">
        <v>13500</v>
      </c>
      <c r="N18" s="23"/>
      <c r="O18" s="23"/>
      <c r="P18" s="23"/>
      <c r="Q18" s="23"/>
    </row>
    <row r="19" ht="52.5" customHeight="1" spans="1:17">
      <c r="A19" s="109" t="str">
        <f t="shared" si="0"/>
        <v>     2026年自有资金支出经费</v>
      </c>
      <c r="B19" s="110" t="s">
        <v>317</v>
      </c>
      <c r="C19" s="110" t="s">
        <v>318</v>
      </c>
      <c r="D19" s="111" t="s">
        <v>319</v>
      </c>
      <c r="E19" s="111">
        <v>1</v>
      </c>
      <c r="F19" s="23">
        <v>2500</v>
      </c>
      <c r="G19" s="23">
        <v>2500</v>
      </c>
      <c r="H19" s="23"/>
      <c r="I19" s="23"/>
      <c r="J19" s="23"/>
      <c r="K19" s="23"/>
      <c r="L19" s="23">
        <v>2500</v>
      </c>
      <c r="M19" s="23">
        <v>2500</v>
      </c>
      <c r="N19" s="23"/>
      <c r="O19" s="23"/>
      <c r="P19" s="23"/>
      <c r="Q19" s="23"/>
    </row>
    <row r="20" ht="52.5" customHeight="1" spans="1:17">
      <c r="A20" s="109" t="str">
        <f t="shared" si="0"/>
        <v>     2026年自有资金支出经费</v>
      </c>
      <c r="B20" s="110" t="s">
        <v>320</v>
      </c>
      <c r="C20" s="110" t="s">
        <v>320</v>
      </c>
      <c r="D20" s="111" t="s">
        <v>300</v>
      </c>
      <c r="E20" s="111">
        <v>5</v>
      </c>
      <c r="F20" s="23">
        <v>20000</v>
      </c>
      <c r="G20" s="23">
        <v>20000</v>
      </c>
      <c r="H20" s="23"/>
      <c r="I20" s="23"/>
      <c r="J20" s="23"/>
      <c r="K20" s="23"/>
      <c r="L20" s="23">
        <v>20000</v>
      </c>
      <c r="M20" s="23">
        <v>20000</v>
      </c>
      <c r="N20" s="23"/>
      <c r="O20" s="23"/>
      <c r="P20" s="23"/>
      <c r="Q20" s="23"/>
    </row>
    <row r="21" ht="52.5" customHeight="1" spans="1:17">
      <c r="A21" s="109" t="str">
        <f t="shared" si="0"/>
        <v>     2026年自有资金支出经费</v>
      </c>
      <c r="B21" s="110" t="s">
        <v>321</v>
      </c>
      <c r="C21" s="110" t="s">
        <v>321</v>
      </c>
      <c r="D21" s="111" t="s">
        <v>300</v>
      </c>
      <c r="E21" s="111">
        <v>1</v>
      </c>
      <c r="F21" s="23">
        <v>1000</v>
      </c>
      <c r="G21" s="23">
        <v>1000</v>
      </c>
      <c r="H21" s="23"/>
      <c r="I21" s="23"/>
      <c r="J21" s="23"/>
      <c r="K21" s="23"/>
      <c r="L21" s="23">
        <v>1000</v>
      </c>
      <c r="M21" s="23">
        <v>1000</v>
      </c>
      <c r="N21" s="23"/>
      <c r="O21" s="23"/>
      <c r="P21" s="23"/>
      <c r="Q21" s="23"/>
    </row>
    <row r="22" ht="52.5" customHeight="1" spans="1:17">
      <c r="A22" s="109" t="str">
        <f t="shared" si="0"/>
        <v>     2026年自有资金支出经费</v>
      </c>
      <c r="B22" s="110" t="s">
        <v>322</v>
      </c>
      <c r="C22" s="110" t="s">
        <v>323</v>
      </c>
      <c r="D22" s="111" t="s">
        <v>300</v>
      </c>
      <c r="E22" s="111">
        <v>20</v>
      </c>
      <c r="F22" s="23">
        <v>96000</v>
      </c>
      <c r="G22" s="23">
        <v>96000</v>
      </c>
      <c r="H22" s="23"/>
      <c r="I22" s="23"/>
      <c r="J22" s="23"/>
      <c r="K22" s="23"/>
      <c r="L22" s="23">
        <v>96000</v>
      </c>
      <c r="M22" s="23">
        <v>96000</v>
      </c>
      <c r="N22" s="23"/>
      <c r="O22" s="23"/>
      <c r="P22" s="23"/>
      <c r="Q22" s="23"/>
    </row>
    <row r="23" ht="52.5" customHeight="1" spans="1:17">
      <c r="A23" s="109" t="str">
        <f t="shared" si="0"/>
        <v>     2026年自有资金支出经费</v>
      </c>
      <c r="B23" s="110" t="s">
        <v>324</v>
      </c>
      <c r="C23" s="110" t="s">
        <v>325</v>
      </c>
      <c r="D23" s="111" t="s">
        <v>300</v>
      </c>
      <c r="E23" s="111">
        <v>3</v>
      </c>
      <c r="F23" s="23">
        <v>9000</v>
      </c>
      <c r="G23" s="23">
        <v>9000</v>
      </c>
      <c r="H23" s="23"/>
      <c r="I23" s="23"/>
      <c r="J23" s="23"/>
      <c r="K23" s="23"/>
      <c r="L23" s="23">
        <v>9000</v>
      </c>
      <c r="M23" s="23">
        <v>9000</v>
      </c>
      <c r="N23" s="23"/>
      <c r="O23" s="23"/>
      <c r="P23" s="23"/>
      <c r="Q23" s="23"/>
    </row>
    <row r="24" ht="52.5" customHeight="1" spans="1:17">
      <c r="A24" s="109" t="str">
        <f t="shared" si="0"/>
        <v>     2026年自有资金支出经费</v>
      </c>
      <c r="B24" s="110" t="s">
        <v>324</v>
      </c>
      <c r="C24" s="110" t="s">
        <v>325</v>
      </c>
      <c r="D24" s="111" t="s">
        <v>300</v>
      </c>
      <c r="E24" s="111">
        <v>1</v>
      </c>
      <c r="F24" s="23">
        <v>11000</v>
      </c>
      <c r="G24" s="23">
        <v>11000</v>
      </c>
      <c r="H24" s="23"/>
      <c r="I24" s="23"/>
      <c r="J24" s="23"/>
      <c r="K24" s="23"/>
      <c r="L24" s="23">
        <v>11000</v>
      </c>
      <c r="M24" s="23">
        <v>11000</v>
      </c>
      <c r="N24" s="23"/>
      <c r="O24" s="23"/>
      <c r="P24" s="23"/>
      <c r="Q24" s="23"/>
    </row>
    <row r="25" ht="52.5" customHeight="1" spans="1:17">
      <c r="A25" s="109" t="str">
        <f t="shared" si="0"/>
        <v>     2026年自有资金支出经费</v>
      </c>
      <c r="B25" s="110" t="s">
        <v>326</v>
      </c>
      <c r="C25" s="110" t="s">
        <v>326</v>
      </c>
      <c r="D25" s="111" t="s">
        <v>304</v>
      </c>
      <c r="E25" s="111">
        <v>15</v>
      </c>
      <c r="F25" s="23">
        <v>15000</v>
      </c>
      <c r="G25" s="23">
        <v>15000</v>
      </c>
      <c r="H25" s="23"/>
      <c r="I25" s="23"/>
      <c r="J25" s="23"/>
      <c r="K25" s="23"/>
      <c r="L25" s="23">
        <v>15000</v>
      </c>
      <c r="M25" s="23">
        <v>15000</v>
      </c>
      <c r="N25" s="23"/>
      <c r="O25" s="23"/>
      <c r="P25" s="23"/>
      <c r="Q25" s="23"/>
    </row>
    <row r="26" ht="30" customHeight="1" spans="1:17">
      <c r="A26" s="112" t="s">
        <v>284</v>
      </c>
      <c r="B26" s="113"/>
      <c r="C26" s="113"/>
      <c r="D26" s="114"/>
      <c r="E26" s="111"/>
      <c r="F26" s="23">
        <v>367400</v>
      </c>
      <c r="G26" s="23">
        <v>367400</v>
      </c>
      <c r="H26" s="23"/>
      <c r="I26" s="23"/>
      <c r="J26" s="23"/>
      <c r="K26" s="23"/>
      <c r="L26" s="23">
        <v>367400</v>
      </c>
      <c r="M26" s="23">
        <v>367400</v>
      </c>
      <c r="N26" s="23"/>
      <c r="O26" s="23"/>
      <c r="P26" s="23"/>
      <c r="Q26" s="23"/>
    </row>
  </sheetData>
  <mergeCells count="16">
    <mergeCell ref="A2:Q2"/>
    <mergeCell ref="A3:F3"/>
    <mergeCell ref="G4:Q4"/>
    <mergeCell ref="L5:Q5"/>
    <mergeCell ref="A26:E2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5" sqref="D15"/>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90"/>
      <c r="I1" s="1"/>
      <c r="J1" s="1"/>
      <c r="K1" s="90"/>
      <c r="L1" s="1"/>
      <c r="M1" s="97"/>
      <c r="N1" s="97" t="s">
        <v>327</v>
      </c>
    </row>
    <row r="2" ht="36" customHeight="1" spans="1:14">
      <c r="A2" s="31" t="str">
        <f>"2026"&amp;"年部门政府购买服务预算表"</f>
        <v>2026年部门政府购买服务预算表</v>
      </c>
      <c r="B2" s="31"/>
      <c r="C2" s="31"/>
      <c r="D2" s="31"/>
      <c r="E2" s="31"/>
      <c r="F2" s="31"/>
      <c r="G2" s="31"/>
      <c r="H2" s="31"/>
      <c r="I2" s="31"/>
      <c r="J2" s="31"/>
      <c r="K2" s="31"/>
      <c r="L2" s="31"/>
      <c r="M2" s="31"/>
      <c r="N2" s="31"/>
    </row>
    <row r="3" ht="21.75" customHeight="1" spans="1:14">
      <c r="A3" s="91" t="str">
        <f>"单位名称："&amp;"芒市勐焕街道社区卫生服务中心"</f>
        <v>单位名称：芒市勐焕街道社区卫生服务中心</v>
      </c>
      <c r="B3" s="34"/>
      <c r="C3" s="34"/>
      <c r="D3" s="34"/>
      <c r="E3" s="34"/>
      <c r="F3" s="34"/>
      <c r="G3" s="34"/>
      <c r="H3" s="90"/>
      <c r="I3" s="1"/>
      <c r="J3" s="1"/>
      <c r="K3" s="90"/>
      <c r="L3" s="1"/>
      <c r="M3" s="98"/>
      <c r="N3" s="45" t="s">
        <v>27</v>
      </c>
    </row>
    <row r="4" ht="15.75" customHeight="1" spans="1:14">
      <c r="A4" s="11" t="s">
        <v>287</v>
      </c>
      <c r="B4" s="11" t="s">
        <v>328</v>
      </c>
      <c r="C4" s="11" t="s">
        <v>329</v>
      </c>
      <c r="D4" s="12" t="s">
        <v>141</v>
      </c>
      <c r="E4" s="13"/>
      <c r="F4" s="13"/>
      <c r="G4" s="13"/>
      <c r="H4" s="13"/>
      <c r="I4" s="13"/>
      <c r="J4" s="13"/>
      <c r="K4" s="13"/>
      <c r="L4" s="13"/>
      <c r="M4" s="13"/>
      <c r="N4" s="14"/>
    </row>
    <row r="5" ht="17.25" customHeight="1" spans="1:14">
      <c r="A5" s="16"/>
      <c r="B5" s="16"/>
      <c r="C5" s="16"/>
      <c r="D5" s="92" t="s">
        <v>30</v>
      </c>
      <c r="E5" s="11" t="s">
        <v>34</v>
      </c>
      <c r="F5" s="11" t="s">
        <v>293</v>
      </c>
      <c r="G5" s="11" t="s">
        <v>294</v>
      </c>
      <c r="H5" s="11" t="s">
        <v>295</v>
      </c>
      <c r="I5" s="12" t="s">
        <v>296</v>
      </c>
      <c r="J5" s="13"/>
      <c r="K5" s="13"/>
      <c r="L5" s="13"/>
      <c r="M5" s="13"/>
      <c r="N5" s="14"/>
    </row>
    <row r="6" ht="40.5" customHeight="1" spans="1:14">
      <c r="A6" s="16"/>
      <c r="B6" s="16"/>
      <c r="C6" s="16"/>
      <c r="D6" s="92"/>
      <c r="E6" s="16" t="s">
        <v>33</v>
      </c>
      <c r="F6" s="16"/>
      <c r="G6" s="16"/>
      <c r="H6" s="92"/>
      <c r="I6" s="16" t="s">
        <v>33</v>
      </c>
      <c r="J6" s="16" t="s">
        <v>40</v>
      </c>
      <c r="K6" s="16" t="s">
        <v>41</v>
      </c>
      <c r="L6" s="16" t="s">
        <v>42</v>
      </c>
      <c r="M6" s="16" t="s">
        <v>43</v>
      </c>
      <c r="N6" s="16" t="s">
        <v>44</v>
      </c>
    </row>
    <row r="7" ht="27" customHeight="1" spans="1:14">
      <c r="A7" s="93">
        <v>1</v>
      </c>
      <c r="B7" s="93">
        <v>2</v>
      </c>
      <c r="C7" s="93">
        <v>3</v>
      </c>
      <c r="D7" s="93">
        <v>7</v>
      </c>
      <c r="E7" s="93">
        <v>8</v>
      </c>
      <c r="F7" s="93">
        <v>9</v>
      </c>
      <c r="G7" s="93">
        <v>10</v>
      </c>
      <c r="H7" s="93">
        <v>11</v>
      </c>
      <c r="I7" s="93">
        <v>12</v>
      </c>
      <c r="J7" s="93">
        <v>13</v>
      </c>
      <c r="K7" s="93">
        <v>14</v>
      </c>
      <c r="L7" s="93">
        <v>15</v>
      </c>
      <c r="M7" s="93">
        <v>16</v>
      </c>
      <c r="N7" s="93">
        <v>17</v>
      </c>
    </row>
    <row r="8" ht="27" customHeight="1" spans="1:14">
      <c r="A8" s="94"/>
      <c r="B8" s="94"/>
      <c r="C8" s="94"/>
      <c r="D8" s="95"/>
      <c r="E8" s="95"/>
      <c r="F8" s="95"/>
      <c r="G8" s="95"/>
      <c r="H8" s="95"/>
      <c r="I8" s="95"/>
      <c r="J8" s="95"/>
      <c r="K8" s="95"/>
      <c r="L8" s="95"/>
      <c r="M8" s="95"/>
      <c r="N8" s="95"/>
    </row>
    <row r="9" ht="27" customHeight="1" spans="1:14">
      <c r="A9" s="96"/>
      <c r="B9" s="96"/>
      <c r="C9" s="96"/>
      <c r="D9" s="95"/>
      <c r="E9" s="95"/>
      <c r="F9" s="95"/>
      <c r="G9" s="95"/>
      <c r="H9" s="95"/>
      <c r="I9" s="95"/>
      <c r="J9" s="95"/>
      <c r="K9" s="95"/>
      <c r="L9" s="95"/>
      <c r="M9" s="95"/>
      <c r="N9" s="95"/>
    </row>
    <row r="10" ht="27" customHeight="1" spans="1:14">
      <c r="A10" s="93" t="s">
        <v>30</v>
      </c>
      <c r="B10" s="94"/>
      <c r="C10" s="94"/>
      <c r="D10" s="95"/>
      <c r="E10" s="95"/>
      <c r="F10" s="95"/>
      <c r="G10" s="95"/>
      <c r="H10" s="95"/>
      <c r="I10" s="95"/>
      <c r="J10" s="95"/>
      <c r="K10" s="95"/>
      <c r="L10" s="95"/>
      <c r="M10" s="95"/>
      <c r="N10" s="95"/>
    </row>
    <row r="11" ht="29" customHeight="1" spans="1:14">
      <c r="A11" s="29" t="s">
        <v>330</v>
      </c>
      <c r="B11" s="30"/>
      <c r="C11" s="30"/>
      <c r="D11" s="30"/>
      <c r="E11" s="30"/>
      <c r="F11" s="30"/>
      <c r="G11" s="30"/>
      <c r="H11" s="30"/>
      <c r="I11" s="30"/>
      <c r="J11" s="30"/>
      <c r="K11" s="30"/>
      <c r="L11" s="30"/>
      <c r="M11" s="30"/>
      <c r="N11" s="30"/>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1"/>
  <sheetViews>
    <sheetView showZeros="0" workbookViewId="0">
      <selection activeCell="A11" sqref="$A11:$XFD11"/>
    </sheetView>
  </sheetViews>
  <sheetFormatPr defaultColWidth="9.14285714285714" defaultRowHeight="14.25" customHeight="1"/>
  <cols>
    <col min="1" max="1" width="37.7142857142857" customWidth="1"/>
    <col min="2" max="14" width="7.04761904761905" customWidth="1"/>
    <col min="15" max="15" width="9.11428571428571" customWidth="1"/>
  </cols>
  <sheetData>
    <row r="1" ht="13.5" customHeight="1" spans="1:15">
      <c r="A1" s="70"/>
      <c r="B1" s="70"/>
      <c r="C1" s="70"/>
      <c r="D1" s="71"/>
      <c r="E1" s="71"/>
      <c r="F1" s="71"/>
      <c r="G1" s="71"/>
      <c r="H1" s="71"/>
      <c r="I1" s="71"/>
      <c r="J1" s="71"/>
      <c r="K1" s="71"/>
      <c r="L1" s="71"/>
      <c r="M1" s="71"/>
      <c r="N1" s="71"/>
      <c r="O1" s="71"/>
    </row>
    <row r="2" ht="27.75" customHeight="1" spans="1:15">
      <c r="A2" s="72" t="str">
        <f>"2026"&amp;"年市对下转移支付预算表"</f>
        <v>2026年市对下转移支付预算表</v>
      </c>
      <c r="B2" s="5"/>
      <c r="C2" s="5"/>
      <c r="D2" s="60"/>
      <c r="E2" s="60"/>
      <c r="F2" s="60"/>
      <c r="G2" s="60"/>
      <c r="H2" s="60"/>
      <c r="I2" s="60"/>
      <c r="J2" s="60"/>
      <c r="K2" s="60"/>
      <c r="L2" s="60"/>
      <c r="M2" s="60"/>
      <c r="N2" s="60"/>
      <c r="O2" s="60"/>
    </row>
    <row r="3" customHeight="1" spans="1:15">
      <c r="A3" s="73" t="s">
        <v>1</v>
      </c>
      <c r="B3" s="74"/>
      <c r="C3" s="74"/>
      <c r="D3" s="9"/>
      <c r="E3" s="9"/>
      <c r="F3" s="9"/>
      <c r="G3" s="9"/>
      <c r="H3" s="9"/>
      <c r="I3" s="9"/>
      <c r="J3" s="9"/>
      <c r="K3" s="9"/>
      <c r="L3" s="9"/>
      <c r="M3" s="9"/>
      <c r="N3" s="9"/>
      <c r="O3" s="9"/>
    </row>
    <row r="4" ht="18" customHeight="1" spans="1:15">
      <c r="A4" s="75" t="str">
        <f>"单位名称："&amp;"芒市勐焕街道社区卫生服务中心"</f>
        <v>单位名称：芒市勐焕街道社区卫生服务中心</v>
      </c>
      <c r="B4" s="76"/>
      <c r="C4" s="76"/>
      <c r="D4" s="77"/>
      <c r="E4" s="77"/>
      <c r="F4" s="77"/>
      <c r="G4" s="77"/>
      <c r="H4" s="77"/>
      <c r="I4" s="77"/>
      <c r="J4" s="77"/>
      <c r="K4" s="77"/>
      <c r="L4" s="77"/>
      <c r="M4" s="77"/>
      <c r="N4" s="77"/>
      <c r="O4" s="77"/>
    </row>
    <row r="5" ht="19.5" customHeight="1" spans="1:15">
      <c r="A5" s="78" t="s">
        <v>331</v>
      </c>
      <c r="B5" s="12" t="s">
        <v>141</v>
      </c>
      <c r="C5" s="13"/>
      <c r="D5" s="79"/>
      <c r="E5" s="80" t="s">
        <v>332</v>
      </c>
      <c r="F5" s="80"/>
      <c r="G5" s="80"/>
      <c r="H5" s="80"/>
      <c r="I5" s="80"/>
      <c r="J5" s="80"/>
      <c r="K5" s="80"/>
      <c r="L5" s="80"/>
      <c r="M5" s="80"/>
      <c r="N5" s="80"/>
      <c r="O5" s="80"/>
    </row>
    <row r="6" ht="40.5" customHeight="1" spans="1:15">
      <c r="A6" s="81"/>
      <c r="B6" s="16" t="s">
        <v>30</v>
      </c>
      <c r="C6" s="11" t="s">
        <v>34</v>
      </c>
      <c r="D6" s="82" t="s">
        <v>333</v>
      </c>
      <c r="E6" s="82" t="s">
        <v>334</v>
      </c>
      <c r="F6" s="82" t="s">
        <v>335</v>
      </c>
      <c r="G6" s="82" t="s">
        <v>336</v>
      </c>
      <c r="H6" s="82" t="s">
        <v>337</v>
      </c>
      <c r="I6" s="82" t="s">
        <v>338</v>
      </c>
      <c r="J6" s="82" t="s">
        <v>339</v>
      </c>
      <c r="K6" s="82" t="s">
        <v>340</v>
      </c>
      <c r="L6" s="82" t="s">
        <v>341</v>
      </c>
      <c r="M6" s="35" t="s">
        <v>342</v>
      </c>
      <c r="N6" s="35" t="s">
        <v>343</v>
      </c>
      <c r="O6" s="88" t="s">
        <v>344</v>
      </c>
    </row>
    <row r="7" ht="19.5" customHeight="1" spans="1:15">
      <c r="A7" s="37">
        <v>1</v>
      </c>
      <c r="B7" s="37">
        <v>2</v>
      </c>
      <c r="C7" s="37">
        <v>3</v>
      </c>
      <c r="D7" s="37">
        <v>4</v>
      </c>
      <c r="E7" s="37">
        <v>5</v>
      </c>
      <c r="F7" s="37">
        <v>6</v>
      </c>
      <c r="G7" s="37">
        <v>7</v>
      </c>
      <c r="H7" s="37">
        <v>8</v>
      </c>
      <c r="I7" s="37">
        <v>9</v>
      </c>
      <c r="J7" s="37">
        <v>10</v>
      </c>
      <c r="K7" s="37">
        <v>11</v>
      </c>
      <c r="L7" s="37">
        <v>12</v>
      </c>
      <c r="M7" s="37">
        <v>13</v>
      </c>
      <c r="N7" s="37">
        <v>14</v>
      </c>
      <c r="O7" s="37">
        <v>15</v>
      </c>
    </row>
    <row r="8" ht="19.5" customHeight="1" spans="1:15">
      <c r="A8" s="38"/>
      <c r="B8" s="83"/>
      <c r="C8" s="83"/>
      <c r="D8" s="84"/>
      <c r="E8" s="85"/>
      <c r="F8" s="85"/>
      <c r="G8" s="85"/>
      <c r="H8" s="85"/>
      <c r="I8" s="85"/>
      <c r="J8" s="85"/>
      <c r="K8" s="85"/>
      <c r="L8" s="85"/>
      <c r="M8" s="89"/>
      <c r="N8" s="89"/>
      <c r="O8" s="89"/>
    </row>
    <row r="9" ht="19.5" customHeight="1" spans="1:15">
      <c r="A9" s="38"/>
      <c r="B9" s="83"/>
      <c r="C9" s="83"/>
      <c r="D9" s="84"/>
      <c r="E9" s="86"/>
      <c r="F9" s="86"/>
      <c r="G9" s="86"/>
      <c r="H9" s="86"/>
      <c r="I9" s="86"/>
      <c r="J9" s="86"/>
      <c r="K9" s="86"/>
      <c r="L9" s="86"/>
      <c r="M9" s="86"/>
      <c r="N9" s="86"/>
      <c r="O9" s="86"/>
    </row>
    <row r="10" ht="19.5" customHeight="1" spans="1:15">
      <c r="A10" s="87" t="s">
        <v>30</v>
      </c>
      <c r="B10" s="83"/>
      <c r="C10" s="83"/>
      <c r="D10" s="84"/>
      <c r="E10" s="85"/>
      <c r="F10" s="85"/>
      <c r="G10" s="85"/>
      <c r="H10" s="85"/>
      <c r="I10" s="85"/>
      <c r="J10" s="85"/>
      <c r="K10" s="85"/>
      <c r="L10" s="85"/>
      <c r="M10" s="89"/>
      <c r="N10" s="89"/>
      <c r="O10" s="89"/>
    </row>
    <row r="11" customHeight="1" spans="1:15">
      <c r="A11" s="7" t="s">
        <v>345</v>
      </c>
      <c r="B11" s="7"/>
      <c r="C11" s="7"/>
      <c r="D11" s="6"/>
      <c r="E11" s="6"/>
      <c r="F11" s="6"/>
      <c r="G11" s="6"/>
      <c r="H11" s="6"/>
      <c r="I11" s="6"/>
      <c r="J11" s="6"/>
      <c r="K11" s="6"/>
      <c r="L11" s="6"/>
      <c r="M11" s="6"/>
      <c r="N11" s="6"/>
      <c r="O11" s="6"/>
    </row>
  </sheetData>
  <mergeCells count="7">
    <mergeCell ref="A2:O2"/>
    <mergeCell ref="A3:O3"/>
    <mergeCell ref="A4:O4"/>
    <mergeCell ref="B5:D5"/>
    <mergeCell ref="E5:O5"/>
    <mergeCell ref="A11:O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7" sqref="G27"/>
    </sheetView>
  </sheetViews>
  <sheetFormatPr defaultColWidth="9.14285714285714" defaultRowHeight="12" customHeight="1" outlineLevelRow="7"/>
  <cols>
    <col min="1" max="2" width="15.6285714285714" customWidth="1"/>
    <col min="3" max="10" width="11.2" customWidth="1"/>
  </cols>
  <sheetData>
    <row r="1" customHeight="1" spans="10:10">
      <c r="J1" s="69" t="s">
        <v>346</v>
      </c>
    </row>
    <row r="2" ht="28.5" customHeight="1" spans="1:10">
      <c r="A2" s="59" t="str">
        <f>"2026"&amp;"年市对下转移支付绩效目标表"</f>
        <v>2026年市对下转移支付绩效目标表</v>
      </c>
      <c r="B2" s="5"/>
      <c r="C2" s="5"/>
      <c r="D2" s="5"/>
      <c r="E2" s="5"/>
      <c r="F2" s="60"/>
      <c r="G2" s="5"/>
      <c r="H2" s="60"/>
      <c r="I2" s="60"/>
      <c r="J2" s="5"/>
    </row>
    <row r="3" ht="17.25" customHeight="1" spans="1:8">
      <c r="A3" s="6" t="str">
        <f>"单位名称："&amp;"芒市勐焕街道社区卫生服务中心"</f>
        <v>单位名称：芒市勐焕街道社区卫生服务中心</v>
      </c>
      <c r="B3" s="61"/>
      <c r="C3" s="61"/>
      <c r="D3" s="61"/>
      <c r="E3" s="61"/>
      <c r="F3" s="62"/>
      <c r="G3" s="61"/>
      <c r="H3" s="62"/>
    </row>
    <row r="4" ht="44.25" customHeight="1" spans="1:10">
      <c r="A4" s="11" t="s">
        <v>240</v>
      </c>
      <c r="B4" s="11" t="s">
        <v>241</v>
      </c>
      <c r="C4" s="11" t="s">
        <v>242</v>
      </c>
      <c r="D4" s="11" t="s">
        <v>243</v>
      </c>
      <c r="E4" s="11" t="s">
        <v>244</v>
      </c>
      <c r="F4" s="63" t="s">
        <v>245</v>
      </c>
      <c r="G4" s="11" t="s">
        <v>246</v>
      </c>
      <c r="H4" s="63" t="s">
        <v>247</v>
      </c>
      <c r="I4" s="63" t="s">
        <v>248</v>
      </c>
      <c r="J4" s="11" t="s">
        <v>249</v>
      </c>
    </row>
    <row r="5" ht="31" customHeight="1" spans="1:10">
      <c r="A5" s="50">
        <v>1</v>
      </c>
      <c r="B5" s="50">
        <v>2</v>
      </c>
      <c r="C5" s="50">
        <v>3</v>
      </c>
      <c r="D5" s="50">
        <v>4</v>
      </c>
      <c r="E5" s="50">
        <v>5</v>
      </c>
      <c r="F5" s="64">
        <v>6</v>
      </c>
      <c r="G5" s="50">
        <v>7</v>
      </c>
      <c r="H5" s="64">
        <v>8</v>
      </c>
      <c r="I5" s="64">
        <v>9</v>
      </c>
      <c r="J5" s="50">
        <v>10</v>
      </c>
    </row>
    <row r="6" ht="31" customHeight="1" spans="1:10">
      <c r="A6" s="65"/>
      <c r="B6" s="51"/>
      <c r="C6" s="51"/>
      <c r="D6" s="51"/>
      <c r="E6" s="66"/>
      <c r="F6" s="67"/>
      <c r="G6" s="66"/>
      <c r="H6" s="67"/>
      <c r="I6" s="67"/>
      <c r="J6" s="66"/>
    </row>
    <row r="7" ht="31" customHeight="1" spans="1:10">
      <c r="A7" s="65"/>
      <c r="B7" s="68" t="s">
        <v>347</v>
      </c>
      <c r="C7" s="68" t="s">
        <v>347</v>
      </c>
      <c r="D7" s="68" t="s">
        <v>347</v>
      </c>
      <c r="E7" s="65" t="s">
        <v>347</v>
      </c>
      <c r="F7" s="68" t="s">
        <v>347</v>
      </c>
      <c r="G7" s="65" t="s">
        <v>347</v>
      </c>
      <c r="H7" s="68" t="s">
        <v>347</v>
      </c>
      <c r="I7" s="68" t="s">
        <v>347</v>
      </c>
      <c r="J7" s="65" t="s">
        <v>347</v>
      </c>
    </row>
    <row r="8" ht="28" customHeight="1" spans="1:10">
      <c r="A8" s="29" t="s">
        <v>345</v>
      </c>
      <c r="B8" s="30"/>
      <c r="C8" s="30"/>
      <c r="D8" s="30"/>
      <c r="E8" s="30"/>
      <c r="F8" s="30"/>
      <c r="G8" s="30"/>
      <c r="H8" s="30"/>
      <c r="I8" s="30"/>
      <c r="J8" s="30"/>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3" sqref="D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348</v>
      </c>
    </row>
    <row r="2" ht="28.5" customHeight="1" spans="1:8">
      <c r="A2" s="46" t="str">
        <f>"2026"&amp;"年新增资产配置表"</f>
        <v>2026年新增资产配置表</v>
      </c>
      <c r="B2" s="31"/>
      <c r="C2" s="31"/>
      <c r="D2" s="31"/>
      <c r="E2" s="31"/>
      <c r="F2" s="31"/>
      <c r="G2" s="31"/>
      <c r="H2" s="31"/>
    </row>
    <row r="3" ht="27" customHeight="1" spans="1:8">
      <c r="A3" s="47" t="str">
        <f>"单位名称："&amp;"芒市勐焕街道社区卫生服务中心"</f>
        <v>单位名称：芒市勐焕街道社区卫生服务中心</v>
      </c>
      <c r="B3" s="47"/>
      <c r="C3" s="48"/>
      <c r="D3" s="49"/>
      <c r="E3" s="49"/>
      <c r="F3" s="49"/>
      <c r="G3" s="49"/>
      <c r="H3" s="49"/>
    </row>
    <row r="4" ht="18" customHeight="1" spans="1:8">
      <c r="A4" s="50" t="s">
        <v>134</v>
      </c>
      <c r="B4" s="50" t="s">
        <v>349</v>
      </c>
      <c r="C4" s="50" t="s">
        <v>350</v>
      </c>
      <c r="D4" s="50" t="s">
        <v>351</v>
      </c>
      <c r="E4" s="50" t="s">
        <v>352</v>
      </c>
      <c r="F4" s="50" t="s">
        <v>353</v>
      </c>
      <c r="G4" s="50"/>
      <c r="H4" s="50"/>
    </row>
    <row r="5" ht="18" customHeight="1" spans="1:8">
      <c r="A5" s="50"/>
      <c r="B5" s="50"/>
      <c r="C5" s="50"/>
      <c r="D5" s="50"/>
      <c r="E5" s="50"/>
      <c r="F5" s="50" t="s">
        <v>291</v>
      </c>
      <c r="G5" s="50" t="s">
        <v>354</v>
      </c>
      <c r="H5" s="50" t="s">
        <v>355</v>
      </c>
    </row>
    <row r="6" ht="21" customHeight="1" spans="1:8">
      <c r="A6" s="50">
        <v>1</v>
      </c>
      <c r="B6" s="50">
        <v>2</v>
      </c>
      <c r="C6" s="50">
        <v>3</v>
      </c>
      <c r="D6" s="50">
        <v>4</v>
      </c>
      <c r="E6" s="50">
        <v>5</v>
      </c>
      <c r="F6" s="50">
        <v>6</v>
      </c>
      <c r="G6" s="50">
        <v>7</v>
      </c>
      <c r="H6" s="50">
        <v>8</v>
      </c>
    </row>
    <row r="7" ht="33" customHeight="1" spans="1:8">
      <c r="A7" s="51"/>
      <c r="B7" s="51"/>
      <c r="C7" s="51"/>
      <c r="D7" s="51"/>
      <c r="E7" s="51"/>
      <c r="F7" s="52"/>
      <c r="G7" s="53"/>
      <c r="H7" s="53"/>
    </row>
    <row r="8" ht="24" customHeight="1" spans="1:8">
      <c r="A8" s="54" t="s">
        <v>30</v>
      </c>
      <c r="B8" s="55"/>
      <c r="C8" s="55"/>
      <c r="D8" s="55"/>
      <c r="E8" s="55"/>
      <c r="F8" s="56"/>
      <c r="G8" s="57"/>
      <c r="H8" s="57"/>
    </row>
    <row r="9" ht="53" customHeight="1" spans="1:8">
      <c r="A9" s="58" t="s">
        <v>356</v>
      </c>
      <c r="B9" s="30"/>
      <c r="C9" s="30"/>
      <c r="D9" s="30"/>
      <c r="E9" s="30"/>
      <c r="F9" s="30"/>
      <c r="G9" s="30"/>
      <c r="H9" s="30"/>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21" sqref="E2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357</v>
      </c>
    </row>
    <row r="2" ht="27.75" customHeight="1" spans="1:11">
      <c r="A2" s="31" t="str">
        <f>"2026"&amp;"年上级转移支付补助项目支出预算表"</f>
        <v>2026年上级转移支付补助项目支出预算表</v>
      </c>
      <c r="B2" s="31"/>
      <c r="C2" s="31"/>
      <c r="D2" s="31"/>
      <c r="E2" s="31"/>
      <c r="F2" s="31"/>
      <c r="G2" s="31"/>
      <c r="H2" s="31"/>
      <c r="I2" s="31"/>
      <c r="J2" s="31"/>
      <c r="K2" s="31"/>
    </row>
    <row r="3" ht="22" customHeight="1" spans="1:11">
      <c r="A3" s="32" t="str">
        <f>"单位名称："&amp;"芒市勐焕街道社区卫生服务中心"</f>
        <v>单位名称：芒市勐焕街道社区卫生服务中心</v>
      </c>
      <c r="B3" s="33"/>
      <c r="C3" s="33"/>
      <c r="D3" s="33"/>
      <c r="E3" s="33"/>
      <c r="F3" s="33"/>
      <c r="G3" s="33"/>
      <c r="H3" s="34"/>
      <c r="I3" s="34"/>
      <c r="J3" s="34"/>
      <c r="K3" s="41" t="s">
        <v>27</v>
      </c>
    </row>
    <row r="4" ht="21.75" customHeight="1" spans="1:11">
      <c r="A4" s="35" t="s">
        <v>185</v>
      </c>
      <c r="B4" s="35" t="s">
        <v>136</v>
      </c>
      <c r="C4" s="35" t="s">
        <v>186</v>
      </c>
      <c r="D4" s="36" t="s">
        <v>137</v>
      </c>
      <c r="E4" s="36" t="s">
        <v>138</v>
      </c>
      <c r="F4" s="36" t="s">
        <v>187</v>
      </c>
      <c r="G4" s="36" t="s">
        <v>188</v>
      </c>
      <c r="H4" s="37" t="s">
        <v>30</v>
      </c>
      <c r="I4" s="37" t="s">
        <v>358</v>
      </c>
      <c r="J4" s="37"/>
      <c r="K4" s="37"/>
    </row>
    <row r="5" ht="21.75" customHeight="1" spans="1:11">
      <c r="A5" s="35"/>
      <c r="B5" s="35"/>
      <c r="C5" s="35"/>
      <c r="D5" s="36"/>
      <c r="E5" s="36"/>
      <c r="F5" s="36"/>
      <c r="G5" s="36"/>
      <c r="H5" s="37"/>
      <c r="I5" s="36" t="s">
        <v>34</v>
      </c>
      <c r="J5" s="36" t="s">
        <v>35</v>
      </c>
      <c r="K5" s="36" t="s">
        <v>36</v>
      </c>
    </row>
    <row r="6" ht="40.5" customHeight="1" spans="1:11">
      <c r="A6" s="35"/>
      <c r="B6" s="35"/>
      <c r="C6" s="35"/>
      <c r="D6" s="36"/>
      <c r="E6" s="36"/>
      <c r="F6" s="36"/>
      <c r="G6" s="36"/>
      <c r="H6" s="37"/>
      <c r="I6" s="36" t="s">
        <v>33</v>
      </c>
      <c r="J6" s="36"/>
      <c r="K6" s="36"/>
    </row>
    <row r="7" ht="31" customHeight="1" spans="1:11">
      <c r="A7" s="19">
        <v>1</v>
      </c>
      <c r="B7" s="19">
        <v>2</v>
      </c>
      <c r="C7" s="19">
        <v>3</v>
      </c>
      <c r="D7" s="19">
        <v>4</v>
      </c>
      <c r="E7" s="19">
        <v>5</v>
      </c>
      <c r="F7" s="19">
        <v>6</v>
      </c>
      <c r="G7" s="19">
        <v>7</v>
      </c>
      <c r="H7" s="19">
        <v>8</v>
      </c>
      <c r="I7" s="19">
        <v>9</v>
      </c>
      <c r="J7" s="20">
        <v>10</v>
      </c>
      <c r="K7" s="20">
        <v>11</v>
      </c>
    </row>
    <row r="8" ht="31" customHeight="1" spans="1:11">
      <c r="A8" s="38"/>
      <c r="B8" s="22" t="s">
        <v>359</v>
      </c>
      <c r="C8" s="38"/>
      <c r="D8" s="38"/>
      <c r="E8" s="38"/>
      <c r="F8" s="38"/>
      <c r="G8" s="38"/>
      <c r="H8" s="23">
        <v>34430000</v>
      </c>
      <c r="I8" s="23">
        <v>34430000</v>
      </c>
      <c r="J8" s="23"/>
      <c r="K8" s="42"/>
    </row>
    <row r="9" ht="31" customHeight="1" spans="1:11">
      <c r="A9" s="22" t="s">
        <v>192</v>
      </c>
      <c r="B9" s="22" t="s">
        <v>359</v>
      </c>
      <c r="C9" s="22" t="s">
        <v>46</v>
      </c>
      <c r="D9" s="22" t="s">
        <v>93</v>
      </c>
      <c r="E9" s="22" t="s">
        <v>94</v>
      </c>
      <c r="F9" s="22" t="s">
        <v>215</v>
      </c>
      <c r="G9" s="22" t="s">
        <v>216</v>
      </c>
      <c r="H9" s="23">
        <v>430000</v>
      </c>
      <c r="I9" s="23">
        <v>430000</v>
      </c>
      <c r="J9" s="23"/>
      <c r="K9" s="43"/>
    </row>
    <row r="10" ht="31" customHeight="1" spans="1:11">
      <c r="A10" s="22" t="s">
        <v>192</v>
      </c>
      <c r="B10" s="22" t="s">
        <v>359</v>
      </c>
      <c r="C10" s="22" t="s">
        <v>46</v>
      </c>
      <c r="D10" s="22" t="s">
        <v>93</v>
      </c>
      <c r="E10" s="22" t="s">
        <v>94</v>
      </c>
      <c r="F10" s="22" t="s">
        <v>217</v>
      </c>
      <c r="G10" s="22" t="s">
        <v>218</v>
      </c>
      <c r="H10" s="23">
        <v>34000000</v>
      </c>
      <c r="I10" s="23">
        <v>34000000</v>
      </c>
      <c r="J10" s="23"/>
      <c r="K10" s="44"/>
    </row>
    <row r="11" ht="31" customHeight="1" spans="1:11">
      <c r="A11" s="39" t="s">
        <v>284</v>
      </c>
      <c r="B11" s="40"/>
      <c r="C11" s="40"/>
      <c r="D11" s="40"/>
      <c r="E11" s="40"/>
      <c r="F11" s="40"/>
      <c r="G11" s="40"/>
      <c r="H11" s="23">
        <v>34430000</v>
      </c>
      <c r="I11" s="23">
        <v>34430000</v>
      </c>
      <c r="J11" s="23"/>
      <c r="K11" s="43"/>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E17" sqref="E17"/>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360</v>
      </c>
    </row>
    <row r="2" ht="27.75" customHeight="1" spans="1:7">
      <c r="A2" s="5" t="str">
        <f>"2026"&amp;"年部门项目支出中期规划预算表"</f>
        <v>2026年部门项目支出中期规划预算表</v>
      </c>
      <c r="B2" s="5"/>
      <c r="C2" s="5"/>
      <c r="D2" s="5"/>
      <c r="E2" s="5"/>
      <c r="F2" s="5"/>
      <c r="G2" s="5"/>
    </row>
    <row r="3" ht="28" customHeight="1" spans="1:7">
      <c r="A3" s="6" t="str">
        <f>"单位名称："&amp;"芒市勐焕街道社区卫生服务中心"</f>
        <v>单位名称：芒市勐焕街道社区卫生服务中心</v>
      </c>
      <c r="B3" s="7"/>
      <c r="C3" s="7"/>
      <c r="D3" s="7"/>
      <c r="E3" s="8"/>
      <c r="F3" s="8"/>
      <c r="G3" s="9" t="s">
        <v>27</v>
      </c>
    </row>
    <row r="4" ht="21.75" customHeight="1" spans="1:7">
      <c r="A4" s="10" t="s">
        <v>186</v>
      </c>
      <c r="B4" s="10" t="s">
        <v>185</v>
      </c>
      <c r="C4" s="10" t="s">
        <v>136</v>
      </c>
      <c r="D4" s="11" t="s">
        <v>361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29" customHeight="1" spans="1:7">
      <c r="A7" s="19">
        <v>1</v>
      </c>
      <c r="B7" s="19">
        <v>2</v>
      </c>
      <c r="C7" s="19">
        <v>3</v>
      </c>
      <c r="D7" s="20">
        <v>4</v>
      </c>
      <c r="E7" s="19">
        <v>5</v>
      </c>
      <c r="F7" s="19">
        <v>6</v>
      </c>
      <c r="G7" s="19">
        <v>7</v>
      </c>
    </row>
    <row r="8" ht="29" customHeight="1" spans="1:7">
      <c r="A8" s="21"/>
      <c r="B8" s="22"/>
      <c r="C8" s="22"/>
      <c r="D8" s="22"/>
      <c r="E8" s="23"/>
      <c r="F8" s="23"/>
      <c r="G8" s="23"/>
    </row>
    <row r="9" ht="29" customHeight="1" spans="1:7">
      <c r="A9" s="24"/>
      <c r="B9" s="22"/>
      <c r="C9" s="22"/>
      <c r="D9" s="22"/>
      <c r="E9" s="23"/>
      <c r="F9" s="23"/>
      <c r="G9" s="23"/>
    </row>
    <row r="10" ht="29" customHeight="1" spans="1:7">
      <c r="A10" s="25" t="s">
        <v>30</v>
      </c>
      <c r="B10" s="26" t="s">
        <v>347</v>
      </c>
      <c r="C10" s="26"/>
      <c r="D10" s="27"/>
      <c r="E10" s="28"/>
      <c r="F10" s="28"/>
      <c r="G10" s="28"/>
    </row>
    <row r="11" ht="29" customHeight="1" spans="1:7">
      <c r="A11" s="29" t="s">
        <v>362</v>
      </c>
      <c r="B11" s="30"/>
      <c r="C11" s="30"/>
      <c r="D11" s="30"/>
      <c r="E11" s="30"/>
      <c r="F11" s="30"/>
      <c r="G11" s="30"/>
    </row>
  </sheetData>
  <mergeCells count="12">
    <mergeCell ref="A2:G2"/>
    <mergeCell ref="A3:D3"/>
    <mergeCell ref="E4:G4"/>
    <mergeCell ref="A10:D10"/>
    <mergeCell ref="A11:G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87"/>
      <c r="B1" s="1"/>
      <c r="C1" s="1"/>
      <c r="D1" s="1"/>
      <c r="E1" s="1"/>
      <c r="F1" s="1"/>
      <c r="G1" s="1"/>
      <c r="H1" s="1"/>
      <c r="I1" s="90"/>
      <c r="J1" s="1"/>
      <c r="K1" s="1"/>
      <c r="L1" s="1"/>
      <c r="M1" s="1"/>
      <c r="N1" s="1"/>
      <c r="O1" s="1"/>
      <c r="P1" s="97" t="s">
        <v>26</v>
      </c>
      <c r="Q1" s="97" t="s">
        <v>26</v>
      </c>
    </row>
    <row r="2" ht="36.75" customHeight="1" spans="1:19">
      <c r="A2" s="31" t="str">
        <f>"2026"&amp;"年部门收入预算表"</f>
        <v>2026年部门收入预算表</v>
      </c>
      <c r="B2" s="31"/>
      <c r="C2" s="31"/>
      <c r="D2" s="31"/>
      <c r="E2" s="31"/>
      <c r="F2" s="31"/>
      <c r="G2" s="31"/>
      <c r="H2" s="31"/>
      <c r="I2" s="31"/>
      <c r="J2" s="31"/>
      <c r="K2" s="31"/>
      <c r="L2" s="31"/>
      <c r="M2" s="31"/>
      <c r="N2" s="31"/>
      <c r="O2" s="31"/>
      <c r="P2" s="31"/>
      <c r="Q2" s="31"/>
      <c r="R2" s="31"/>
      <c r="S2" s="31"/>
    </row>
    <row r="3" ht="18" customHeight="1" spans="1:17">
      <c r="A3" s="91" t="str">
        <f>"单位名称："&amp;"芒市勐焕街道社区卫生服务中心"</f>
        <v>单位名称：芒市勐焕街道社区卫生服务中心</v>
      </c>
      <c r="B3" s="91"/>
      <c r="C3" s="171"/>
      <c r="D3" s="171"/>
      <c r="E3" s="171"/>
      <c r="F3" s="171"/>
      <c r="G3" s="171"/>
      <c r="H3" s="171"/>
      <c r="I3" s="171"/>
      <c r="J3" s="171"/>
      <c r="K3" s="171"/>
      <c r="L3" s="171"/>
      <c r="M3" s="171"/>
      <c r="N3" s="171"/>
      <c r="O3" s="171"/>
      <c r="P3" s="97" t="s">
        <v>27</v>
      </c>
      <c r="Q3" s="97"/>
    </row>
    <row r="4" ht="21" customHeight="1" spans="1:19">
      <c r="A4" s="11" t="s">
        <v>28</v>
      </c>
      <c r="B4" s="11" t="s">
        <v>29</v>
      </c>
      <c r="C4" s="11" t="s">
        <v>30</v>
      </c>
      <c r="D4" s="188" t="s">
        <v>31</v>
      </c>
      <c r="E4" s="104"/>
      <c r="F4" s="104"/>
      <c r="G4" s="104"/>
      <c r="H4" s="104"/>
      <c r="I4" s="13"/>
      <c r="J4" s="104"/>
      <c r="K4" s="104"/>
      <c r="L4" s="104"/>
      <c r="M4" s="104"/>
      <c r="N4" s="125"/>
      <c r="O4" s="188" t="s">
        <v>32</v>
      </c>
      <c r="P4" s="104"/>
      <c r="Q4" s="104"/>
      <c r="R4" s="104"/>
      <c r="S4" s="125"/>
    </row>
    <row r="5" ht="41.25" customHeight="1" spans="1:19">
      <c r="A5" s="16"/>
      <c r="B5" s="16"/>
      <c r="C5" s="16"/>
      <c r="D5" s="16" t="s">
        <v>33</v>
      </c>
      <c r="E5" s="16" t="s">
        <v>34</v>
      </c>
      <c r="F5" s="16" t="s">
        <v>35</v>
      </c>
      <c r="G5" s="16" t="s">
        <v>36</v>
      </c>
      <c r="H5" s="11" t="s">
        <v>37</v>
      </c>
      <c r="I5" s="191" t="s">
        <v>38</v>
      </c>
      <c r="J5" s="191"/>
      <c r="K5" s="191"/>
      <c r="L5" s="191"/>
      <c r="M5" s="191"/>
      <c r="N5" s="191"/>
      <c r="O5" s="11" t="s">
        <v>33</v>
      </c>
      <c r="P5" s="11" t="s">
        <v>34</v>
      </c>
      <c r="Q5" s="11" t="s">
        <v>35</v>
      </c>
      <c r="R5" s="11" t="s">
        <v>36</v>
      </c>
      <c r="S5" s="11" t="s">
        <v>39</v>
      </c>
    </row>
    <row r="6" ht="43.5" customHeight="1" spans="1:19">
      <c r="A6" s="81"/>
      <c r="B6" s="81"/>
      <c r="C6" s="81"/>
      <c r="D6" s="92"/>
      <c r="E6" s="92"/>
      <c r="F6" s="92"/>
      <c r="G6" s="81"/>
      <c r="H6" s="81"/>
      <c r="I6" s="37" t="s">
        <v>33</v>
      </c>
      <c r="J6" s="35" t="s">
        <v>40</v>
      </c>
      <c r="K6" s="35" t="s">
        <v>41</v>
      </c>
      <c r="L6" s="10" t="s">
        <v>42</v>
      </c>
      <c r="M6" s="10" t="s">
        <v>43</v>
      </c>
      <c r="N6" s="10" t="s">
        <v>44</v>
      </c>
      <c r="O6" s="92"/>
      <c r="P6" s="92"/>
      <c r="Q6" s="92"/>
      <c r="R6" s="92"/>
      <c r="S6" s="92"/>
    </row>
    <row r="7"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192">
        <v>19</v>
      </c>
    </row>
    <row r="8" ht="52.5" customHeight="1" spans="1:19">
      <c r="A8" s="189" t="s">
        <v>45</v>
      </c>
      <c r="B8" s="189" t="s">
        <v>46</v>
      </c>
      <c r="C8" s="23">
        <v>52111503.67</v>
      </c>
      <c r="D8" s="23">
        <v>52111503.67</v>
      </c>
      <c r="E8" s="23">
        <v>7111503.67</v>
      </c>
      <c r="F8" s="23"/>
      <c r="G8" s="23"/>
      <c r="H8" s="23"/>
      <c r="I8" s="23">
        <v>45000000</v>
      </c>
      <c r="J8" s="23">
        <v>45000000</v>
      </c>
      <c r="K8" s="23"/>
      <c r="L8" s="23"/>
      <c r="M8" s="23"/>
      <c r="N8" s="23"/>
      <c r="O8" s="23"/>
      <c r="P8" s="23"/>
      <c r="Q8" s="23"/>
      <c r="R8" s="23"/>
      <c r="S8" s="23"/>
    </row>
    <row r="9" ht="30" customHeight="1" spans="1:19">
      <c r="A9" s="12" t="s">
        <v>30</v>
      </c>
      <c r="B9" s="190"/>
      <c r="C9" s="178">
        <v>52111503.67</v>
      </c>
      <c r="D9" s="178">
        <v>52111503.67</v>
      </c>
      <c r="E9" s="178">
        <v>7111503.67</v>
      </c>
      <c r="F9" s="178"/>
      <c r="G9" s="178"/>
      <c r="H9" s="178"/>
      <c r="I9" s="178">
        <v>45000000</v>
      </c>
      <c r="J9" s="178">
        <v>45000000</v>
      </c>
      <c r="K9" s="178"/>
      <c r="L9" s="178"/>
      <c r="M9" s="178"/>
      <c r="N9" s="178"/>
      <c r="O9" s="178"/>
      <c r="P9" s="178"/>
      <c r="Q9" s="178"/>
      <c r="R9" s="178"/>
      <c r="S9" s="17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3" sqref="A3:F3"/>
    </sheetView>
  </sheetViews>
  <sheetFormatPr defaultColWidth="8.84761904761905"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80"/>
      <c r="B1" s="180"/>
      <c r="C1" s="180"/>
      <c r="D1" s="180"/>
      <c r="E1" s="180"/>
      <c r="F1" s="180"/>
      <c r="G1" s="180"/>
      <c r="H1" s="180"/>
      <c r="I1" s="180"/>
      <c r="J1" s="180"/>
      <c r="K1" s="180"/>
      <c r="L1" s="180"/>
      <c r="M1" s="180"/>
      <c r="N1" s="45" t="s">
        <v>47</v>
      </c>
      <c r="O1" s="45"/>
    </row>
    <row r="2" ht="36" customHeight="1" spans="1:15">
      <c r="A2" s="181" t="str">
        <f>"2026"&amp;"年部门支出预算表"</f>
        <v>2026年部门支出预算表</v>
      </c>
      <c r="B2" s="181"/>
      <c r="C2" s="181"/>
      <c r="D2" s="181"/>
      <c r="E2" s="181"/>
      <c r="F2" s="181"/>
      <c r="G2" s="181"/>
      <c r="H2" s="181"/>
      <c r="I2" s="181"/>
      <c r="J2" s="181"/>
      <c r="K2" s="181"/>
      <c r="L2" s="181"/>
      <c r="M2" s="181"/>
      <c r="N2" s="181"/>
      <c r="O2" s="181"/>
    </row>
    <row r="3" ht="18.75" customHeight="1" spans="1:15">
      <c r="A3" s="91" t="str">
        <f>"单位名称："&amp;"芒市勐焕街道社区卫生服务中心"</f>
        <v>单位名称：芒市勐焕街道社区卫生服务中心</v>
      </c>
      <c r="B3" s="91"/>
      <c r="C3" s="91"/>
      <c r="D3" s="91"/>
      <c r="E3" s="91"/>
      <c r="F3" s="91"/>
      <c r="G3" s="180"/>
      <c r="H3" s="180"/>
      <c r="I3" s="180"/>
      <c r="J3" s="180"/>
      <c r="K3" s="180"/>
      <c r="L3" s="180"/>
      <c r="M3" s="180"/>
      <c r="N3" s="45" t="s">
        <v>1</v>
      </c>
      <c r="O3" s="45"/>
    </row>
    <row r="4" ht="31.5" customHeight="1" spans="1:15">
      <c r="A4" s="182" t="s">
        <v>48</v>
      </c>
      <c r="B4" s="182" t="s">
        <v>49</v>
      </c>
      <c r="C4" s="182" t="s">
        <v>30</v>
      </c>
      <c r="D4" s="182" t="s">
        <v>34</v>
      </c>
      <c r="E4" s="182"/>
      <c r="F4" s="182"/>
      <c r="G4" s="182" t="s">
        <v>35</v>
      </c>
      <c r="H4" s="182" t="s">
        <v>36</v>
      </c>
      <c r="I4" s="182" t="s">
        <v>50</v>
      </c>
      <c r="J4" s="182" t="s">
        <v>51</v>
      </c>
      <c r="K4" s="182"/>
      <c r="L4" s="182"/>
      <c r="M4" s="182"/>
      <c r="N4" s="182"/>
      <c r="O4" s="182"/>
    </row>
    <row r="5" ht="37.3" customHeight="1" spans="1:15">
      <c r="A5" s="182"/>
      <c r="B5" s="182"/>
      <c r="C5" s="182"/>
      <c r="D5" s="182" t="s">
        <v>33</v>
      </c>
      <c r="E5" s="182" t="s">
        <v>52</v>
      </c>
      <c r="F5" s="182" t="s">
        <v>53</v>
      </c>
      <c r="G5" s="182"/>
      <c r="H5" s="182"/>
      <c r="I5" s="182"/>
      <c r="J5" s="182" t="s">
        <v>33</v>
      </c>
      <c r="K5" s="182" t="s">
        <v>54</v>
      </c>
      <c r="L5" s="182" t="s">
        <v>55</v>
      </c>
      <c r="M5" s="182" t="s">
        <v>56</v>
      </c>
      <c r="N5" s="182" t="s">
        <v>57</v>
      </c>
      <c r="O5" s="182" t="s">
        <v>58</v>
      </c>
    </row>
    <row r="6" ht="18.75" customHeight="1" spans="1:15">
      <c r="A6" s="183" t="s">
        <v>59</v>
      </c>
      <c r="B6" s="183" t="s">
        <v>60</v>
      </c>
      <c r="C6" s="183" t="s">
        <v>61</v>
      </c>
      <c r="D6" s="183" t="s">
        <v>62</v>
      </c>
      <c r="E6" s="183" t="s">
        <v>63</v>
      </c>
      <c r="F6" s="183" t="s">
        <v>64</v>
      </c>
      <c r="G6" s="183" t="s">
        <v>65</v>
      </c>
      <c r="H6" s="183" t="s">
        <v>66</v>
      </c>
      <c r="I6" s="183" t="s">
        <v>67</v>
      </c>
      <c r="J6" s="183" t="s">
        <v>68</v>
      </c>
      <c r="K6" s="183" t="s">
        <v>69</v>
      </c>
      <c r="L6" s="183" t="s">
        <v>70</v>
      </c>
      <c r="M6" s="183" t="s">
        <v>71</v>
      </c>
      <c r="N6" s="183" t="s">
        <v>72</v>
      </c>
      <c r="O6" s="183" t="s">
        <v>73</v>
      </c>
    </row>
    <row r="7" ht="52.5" customHeight="1" spans="1:15">
      <c r="A7" s="184" t="s">
        <v>74</v>
      </c>
      <c r="B7" s="184" t="s">
        <v>75</v>
      </c>
      <c r="C7" s="149">
        <v>1464654.34</v>
      </c>
      <c r="D7" s="149">
        <v>414654.34</v>
      </c>
      <c r="E7" s="149">
        <v>414654.34</v>
      </c>
      <c r="F7" s="149"/>
      <c r="G7" s="149"/>
      <c r="H7" s="149"/>
      <c r="I7" s="149"/>
      <c r="J7" s="149">
        <v>1050000</v>
      </c>
      <c r="K7" s="149">
        <v>1050000</v>
      </c>
      <c r="L7" s="149"/>
      <c r="M7" s="149"/>
      <c r="N7" s="149"/>
      <c r="O7" s="149"/>
    </row>
    <row r="8" ht="52.5" customHeight="1" spans="1:15">
      <c r="A8" s="185" t="s">
        <v>76</v>
      </c>
      <c r="B8" s="185" t="s">
        <v>77</v>
      </c>
      <c r="C8" s="149">
        <v>1464654.34</v>
      </c>
      <c r="D8" s="149">
        <v>414654.34</v>
      </c>
      <c r="E8" s="149">
        <v>414654.34</v>
      </c>
      <c r="F8" s="149"/>
      <c r="G8" s="149"/>
      <c r="H8" s="149"/>
      <c r="I8" s="149"/>
      <c r="J8" s="149">
        <v>1050000</v>
      </c>
      <c r="K8" s="149">
        <v>1050000</v>
      </c>
      <c r="L8" s="149"/>
      <c r="M8" s="149"/>
      <c r="N8" s="149"/>
      <c r="O8" s="149"/>
    </row>
    <row r="9" ht="52.5" customHeight="1" spans="1:15">
      <c r="A9" s="186" t="s">
        <v>78</v>
      </c>
      <c r="B9" s="186" t="s">
        <v>79</v>
      </c>
      <c r="C9" s="149">
        <v>1397154.34</v>
      </c>
      <c r="D9" s="149">
        <v>347154.34</v>
      </c>
      <c r="E9" s="149">
        <v>347154.34</v>
      </c>
      <c r="F9" s="149"/>
      <c r="G9" s="149"/>
      <c r="H9" s="149"/>
      <c r="I9" s="149"/>
      <c r="J9" s="149">
        <v>1050000</v>
      </c>
      <c r="K9" s="149">
        <v>1050000</v>
      </c>
      <c r="L9" s="149"/>
      <c r="M9" s="149"/>
      <c r="N9" s="149"/>
      <c r="O9" s="149"/>
    </row>
    <row r="10" ht="52.5" customHeight="1" spans="1:15">
      <c r="A10" s="186" t="s">
        <v>80</v>
      </c>
      <c r="B10" s="186" t="s">
        <v>81</v>
      </c>
      <c r="C10" s="149">
        <v>67500</v>
      </c>
      <c r="D10" s="149">
        <v>67500</v>
      </c>
      <c r="E10" s="149">
        <v>67500</v>
      </c>
      <c r="F10" s="149"/>
      <c r="G10" s="149"/>
      <c r="H10" s="149"/>
      <c r="I10" s="149"/>
      <c r="J10" s="149"/>
      <c r="K10" s="149"/>
      <c r="L10" s="149"/>
      <c r="M10" s="149"/>
      <c r="N10" s="149"/>
      <c r="O10" s="149"/>
    </row>
    <row r="11" ht="52.5" customHeight="1" spans="1:15">
      <c r="A11" s="185" t="s">
        <v>82</v>
      </c>
      <c r="B11" s="185" t="s">
        <v>83</v>
      </c>
      <c r="C11" s="149"/>
      <c r="D11" s="149"/>
      <c r="E11" s="149"/>
      <c r="F11" s="149"/>
      <c r="G11" s="149"/>
      <c r="H11" s="149"/>
      <c r="I11" s="149"/>
      <c r="J11" s="149"/>
      <c r="K11" s="149"/>
      <c r="L11" s="149"/>
      <c r="M11" s="149"/>
      <c r="N11" s="149"/>
      <c r="O11" s="149"/>
    </row>
    <row r="12" ht="52.5" customHeight="1" spans="1:15">
      <c r="A12" s="186" t="s">
        <v>84</v>
      </c>
      <c r="B12" s="186" t="s">
        <v>83</v>
      </c>
      <c r="C12" s="149"/>
      <c r="D12" s="149"/>
      <c r="E12" s="149"/>
      <c r="F12" s="149"/>
      <c r="G12" s="149"/>
      <c r="H12" s="149"/>
      <c r="I12" s="149"/>
      <c r="J12" s="149"/>
      <c r="K12" s="149"/>
      <c r="L12" s="149"/>
      <c r="M12" s="149"/>
      <c r="N12" s="149"/>
      <c r="O12" s="149"/>
    </row>
    <row r="13" ht="52.5" customHeight="1" spans="1:15">
      <c r="A13" s="184" t="s">
        <v>85</v>
      </c>
      <c r="B13" s="184" t="s">
        <v>86</v>
      </c>
      <c r="C13" s="149">
        <v>49746849.33</v>
      </c>
      <c r="D13" s="149">
        <v>6696849.33</v>
      </c>
      <c r="E13" s="149">
        <v>6696849.33</v>
      </c>
      <c r="F13" s="149"/>
      <c r="G13" s="149"/>
      <c r="H13" s="149"/>
      <c r="I13" s="149"/>
      <c r="J13" s="149">
        <v>43050000</v>
      </c>
      <c r="K13" s="149">
        <v>43050000</v>
      </c>
      <c r="L13" s="149"/>
      <c r="M13" s="149"/>
      <c r="N13" s="149"/>
      <c r="O13" s="149"/>
    </row>
    <row r="14" ht="52.5" customHeight="1" spans="1:15">
      <c r="A14" s="185" t="s">
        <v>87</v>
      </c>
      <c r="B14" s="185" t="s">
        <v>88</v>
      </c>
      <c r="C14" s="149">
        <v>49176405</v>
      </c>
      <c r="D14" s="149">
        <v>6576405</v>
      </c>
      <c r="E14" s="149">
        <v>6576405</v>
      </c>
      <c r="F14" s="149"/>
      <c r="G14" s="149"/>
      <c r="H14" s="149"/>
      <c r="I14" s="149"/>
      <c r="J14" s="149">
        <v>42600000</v>
      </c>
      <c r="K14" s="149">
        <v>42600000</v>
      </c>
      <c r="L14" s="149"/>
      <c r="M14" s="149"/>
      <c r="N14" s="149"/>
      <c r="O14" s="149"/>
    </row>
    <row r="15" ht="52.5" customHeight="1" spans="1:15">
      <c r="A15" s="186" t="s">
        <v>89</v>
      </c>
      <c r="B15" s="186" t="s">
        <v>90</v>
      </c>
      <c r="C15" s="149">
        <v>49176405</v>
      </c>
      <c r="D15" s="149">
        <v>6576405</v>
      </c>
      <c r="E15" s="149">
        <v>6576405</v>
      </c>
      <c r="F15" s="149"/>
      <c r="G15" s="149"/>
      <c r="H15" s="149"/>
      <c r="I15" s="149"/>
      <c r="J15" s="149">
        <v>42600000</v>
      </c>
      <c r="K15" s="149">
        <v>42600000</v>
      </c>
      <c r="L15" s="149"/>
      <c r="M15" s="149"/>
      <c r="N15" s="149"/>
      <c r="O15" s="149"/>
    </row>
    <row r="16" ht="52.5" customHeight="1" spans="1:15">
      <c r="A16" s="185" t="s">
        <v>91</v>
      </c>
      <c r="B16" s="185" t="s">
        <v>92</v>
      </c>
      <c r="C16" s="149"/>
      <c r="D16" s="149"/>
      <c r="E16" s="149"/>
      <c r="F16" s="149"/>
      <c r="G16" s="149"/>
      <c r="H16" s="149"/>
      <c r="I16" s="149"/>
      <c r="J16" s="149"/>
      <c r="K16" s="149"/>
      <c r="L16" s="149"/>
      <c r="M16" s="149"/>
      <c r="N16" s="149"/>
      <c r="O16" s="149"/>
    </row>
    <row r="17" ht="52.5" customHeight="1" spans="1:15">
      <c r="A17" s="186" t="s">
        <v>93</v>
      </c>
      <c r="B17" s="186" t="s">
        <v>94</v>
      </c>
      <c r="C17" s="149"/>
      <c r="D17" s="149"/>
      <c r="E17" s="149"/>
      <c r="F17" s="149"/>
      <c r="G17" s="149"/>
      <c r="H17" s="149"/>
      <c r="I17" s="149"/>
      <c r="J17" s="149"/>
      <c r="K17" s="149"/>
      <c r="L17" s="149"/>
      <c r="M17" s="149"/>
      <c r="N17" s="149"/>
      <c r="O17" s="149"/>
    </row>
    <row r="18" ht="52.5" customHeight="1" spans="1:15">
      <c r="A18" s="185" t="s">
        <v>95</v>
      </c>
      <c r="B18" s="185" t="s">
        <v>96</v>
      </c>
      <c r="C18" s="149">
        <v>570444.33</v>
      </c>
      <c r="D18" s="149">
        <v>120444.33</v>
      </c>
      <c r="E18" s="149">
        <v>120444.33</v>
      </c>
      <c r="F18" s="149"/>
      <c r="G18" s="149"/>
      <c r="H18" s="149"/>
      <c r="I18" s="149"/>
      <c r="J18" s="149">
        <v>450000</v>
      </c>
      <c r="K18" s="149">
        <v>450000</v>
      </c>
      <c r="L18" s="149"/>
      <c r="M18" s="149"/>
      <c r="N18" s="149"/>
      <c r="O18" s="149"/>
    </row>
    <row r="19" ht="52.5" customHeight="1" spans="1:15">
      <c r="A19" s="186" t="s">
        <v>97</v>
      </c>
      <c r="B19" s="186" t="s">
        <v>98</v>
      </c>
      <c r="C19" s="149"/>
      <c r="D19" s="149"/>
      <c r="E19" s="149"/>
      <c r="F19" s="149"/>
      <c r="G19" s="149"/>
      <c r="H19" s="149"/>
      <c r="I19" s="149"/>
      <c r="J19" s="149"/>
      <c r="K19" s="149"/>
      <c r="L19" s="149"/>
      <c r="M19" s="149"/>
      <c r="N19" s="149"/>
      <c r="O19" s="149"/>
    </row>
    <row r="20" ht="52.5" customHeight="1" spans="1:15">
      <c r="A20" s="186" t="s">
        <v>99</v>
      </c>
      <c r="B20" s="186" t="s">
        <v>100</v>
      </c>
      <c r="C20" s="149">
        <v>570444.33</v>
      </c>
      <c r="D20" s="149">
        <v>120444.33</v>
      </c>
      <c r="E20" s="149">
        <v>120444.33</v>
      </c>
      <c r="F20" s="149"/>
      <c r="G20" s="149"/>
      <c r="H20" s="149"/>
      <c r="I20" s="149"/>
      <c r="J20" s="149">
        <v>450000</v>
      </c>
      <c r="K20" s="149">
        <v>450000</v>
      </c>
      <c r="L20" s="149"/>
      <c r="M20" s="149"/>
      <c r="N20" s="149"/>
      <c r="O20" s="149"/>
    </row>
    <row r="21" ht="52.5" customHeight="1" spans="1:15">
      <c r="A21" s="186" t="s">
        <v>101</v>
      </c>
      <c r="B21" s="186" t="s">
        <v>102</v>
      </c>
      <c r="C21" s="149"/>
      <c r="D21" s="149"/>
      <c r="E21" s="149"/>
      <c r="F21" s="149"/>
      <c r="G21" s="149"/>
      <c r="H21" s="149"/>
      <c r="I21" s="149"/>
      <c r="J21" s="149"/>
      <c r="K21" s="149"/>
      <c r="L21" s="149"/>
      <c r="M21" s="149"/>
      <c r="N21" s="149"/>
      <c r="O21" s="149"/>
    </row>
    <row r="22" ht="52.5" customHeight="1" spans="1:15">
      <c r="A22" s="184" t="s">
        <v>103</v>
      </c>
      <c r="B22" s="184" t="s">
        <v>104</v>
      </c>
      <c r="C22" s="149">
        <v>900000</v>
      </c>
      <c r="D22" s="149"/>
      <c r="E22" s="149"/>
      <c r="F22" s="149"/>
      <c r="G22" s="149"/>
      <c r="H22" s="149"/>
      <c r="I22" s="149"/>
      <c r="J22" s="149">
        <v>900000</v>
      </c>
      <c r="K22" s="149">
        <v>900000</v>
      </c>
      <c r="L22" s="149"/>
      <c r="M22" s="149"/>
      <c r="N22" s="149"/>
      <c r="O22" s="149"/>
    </row>
    <row r="23" ht="52.5" customHeight="1" spans="1:15">
      <c r="A23" s="185" t="s">
        <v>105</v>
      </c>
      <c r="B23" s="185" t="s">
        <v>106</v>
      </c>
      <c r="C23" s="149">
        <v>900000</v>
      </c>
      <c r="D23" s="149"/>
      <c r="E23" s="149"/>
      <c r="F23" s="149"/>
      <c r="G23" s="149"/>
      <c r="H23" s="149"/>
      <c r="I23" s="149"/>
      <c r="J23" s="149">
        <v>900000</v>
      </c>
      <c r="K23" s="149">
        <v>900000</v>
      </c>
      <c r="L23" s="149"/>
      <c r="M23" s="149"/>
      <c r="N23" s="149"/>
      <c r="O23" s="149"/>
    </row>
    <row r="24" ht="52.5" customHeight="1" spans="1:15">
      <c r="A24" s="186" t="s">
        <v>107</v>
      </c>
      <c r="B24" s="186" t="s">
        <v>108</v>
      </c>
      <c r="C24" s="149">
        <v>900000</v>
      </c>
      <c r="D24" s="149"/>
      <c r="E24" s="149"/>
      <c r="F24" s="149"/>
      <c r="G24" s="149"/>
      <c r="H24" s="149"/>
      <c r="I24" s="149"/>
      <c r="J24" s="149">
        <v>900000</v>
      </c>
      <c r="K24" s="149">
        <v>900000</v>
      </c>
      <c r="L24" s="149"/>
      <c r="M24" s="149"/>
      <c r="N24" s="149"/>
      <c r="O24" s="149"/>
    </row>
    <row r="25" ht="30" customHeight="1" spans="1:15">
      <c r="A25" s="183" t="s">
        <v>30</v>
      </c>
      <c r="B25" s="183"/>
      <c r="C25" s="149">
        <v>52111503.67</v>
      </c>
      <c r="D25" s="149">
        <v>7111503.67</v>
      </c>
      <c r="E25" s="149">
        <v>7111503.67</v>
      </c>
      <c r="F25" s="149"/>
      <c r="G25" s="149"/>
      <c r="H25" s="149"/>
      <c r="I25" s="149"/>
      <c r="J25" s="149">
        <v>45000000</v>
      </c>
      <c r="K25" s="149">
        <v>45000000</v>
      </c>
      <c r="L25" s="149"/>
      <c r="M25" s="149"/>
      <c r="N25" s="149"/>
      <c r="O25" s="149"/>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25" sqref="C25"/>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171"/>
      <c r="B1" s="171"/>
      <c r="C1" s="171"/>
      <c r="D1" s="97" t="s">
        <v>109</v>
      </c>
    </row>
    <row r="2" ht="30.75" customHeight="1" spans="1:4">
      <c r="A2" s="172" t="str">
        <f>"2026"&amp;"年部门财政拨款收支预算总表"</f>
        <v>2026年部门财政拨款收支预算总表</v>
      </c>
      <c r="B2" s="172"/>
      <c r="C2" s="172"/>
      <c r="D2" s="172"/>
    </row>
    <row r="3" ht="18.75" customHeight="1" spans="1:4">
      <c r="A3" s="91" t="str">
        <f>"单位名称："&amp;"芒市勐焕街道社区卫生服务中心"</f>
        <v>单位名称：芒市勐焕街道社区卫生服务中心</v>
      </c>
      <c r="B3" s="173"/>
      <c r="C3" s="173"/>
      <c r="D3" s="98" t="s">
        <v>1</v>
      </c>
    </row>
    <row r="4" ht="19.5" customHeight="1" spans="1:4">
      <c r="A4" s="12" t="s">
        <v>110</v>
      </c>
      <c r="B4" s="14"/>
      <c r="C4" s="12" t="s">
        <v>111</v>
      </c>
      <c r="D4" s="14"/>
    </row>
    <row r="5" ht="21.75" customHeight="1" spans="1:4">
      <c r="A5" s="78" t="s">
        <v>112</v>
      </c>
      <c r="B5" s="11" t="s">
        <v>5</v>
      </c>
      <c r="C5" s="78" t="s">
        <v>113</v>
      </c>
      <c r="D5" s="11" t="s">
        <v>5</v>
      </c>
    </row>
    <row r="6" ht="17.25" customHeight="1" spans="1:4">
      <c r="A6" s="81"/>
      <c r="B6" s="18"/>
      <c r="C6" s="81"/>
      <c r="D6" s="18"/>
    </row>
    <row r="7" ht="19.5" customHeight="1" spans="1:4">
      <c r="A7" s="174" t="s">
        <v>114</v>
      </c>
      <c r="B7" s="23">
        <v>7111503.67</v>
      </c>
      <c r="C7" s="174" t="s">
        <v>115</v>
      </c>
      <c r="D7" s="23">
        <v>7111503.67</v>
      </c>
    </row>
    <row r="8" ht="19.5" customHeight="1" spans="1:4">
      <c r="A8" s="174" t="s">
        <v>116</v>
      </c>
      <c r="B8" s="23">
        <v>7111503.67</v>
      </c>
      <c r="C8" s="175" t="str">
        <f>"（"&amp;"一"&amp;"）"&amp;"社会保障和就业支出"</f>
        <v>（一）社会保障和就业支出</v>
      </c>
      <c r="D8" s="23">
        <v>414654.34</v>
      </c>
    </row>
    <row r="9" ht="19.5" customHeight="1" spans="1:4">
      <c r="A9" s="176" t="s">
        <v>117</v>
      </c>
      <c r="B9" s="23"/>
      <c r="C9" s="175" t="str">
        <f>"（"&amp;"二"&amp;"）"&amp;"卫生健康支出"</f>
        <v>（二）卫生健康支出</v>
      </c>
      <c r="D9" s="23">
        <v>6696849.33</v>
      </c>
    </row>
    <row r="10" ht="19.5" customHeight="1" spans="1:4">
      <c r="A10" s="176" t="s">
        <v>118</v>
      </c>
      <c r="B10" s="23"/>
      <c r="C10" s="175"/>
      <c r="D10" s="23"/>
    </row>
    <row r="11" ht="19.5" customHeight="1" spans="1:4">
      <c r="A11" s="176" t="s">
        <v>119</v>
      </c>
      <c r="B11" s="23"/>
      <c r="C11" s="175"/>
      <c r="D11" s="23"/>
    </row>
    <row r="12" ht="19.5" customHeight="1" spans="1:4">
      <c r="A12" s="176" t="s">
        <v>116</v>
      </c>
      <c r="B12" s="23"/>
      <c r="C12" s="175"/>
      <c r="D12" s="23"/>
    </row>
    <row r="13" ht="19.5" customHeight="1" spans="1:4">
      <c r="A13" s="176" t="s">
        <v>117</v>
      </c>
      <c r="B13" s="23"/>
      <c r="C13" s="175"/>
      <c r="D13" s="23"/>
    </row>
    <row r="14" ht="19.5" customHeight="1" spans="1:4">
      <c r="A14" s="176" t="s">
        <v>118</v>
      </c>
      <c r="B14" s="23"/>
      <c r="C14" s="175"/>
      <c r="D14" s="23"/>
    </row>
    <row r="15" ht="19.5" customHeight="1" spans="1:4">
      <c r="A15" s="177"/>
      <c r="B15" s="23"/>
      <c r="C15" s="175"/>
      <c r="D15" s="23"/>
    </row>
    <row r="16" ht="19.5" customHeight="1" spans="1:4">
      <c r="A16" s="177"/>
      <c r="B16" s="23"/>
      <c r="C16" s="175"/>
      <c r="D16" s="23"/>
    </row>
    <row r="17" ht="19.5" customHeight="1" spans="1:4">
      <c r="A17" s="177"/>
      <c r="B17" s="23"/>
      <c r="C17" s="175"/>
      <c r="D17" s="23"/>
    </row>
    <row r="18" ht="19.5" customHeight="1" spans="1:4">
      <c r="A18" s="177"/>
      <c r="B18" s="23"/>
      <c r="C18" s="175"/>
      <c r="D18" s="23"/>
    </row>
    <row r="19" ht="19.5" customHeight="1" spans="1:4">
      <c r="A19" s="177"/>
      <c r="B19" s="23"/>
      <c r="C19" s="175"/>
      <c r="D19" s="23"/>
    </row>
    <row r="20" ht="19.5" customHeight="1" spans="1:4">
      <c r="A20" s="174"/>
      <c r="B20" s="23"/>
      <c r="C20" s="175"/>
      <c r="D20" s="23"/>
    </row>
    <row r="21" ht="19.5" customHeight="1" spans="1:4">
      <c r="A21" s="174"/>
      <c r="B21" s="23"/>
      <c r="C21" s="174"/>
      <c r="D21" s="23"/>
    </row>
    <row r="22" ht="19.5" customHeight="1" spans="1:4">
      <c r="A22" s="174"/>
      <c r="B22" s="23"/>
      <c r="C22" s="174"/>
      <c r="D22" s="23"/>
    </row>
    <row r="23" ht="19.5" customHeight="1" spans="1:4">
      <c r="A23" s="174"/>
      <c r="B23" s="23"/>
      <c r="C23" s="174"/>
      <c r="D23" s="23"/>
    </row>
    <row r="24" ht="19.5" customHeight="1" spans="1:4">
      <c r="A24" s="174"/>
      <c r="B24" s="23"/>
      <c r="C24" s="174"/>
      <c r="D24" s="23"/>
    </row>
    <row r="25" ht="19.5" customHeight="1" spans="1:4">
      <c r="A25" s="174"/>
      <c r="B25" s="23"/>
      <c r="C25" s="174"/>
      <c r="D25" s="23"/>
    </row>
    <row r="26" ht="19.5" customHeight="1" spans="1:4">
      <c r="A26" s="175"/>
      <c r="B26" s="23"/>
      <c r="C26" s="174"/>
      <c r="D26" s="23"/>
    </row>
    <row r="27" ht="19.5" customHeight="1" spans="1:4">
      <c r="A27" s="174"/>
      <c r="B27" s="23"/>
      <c r="C27" s="174"/>
      <c r="D27" s="23"/>
    </row>
    <row r="28" customHeight="1" spans="1:4">
      <c r="A28" s="174"/>
      <c r="B28" s="23"/>
      <c r="C28" s="176"/>
      <c r="D28" s="23"/>
    </row>
    <row r="29" ht="19.5" customHeight="1" spans="1:4">
      <c r="A29" s="174"/>
      <c r="B29" s="23"/>
      <c r="C29" s="174"/>
      <c r="D29" s="23"/>
    </row>
    <row r="30" ht="19.5" customHeight="1" spans="1:4">
      <c r="A30" s="175"/>
      <c r="B30" s="23"/>
      <c r="C30" s="174"/>
      <c r="D30" s="23"/>
    </row>
    <row r="31" ht="18" customHeight="1" spans="1:4">
      <c r="A31" s="175"/>
      <c r="B31" s="23"/>
      <c r="C31" s="174"/>
      <c r="D31" s="23"/>
    </row>
    <row r="32" ht="18" customHeight="1" spans="1:4">
      <c r="A32" s="175"/>
      <c r="B32" s="23"/>
      <c r="C32" s="176"/>
      <c r="D32" s="23"/>
    </row>
    <row r="33" ht="18" customHeight="1" spans="1:4">
      <c r="A33" s="175"/>
      <c r="B33" s="23"/>
      <c r="C33" s="176"/>
      <c r="D33" s="23"/>
    </row>
    <row r="34" ht="19.5" customHeight="1" spans="1:4">
      <c r="A34" s="175"/>
      <c r="B34" s="178"/>
      <c r="C34" s="174"/>
      <c r="D34" s="178"/>
    </row>
    <row r="35" ht="19.5" customHeight="1" spans="1:4">
      <c r="A35" s="175"/>
      <c r="B35" s="23"/>
      <c r="C35" s="174" t="s">
        <v>120</v>
      </c>
      <c r="D35" s="23"/>
    </row>
    <row r="36" ht="19.5" customHeight="1" spans="1:4">
      <c r="A36" s="179" t="s">
        <v>24</v>
      </c>
      <c r="B36" s="23">
        <v>7111503.67</v>
      </c>
      <c r="C36" s="179" t="s">
        <v>25</v>
      </c>
      <c r="D36" s="23">
        <v>7111503.67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E20" sqref="E20"/>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38"/>
      <c r="B1" s="138"/>
      <c r="C1" s="138"/>
      <c r="D1" s="138"/>
      <c r="E1" s="138"/>
      <c r="F1" s="138"/>
      <c r="G1" s="142" t="s">
        <v>121</v>
      </c>
    </row>
    <row r="2" ht="33" customHeight="1" spans="1:7">
      <c r="A2" s="164" t="str">
        <f>"2026"&amp;"年一般公共预算支出预算表（按功能科目分类）"</f>
        <v>2026年一般公共预算支出预算表（按功能科目分类）</v>
      </c>
      <c r="B2" s="164"/>
      <c r="C2" s="164"/>
      <c r="D2" s="164"/>
      <c r="E2" s="164"/>
      <c r="F2" s="164"/>
      <c r="G2" s="164"/>
    </row>
    <row r="3" ht="18.75" customHeight="1" spans="1:7">
      <c r="A3" s="165" t="str">
        <f>"单位名称："&amp;"芒市勐焕街道社区卫生服务中心"</f>
        <v>单位名称：芒市勐焕街道社区卫生服务中心</v>
      </c>
      <c r="B3" s="165"/>
      <c r="C3" s="138"/>
      <c r="D3" s="138"/>
      <c r="E3" s="138"/>
      <c r="F3" s="138"/>
      <c r="G3" s="142" t="s">
        <v>1</v>
      </c>
    </row>
    <row r="4" ht="18.75" customHeight="1" spans="1:7">
      <c r="A4" s="166" t="s">
        <v>122</v>
      </c>
      <c r="B4" s="166"/>
      <c r="C4" s="166" t="s">
        <v>30</v>
      </c>
      <c r="D4" s="166" t="s">
        <v>52</v>
      </c>
      <c r="E4" s="166"/>
      <c r="F4" s="166"/>
      <c r="G4" s="166" t="s">
        <v>53</v>
      </c>
    </row>
    <row r="5" ht="18.75" customHeight="1" spans="1:7">
      <c r="A5" s="166" t="s">
        <v>48</v>
      </c>
      <c r="B5" s="166" t="s">
        <v>49</v>
      </c>
      <c r="C5" s="166"/>
      <c r="D5" s="166" t="s">
        <v>33</v>
      </c>
      <c r="E5" s="166" t="s">
        <v>123</v>
      </c>
      <c r="F5" s="166" t="s">
        <v>124</v>
      </c>
      <c r="G5" s="166"/>
    </row>
    <row r="6" ht="18.75" customHeight="1" spans="1:7">
      <c r="A6" s="166" t="s">
        <v>59</v>
      </c>
      <c r="B6" s="166" t="s">
        <v>60</v>
      </c>
      <c r="C6" s="166" t="s">
        <v>61</v>
      </c>
      <c r="D6" s="166" t="s">
        <v>62</v>
      </c>
      <c r="E6" s="166" t="s">
        <v>63</v>
      </c>
      <c r="F6" s="166" t="s">
        <v>64</v>
      </c>
      <c r="G6" s="166" t="s">
        <v>65</v>
      </c>
    </row>
    <row r="7" ht="40" customHeight="1" spans="1:7">
      <c r="A7" s="167" t="s">
        <v>74</v>
      </c>
      <c r="B7" s="167" t="s">
        <v>75</v>
      </c>
      <c r="C7" s="168">
        <v>414654.34</v>
      </c>
      <c r="D7" s="168">
        <v>414654.34</v>
      </c>
      <c r="E7" s="168">
        <v>414654.34</v>
      </c>
      <c r="F7" s="168"/>
      <c r="G7" s="168"/>
    </row>
    <row r="8" ht="40" customHeight="1" outlineLevel="1" spans="1:7">
      <c r="A8" s="169" t="s">
        <v>76</v>
      </c>
      <c r="B8" s="169" t="s">
        <v>77</v>
      </c>
      <c r="C8" s="168">
        <v>414654.34</v>
      </c>
      <c r="D8" s="168">
        <v>414654.34</v>
      </c>
      <c r="E8" s="168">
        <v>414654.34</v>
      </c>
      <c r="F8" s="168"/>
      <c r="G8" s="168"/>
    </row>
    <row r="9" ht="40" customHeight="1" outlineLevel="2" spans="1:7">
      <c r="A9" s="170" t="s">
        <v>78</v>
      </c>
      <c r="B9" s="170" t="s">
        <v>79</v>
      </c>
      <c r="C9" s="168">
        <v>347154.34</v>
      </c>
      <c r="D9" s="168">
        <v>347154.34</v>
      </c>
      <c r="E9" s="168">
        <v>347154.34</v>
      </c>
      <c r="F9" s="168"/>
      <c r="G9" s="168"/>
    </row>
    <row r="10" ht="40" customHeight="1" outlineLevel="2" spans="1:7">
      <c r="A10" s="170" t="s">
        <v>80</v>
      </c>
      <c r="B10" s="170" t="s">
        <v>81</v>
      </c>
      <c r="C10" s="168">
        <v>67500</v>
      </c>
      <c r="D10" s="168">
        <v>67500</v>
      </c>
      <c r="E10" s="168">
        <v>67500</v>
      </c>
      <c r="F10" s="168"/>
      <c r="G10" s="168"/>
    </row>
    <row r="11" ht="40" customHeight="1" spans="1:7">
      <c r="A11" s="167" t="s">
        <v>85</v>
      </c>
      <c r="B11" s="167" t="s">
        <v>86</v>
      </c>
      <c r="C11" s="168">
        <v>6696849.33</v>
      </c>
      <c r="D11" s="168">
        <v>6696849.33</v>
      </c>
      <c r="E11" s="168">
        <v>6696849.33</v>
      </c>
      <c r="F11" s="168"/>
      <c r="G11" s="168"/>
    </row>
    <row r="12" ht="40" customHeight="1" outlineLevel="1" spans="1:7">
      <c r="A12" s="169" t="s">
        <v>87</v>
      </c>
      <c r="B12" s="169" t="s">
        <v>88</v>
      </c>
      <c r="C12" s="168">
        <v>6576405</v>
      </c>
      <c r="D12" s="168">
        <v>6576405</v>
      </c>
      <c r="E12" s="168">
        <v>6576405</v>
      </c>
      <c r="F12" s="168"/>
      <c r="G12" s="168"/>
    </row>
    <row r="13" ht="40" customHeight="1" outlineLevel="2" spans="1:7">
      <c r="A13" s="170" t="s">
        <v>89</v>
      </c>
      <c r="B13" s="170" t="s">
        <v>90</v>
      </c>
      <c r="C13" s="168">
        <v>6576405</v>
      </c>
      <c r="D13" s="168">
        <v>6576405</v>
      </c>
      <c r="E13" s="168">
        <v>6576405</v>
      </c>
      <c r="F13" s="168"/>
      <c r="G13" s="168"/>
    </row>
    <row r="14" ht="40" customHeight="1" outlineLevel="1" spans="1:7">
      <c r="A14" s="169" t="s">
        <v>95</v>
      </c>
      <c r="B14" s="169" t="s">
        <v>96</v>
      </c>
      <c r="C14" s="168">
        <v>120444.33</v>
      </c>
      <c r="D14" s="168">
        <v>120444.33</v>
      </c>
      <c r="E14" s="168">
        <v>120444.33</v>
      </c>
      <c r="F14" s="168"/>
      <c r="G14" s="168"/>
    </row>
    <row r="15" ht="40" customHeight="1" outlineLevel="2" spans="1:7">
      <c r="A15" s="170" t="s">
        <v>99</v>
      </c>
      <c r="B15" s="170" t="s">
        <v>100</v>
      </c>
      <c r="C15" s="168">
        <v>120444.33</v>
      </c>
      <c r="D15" s="168">
        <v>120444.33</v>
      </c>
      <c r="E15" s="168">
        <v>120444.33</v>
      </c>
      <c r="F15" s="168"/>
      <c r="G15" s="168"/>
    </row>
    <row r="16" ht="40" customHeight="1" spans="1:7">
      <c r="A16" s="166" t="s">
        <v>30</v>
      </c>
      <c r="B16" s="166"/>
      <c r="C16" s="168">
        <v>7111503.67</v>
      </c>
      <c r="D16" s="168">
        <v>7111503.67</v>
      </c>
      <c r="E16" s="168">
        <v>7111503.67</v>
      </c>
      <c r="F16" s="168"/>
      <c r="G16" s="168"/>
    </row>
  </sheetData>
  <mergeCells count="7">
    <mergeCell ref="A2:G2"/>
    <mergeCell ref="A3:C3"/>
    <mergeCell ref="A4:B4"/>
    <mergeCell ref="D4:F4"/>
    <mergeCell ref="A16:B1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B16" sqref="B16"/>
    </sheetView>
  </sheetViews>
  <sheetFormatPr defaultColWidth="9.14285714285714" defaultRowHeight="14.25" customHeight="1" outlineLevelRow="7"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55"/>
      <c r="B1" s="155"/>
      <c r="C1" s="156"/>
      <c r="D1" s="1"/>
      <c r="E1" s="1"/>
      <c r="F1" s="157" t="s">
        <v>125</v>
      </c>
    </row>
    <row r="2" ht="33.75" customHeight="1" spans="1:6">
      <c r="A2" s="158" t="str">
        <f>"2026"&amp;"年一般公共预算“三公”经费支出预算表"</f>
        <v>2026年一般公共预算“三公”经费支出预算表</v>
      </c>
      <c r="B2" s="158"/>
      <c r="C2" s="158"/>
      <c r="D2" s="158"/>
      <c r="E2" s="158"/>
      <c r="F2" s="158"/>
    </row>
    <row r="3" ht="21.75" customHeight="1" spans="1:6">
      <c r="A3" s="159" t="str">
        <f>"单位名称："&amp;"芒市勐焕街道社区卫生服务中心"</f>
        <v>单位名称：芒市勐焕街道社区卫生服务中心</v>
      </c>
      <c r="B3" s="155"/>
      <c r="C3" s="156"/>
      <c r="D3" s="3"/>
      <c r="E3" s="1"/>
      <c r="F3" s="157" t="s">
        <v>27</v>
      </c>
    </row>
    <row r="4" ht="19.5" customHeight="1" spans="1:6">
      <c r="A4" s="11" t="s">
        <v>126</v>
      </c>
      <c r="B4" s="78" t="s">
        <v>127</v>
      </c>
      <c r="C4" s="12" t="s">
        <v>128</v>
      </c>
      <c r="D4" s="13"/>
      <c r="E4" s="14"/>
      <c r="F4" s="78" t="s">
        <v>129</v>
      </c>
    </row>
    <row r="5" ht="19.5" customHeight="1" spans="1:6">
      <c r="A5" s="18"/>
      <c r="B5" s="81"/>
      <c r="C5" s="37" t="s">
        <v>33</v>
      </c>
      <c r="D5" s="37" t="s">
        <v>130</v>
      </c>
      <c r="E5" s="37" t="s">
        <v>131</v>
      </c>
      <c r="F5" s="81"/>
    </row>
    <row r="6" ht="18.75" customHeight="1" spans="1:6">
      <c r="A6" s="160">
        <v>1</v>
      </c>
      <c r="B6" s="160">
        <v>2</v>
      </c>
      <c r="C6" s="161">
        <v>3</v>
      </c>
      <c r="D6" s="160">
        <v>4</v>
      </c>
      <c r="E6" s="160">
        <v>5</v>
      </c>
      <c r="F6" s="160">
        <v>6</v>
      </c>
    </row>
    <row r="7" ht="24.75" customHeight="1" spans="1:6">
      <c r="A7" s="162"/>
      <c r="B7" s="162"/>
      <c r="C7" s="163"/>
      <c r="D7" s="162"/>
      <c r="E7" s="162"/>
      <c r="F7" s="162"/>
    </row>
    <row r="8" ht="27" customHeight="1" spans="1:6">
      <c r="A8" s="29" t="s">
        <v>132</v>
      </c>
      <c r="B8" s="30"/>
      <c r="C8" s="30"/>
      <c r="D8" s="30"/>
      <c r="E8" s="30"/>
      <c r="F8" s="30"/>
    </row>
  </sheetData>
  <mergeCells count="7">
    <mergeCell ref="A2:F2"/>
    <mergeCell ref="A3:D3"/>
    <mergeCell ref="C4:E4"/>
    <mergeCell ref="A8:F8"/>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0"/>
  <sheetViews>
    <sheetView showZeros="0" workbookViewId="0">
      <selection activeCell="A3" sqref="A3:G3"/>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50"/>
      <c r="B1" s="150"/>
      <c r="C1" s="150"/>
      <c r="D1" s="150"/>
      <c r="E1" s="150"/>
      <c r="F1" s="150"/>
      <c r="G1" s="150"/>
      <c r="H1" s="150"/>
      <c r="I1" s="150"/>
      <c r="J1" s="150"/>
      <c r="K1" s="150"/>
      <c r="L1" s="150"/>
      <c r="M1" s="150"/>
      <c r="N1" s="150"/>
      <c r="O1" s="150"/>
      <c r="P1" s="150"/>
      <c r="Q1" s="150"/>
      <c r="R1" s="150"/>
      <c r="S1" s="150"/>
      <c r="T1" s="154" t="s">
        <v>133</v>
      </c>
      <c r="U1" s="154"/>
      <c r="V1" s="154"/>
      <c r="W1" s="154"/>
    </row>
    <row r="2" ht="45.75" customHeight="1" spans="1:23">
      <c r="A2" s="151" t="str">
        <f>"2026"&amp;"年部门基本支出预算表"</f>
        <v>2026年部门基本支出预算表</v>
      </c>
      <c r="B2" s="151"/>
      <c r="C2" s="151"/>
      <c r="D2" s="151"/>
      <c r="E2" s="151"/>
      <c r="F2" s="151"/>
      <c r="G2" s="151"/>
      <c r="H2" s="151"/>
      <c r="I2" s="151"/>
      <c r="J2" s="151"/>
      <c r="K2" s="151"/>
      <c r="L2" s="151"/>
      <c r="M2" s="151"/>
      <c r="N2" s="151"/>
      <c r="O2" s="151"/>
      <c r="P2" s="151"/>
      <c r="Q2" s="151"/>
      <c r="R2" s="151"/>
      <c r="S2" s="151"/>
      <c r="T2" s="151"/>
      <c r="U2" s="151"/>
      <c r="V2" s="151"/>
      <c r="W2" s="151"/>
    </row>
    <row r="3" ht="18.75" customHeight="1" spans="1:23">
      <c r="A3" s="150" t="str">
        <f>"单位名称："&amp;"芒市勐焕街道社区卫生服务中心"</f>
        <v>单位名称：芒市勐焕街道社区卫生服务中心</v>
      </c>
      <c r="B3" s="150"/>
      <c r="C3" s="150"/>
      <c r="D3" s="150"/>
      <c r="E3" s="150"/>
      <c r="F3" s="150"/>
      <c r="G3" s="150"/>
      <c r="H3" s="150"/>
      <c r="I3" s="150"/>
      <c r="J3" s="150"/>
      <c r="K3" s="150"/>
      <c r="L3" s="150"/>
      <c r="M3" s="150"/>
      <c r="N3" s="150"/>
      <c r="O3" s="150"/>
      <c r="P3" s="150"/>
      <c r="Q3" s="150"/>
      <c r="R3" s="150"/>
      <c r="S3" s="150"/>
      <c r="T3" s="154" t="s">
        <v>27</v>
      </c>
      <c r="U3" s="154"/>
      <c r="V3" s="154"/>
      <c r="W3" s="154"/>
    </row>
    <row r="4" ht="18.75" customHeight="1" spans="1:23">
      <c r="A4" s="152" t="s">
        <v>134</v>
      </c>
      <c r="B4" s="152" t="s">
        <v>135</v>
      </c>
      <c r="C4" s="152" t="s">
        <v>136</v>
      </c>
      <c r="D4" s="152" t="s">
        <v>137</v>
      </c>
      <c r="E4" s="152" t="s">
        <v>138</v>
      </c>
      <c r="F4" s="152" t="s">
        <v>139</v>
      </c>
      <c r="G4" s="152" t="s">
        <v>140</v>
      </c>
      <c r="H4" s="152" t="s">
        <v>141</v>
      </c>
      <c r="I4" s="152"/>
      <c r="J4" s="152"/>
      <c r="K4" s="152"/>
      <c r="L4" s="152"/>
      <c r="M4" s="152"/>
      <c r="N4" s="152"/>
      <c r="O4" s="152"/>
      <c r="P4" s="152"/>
      <c r="Q4" s="152"/>
      <c r="R4" s="152"/>
      <c r="S4" s="152"/>
      <c r="T4" s="152"/>
      <c r="U4" s="152"/>
      <c r="V4" s="152"/>
      <c r="W4" s="152"/>
    </row>
    <row r="5" ht="28.3" customHeight="1" spans="1:23">
      <c r="A5" s="152"/>
      <c r="B5" s="152"/>
      <c r="C5" s="152"/>
      <c r="D5" s="152"/>
      <c r="E5" s="152"/>
      <c r="F5" s="152"/>
      <c r="G5" s="152"/>
      <c r="H5" s="152" t="s">
        <v>142</v>
      </c>
      <c r="I5" s="152" t="s">
        <v>34</v>
      </c>
      <c r="J5" s="152" t="s">
        <v>143</v>
      </c>
      <c r="K5" s="152" t="s">
        <v>144</v>
      </c>
      <c r="L5" s="152" t="s">
        <v>145</v>
      </c>
      <c r="M5" s="152" t="s">
        <v>146</v>
      </c>
      <c r="N5" s="152" t="s">
        <v>147</v>
      </c>
      <c r="O5" s="152" t="s">
        <v>35</v>
      </c>
      <c r="P5" s="152" t="s">
        <v>36</v>
      </c>
      <c r="Q5" s="152" t="s">
        <v>37</v>
      </c>
      <c r="R5" s="152" t="s">
        <v>51</v>
      </c>
      <c r="S5" s="152"/>
      <c r="T5" s="152"/>
      <c r="U5" s="152"/>
      <c r="V5" s="152"/>
      <c r="W5" s="152"/>
    </row>
    <row r="6" ht="24" customHeight="1" spans="1:23">
      <c r="A6" s="152"/>
      <c r="B6" s="152"/>
      <c r="C6" s="152"/>
      <c r="D6" s="152"/>
      <c r="E6" s="152"/>
      <c r="F6" s="152"/>
      <c r="G6" s="152"/>
      <c r="H6" s="152"/>
      <c r="I6" s="152" t="s">
        <v>148</v>
      </c>
      <c r="J6" s="152" t="s">
        <v>143</v>
      </c>
      <c r="K6" s="152" t="s">
        <v>144</v>
      </c>
      <c r="L6" s="152" t="s">
        <v>145</v>
      </c>
      <c r="M6" s="152" t="s">
        <v>146</v>
      </c>
      <c r="N6" s="152" t="s">
        <v>34</v>
      </c>
      <c r="O6" s="152" t="s">
        <v>35</v>
      </c>
      <c r="P6" s="152" t="s">
        <v>36</v>
      </c>
      <c r="Q6" s="152"/>
      <c r="R6" s="152" t="s">
        <v>33</v>
      </c>
      <c r="S6" s="152" t="s">
        <v>40</v>
      </c>
      <c r="T6" s="152" t="s">
        <v>41</v>
      </c>
      <c r="U6" s="152" t="s">
        <v>42</v>
      </c>
      <c r="V6" s="152" t="s">
        <v>43</v>
      </c>
      <c r="W6" s="152" t="s">
        <v>44</v>
      </c>
    </row>
    <row r="7" ht="32.05" customHeight="1" spans="1:23">
      <c r="A7" s="152"/>
      <c r="B7" s="152"/>
      <c r="C7" s="152"/>
      <c r="D7" s="152"/>
      <c r="E7" s="152"/>
      <c r="F7" s="152"/>
      <c r="G7" s="152"/>
      <c r="H7" s="152"/>
      <c r="I7" s="152" t="s">
        <v>33</v>
      </c>
      <c r="J7" s="152"/>
      <c r="K7" s="152"/>
      <c r="L7" s="152"/>
      <c r="M7" s="152"/>
      <c r="N7" s="152"/>
      <c r="O7" s="152"/>
      <c r="P7" s="152"/>
      <c r="Q7" s="152"/>
      <c r="R7" s="152"/>
      <c r="S7" s="152"/>
      <c r="T7" s="152"/>
      <c r="U7" s="152"/>
      <c r="V7" s="152"/>
      <c r="W7" s="152"/>
    </row>
    <row r="8" ht="18.75" customHeight="1" spans="1:23">
      <c r="A8" s="152" t="s">
        <v>59</v>
      </c>
      <c r="B8" s="152" t="s">
        <v>60</v>
      </c>
      <c r="C8" s="152" t="s">
        <v>61</v>
      </c>
      <c r="D8" s="152" t="s">
        <v>62</v>
      </c>
      <c r="E8" s="152" t="s">
        <v>63</v>
      </c>
      <c r="F8" s="152" t="s">
        <v>64</v>
      </c>
      <c r="G8" s="152" t="s">
        <v>65</v>
      </c>
      <c r="H8" s="152" t="s">
        <v>66</v>
      </c>
      <c r="I8" s="152" t="s">
        <v>67</v>
      </c>
      <c r="J8" s="152" t="s">
        <v>68</v>
      </c>
      <c r="K8" s="152" t="s">
        <v>69</v>
      </c>
      <c r="L8" s="152" t="s">
        <v>70</v>
      </c>
      <c r="M8" s="152" t="s">
        <v>71</v>
      </c>
      <c r="N8" s="152" t="s">
        <v>72</v>
      </c>
      <c r="O8" s="152" t="s">
        <v>73</v>
      </c>
      <c r="P8" s="152" t="s">
        <v>149</v>
      </c>
      <c r="Q8" s="152" t="s">
        <v>150</v>
      </c>
      <c r="R8" s="152" t="s">
        <v>151</v>
      </c>
      <c r="S8" s="152" t="s">
        <v>152</v>
      </c>
      <c r="T8" s="152" t="s">
        <v>153</v>
      </c>
      <c r="U8" s="152" t="s">
        <v>154</v>
      </c>
      <c r="V8" s="152" t="s">
        <v>155</v>
      </c>
      <c r="W8" s="152" t="s">
        <v>156</v>
      </c>
    </row>
    <row r="9" ht="53.25" customHeight="1" spans="1:23">
      <c r="A9" s="147" t="s">
        <v>46</v>
      </c>
      <c r="B9" s="147"/>
      <c r="C9" s="147"/>
      <c r="D9" s="147"/>
      <c r="E9" s="147"/>
      <c r="F9" s="147"/>
      <c r="G9" s="147"/>
      <c r="H9" s="149">
        <v>12861503.67</v>
      </c>
      <c r="I9" s="149">
        <v>7111503.67</v>
      </c>
      <c r="J9" s="149"/>
      <c r="K9" s="149"/>
      <c r="L9" s="149">
        <v>7111503.67</v>
      </c>
      <c r="M9" s="149"/>
      <c r="N9" s="149"/>
      <c r="O9" s="149"/>
      <c r="P9" s="149"/>
      <c r="Q9" s="149"/>
      <c r="R9" s="149">
        <v>5750000</v>
      </c>
      <c r="S9" s="149">
        <v>5750000</v>
      </c>
      <c r="T9" s="149"/>
      <c r="U9" s="149"/>
      <c r="V9" s="149"/>
      <c r="W9" s="149"/>
    </row>
    <row r="10" ht="53.25" customHeight="1" outlineLevel="1" spans="1:23">
      <c r="A10" s="147" t="s">
        <v>46</v>
      </c>
      <c r="B10" s="147" t="s">
        <v>157</v>
      </c>
      <c r="C10" s="147" t="s">
        <v>158</v>
      </c>
      <c r="D10" s="147" t="s">
        <v>89</v>
      </c>
      <c r="E10" s="147" t="s">
        <v>90</v>
      </c>
      <c r="F10" s="147" t="s">
        <v>159</v>
      </c>
      <c r="G10" s="147" t="s">
        <v>160</v>
      </c>
      <c r="H10" s="149">
        <v>2975724</v>
      </c>
      <c r="I10" s="149">
        <v>2975724</v>
      </c>
      <c r="J10" s="149"/>
      <c r="K10" s="149"/>
      <c r="L10" s="149">
        <v>2975724</v>
      </c>
      <c r="M10" s="149"/>
      <c r="N10" s="149"/>
      <c r="O10" s="149"/>
      <c r="P10" s="149"/>
      <c r="Q10" s="149"/>
      <c r="R10" s="149"/>
      <c r="S10" s="149"/>
      <c r="T10" s="149"/>
      <c r="U10" s="149"/>
      <c r="V10" s="149"/>
      <c r="W10" s="149"/>
    </row>
    <row r="11" ht="53.25" customHeight="1" outlineLevel="1" spans="1:23">
      <c r="A11" s="147" t="s">
        <v>46</v>
      </c>
      <c r="B11" s="147" t="s">
        <v>157</v>
      </c>
      <c r="C11" s="147" t="s">
        <v>158</v>
      </c>
      <c r="D11" s="147" t="s">
        <v>89</v>
      </c>
      <c r="E11" s="147" t="s">
        <v>90</v>
      </c>
      <c r="F11" s="147" t="s">
        <v>161</v>
      </c>
      <c r="G11" s="147" t="s">
        <v>162</v>
      </c>
      <c r="H11" s="149">
        <v>623568</v>
      </c>
      <c r="I11" s="149">
        <v>623568</v>
      </c>
      <c r="J11" s="149"/>
      <c r="K11" s="149"/>
      <c r="L11" s="149">
        <v>623568</v>
      </c>
      <c r="M11" s="147"/>
      <c r="N11" s="149"/>
      <c r="O11" s="149"/>
      <c r="P11" s="149"/>
      <c r="Q11" s="149"/>
      <c r="R11" s="149"/>
      <c r="S11" s="149"/>
      <c r="T11" s="149"/>
      <c r="U11" s="149"/>
      <c r="V11" s="149"/>
      <c r="W11" s="149"/>
    </row>
    <row r="12" ht="53.25" customHeight="1" outlineLevel="1" spans="1:23">
      <c r="A12" s="147" t="s">
        <v>46</v>
      </c>
      <c r="B12" s="147" t="s">
        <v>157</v>
      </c>
      <c r="C12" s="147" t="s">
        <v>158</v>
      </c>
      <c r="D12" s="147" t="s">
        <v>89</v>
      </c>
      <c r="E12" s="147" t="s">
        <v>90</v>
      </c>
      <c r="F12" s="147" t="s">
        <v>163</v>
      </c>
      <c r="G12" s="147" t="s">
        <v>164</v>
      </c>
      <c r="H12" s="149">
        <v>247977</v>
      </c>
      <c r="I12" s="149">
        <v>247977</v>
      </c>
      <c r="J12" s="149"/>
      <c r="K12" s="149"/>
      <c r="L12" s="149">
        <v>247977</v>
      </c>
      <c r="M12" s="147"/>
      <c r="N12" s="149"/>
      <c r="O12" s="149"/>
      <c r="P12" s="149"/>
      <c r="Q12" s="149"/>
      <c r="R12" s="149"/>
      <c r="S12" s="149"/>
      <c r="T12" s="149"/>
      <c r="U12" s="149"/>
      <c r="V12" s="149"/>
      <c r="W12" s="149"/>
    </row>
    <row r="13" ht="53.25" customHeight="1" outlineLevel="1" spans="1:23">
      <c r="A13" s="147" t="s">
        <v>46</v>
      </c>
      <c r="B13" s="147" t="s">
        <v>157</v>
      </c>
      <c r="C13" s="147" t="s">
        <v>158</v>
      </c>
      <c r="D13" s="147" t="s">
        <v>89</v>
      </c>
      <c r="E13" s="147" t="s">
        <v>90</v>
      </c>
      <c r="F13" s="147" t="s">
        <v>163</v>
      </c>
      <c r="G13" s="147" t="s">
        <v>164</v>
      </c>
      <c r="H13" s="149">
        <v>760356</v>
      </c>
      <c r="I13" s="149">
        <v>760356</v>
      </c>
      <c r="J13" s="149"/>
      <c r="K13" s="149"/>
      <c r="L13" s="149">
        <v>760356</v>
      </c>
      <c r="M13" s="147"/>
      <c r="N13" s="149"/>
      <c r="O13" s="149"/>
      <c r="P13" s="149"/>
      <c r="Q13" s="149"/>
      <c r="R13" s="149"/>
      <c r="S13" s="149"/>
      <c r="T13" s="149"/>
      <c r="U13" s="149"/>
      <c r="V13" s="149"/>
      <c r="W13" s="149"/>
    </row>
    <row r="14" ht="53.25" customHeight="1" outlineLevel="1" spans="1:23">
      <c r="A14" s="147" t="s">
        <v>46</v>
      </c>
      <c r="B14" s="147" t="s">
        <v>157</v>
      </c>
      <c r="C14" s="147" t="s">
        <v>158</v>
      </c>
      <c r="D14" s="147" t="s">
        <v>89</v>
      </c>
      <c r="E14" s="147" t="s">
        <v>90</v>
      </c>
      <c r="F14" s="147" t="s">
        <v>163</v>
      </c>
      <c r="G14" s="147" t="s">
        <v>164</v>
      </c>
      <c r="H14" s="149">
        <v>1152300</v>
      </c>
      <c r="I14" s="149">
        <v>1152300</v>
      </c>
      <c r="J14" s="149"/>
      <c r="K14" s="149"/>
      <c r="L14" s="149">
        <v>1152300</v>
      </c>
      <c r="M14" s="147"/>
      <c r="N14" s="149"/>
      <c r="O14" s="149"/>
      <c r="P14" s="149"/>
      <c r="Q14" s="149"/>
      <c r="R14" s="149"/>
      <c r="S14" s="149"/>
      <c r="T14" s="149"/>
      <c r="U14" s="149"/>
      <c r="V14" s="149"/>
      <c r="W14" s="149"/>
    </row>
    <row r="15" ht="53.25" customHeight="1" outlineLevel="1" spans="1:23">
      <c r="A15" s="147" t="s">
        <v>46</v>
      </c>
      <c r="B15" s="147" t="s">
        <v>157</v>
      </c>
      <c r="C15" s="147" t="s">
        <v>158</v>
      </c>
      <c r="D15" s="147" t="s">
        <v>89</v>
      </c>
      <c r="E15" s="147" t="s">
        <v>90</v>
      </c>
      <c r="F15" s="147" t="s">
        <v>163</v>
      </c>
      <c r="G15" s="147" t="s">
        <v>164</v>
      </c>
      <c r="H15" s="149">
        <v>816480</v>
      </c>
      <c r="I15" s="149">
        <v>816480</v>
      </c>
      <c r="J15" s="149"/>
      <c r="K15" s="149"/>
      <c r="L15" s="149">
        <v>816480</v>
      </c>
      <c r="M15" s="147"/>
      <c r="N15" s="149"/>
      <c r="O15" s="149"/>
      <c r="P15" s="149"/>
      <c r="Q15" s="149"/>
      <c r="R15" s="149"/>
      <c r="S15" s="149"/>
      <c r="T15" s="149"/>
      <c r="U15" s="149"/>
      <c r="V15" s="149"/>
      <c r="W15" s="149"/>
    </row>
    <row r="16" ht="53.25" customHeight="1" outlineLevel="1" spans="1:23">
      <c r="A16" s="147" t="s">
        <v>46</v>
      </c>
      <c r="B16" s="147" t="s">
        <v>165</v>
      </c>
      <c r="C16" s="147" t="s">
        <v>166</v>
      </c>
      <c r="D16" s="147" t="s">
        <v>78</v>
      </c>
      <c r="E16" s="147" t="s">
        <v>79</v>
      </c>
      <c r="F16" s="147" t="s">
        <v>167</v>
      </c>
      <c r="G16" s="147" t="s">
        <v>168</v>
      </c>
      <c r="H16" s="149">
        <v>347154.34</v>
      </c>
      <c r="I16" s="149">
        <v>347154.34</v>
      </c>
      <c r="J16" s="149"/>
      <c r="K16" s="149"/>
      <c r="L16" s="149">
        <v>347154.34</v>
      </c>
      <c r="M16" s="147"/>
      <c r="N16" s="149"/>
      <c r="O16" s="149"/>
      <c r="P16" s="149"/>
      <c r="Q16" s="149"/>
      <c r="R16" s="149"/>
      <c r="S16" s="149"/>
      <c r="T16" s="149"/>
      <c r="U16" s="149"/>
      <c r="V16" s="149"/>
      <c r="W16" s="149"/>
    </row>
    <row r="17" ht="53.25" customHeight="1" outlineLevel="1" spans="1:23">
      <c r="A17" s="147" t="s">
        <v>46</v>
      </c>
      <c r="B17" s="147" t="s">
        <v>165</v>
      </c>
      <c r="C17" s="147" t="s">
        <v>166</v>
      </c>
      <c r="D17" s="147" t="s">
        <v>80</v>
      </c>
      <c r="E17" s="147" t="s">
        <v>81</v>
      </c>
      <c r="F17" s="147" t="s">
        <v>169</v>
      </c>
      <c r="G17" s="147" t="s">
        <v>170</v>
      </c>
      <c r="H17" s="149">
        <v>22500</v>
      </c>
      <c r="I17" s="149">
        <v>22500</v>
      </c>
      <c r="J17" s="149"/>
      <c r="K17" s="149"/>
      <c r="L17" s="149">
        <v>22500</v>
      </c>
      <c r="M17" s="147"/>
      <c r="N17" s="149"/>
      <c r="O17" s="149"/>
      <c r="P17" s="149"/>
      <c r="Q17" s="149"/>
      <c r="R17" s="149"/>
      <c r="S17" s="149"/>
      <c r="T17" s="149"/>
      <c r="U17" s="149"/>
      <c r="V17" s="149"/>
      <c r="W17" s="149"/>
    </row>
    <row r="18" ht="53.25" customHeight="1" outlineLevel="1" spans="1:23">
      <c r="A18" s="147" t="s">
        <v>46</v>
      </c>
      <c r="B18" s="147" t="s">
        <v>165</v>
      </c>
      <c r="C18" s="147" t="s">
        <v>166</v>
      </c>
      <c r="D18" s="147" t="s">
        <v>80</v>
      </c>
      <c r="E18" s="147" t="s">
        <v>81</v>
      </c>
      <c r="F18" s="147" t="s">
        <v>169</v>
      </c>
      <c r="G18" s="147" t="s">
        <v>170</v>
      </c>
      <c r="H18" s="149"/>
      <c r="I18" s="149"/>
      <c r="J18" s="149"/>
      <c r="K18" s="149"/>
      <c r="L18" s="149"/>
      <c r="M18" s="147"/>
      <c r="N18" s="149"/>
      <c r="O18" s="149"/>
      <c r="P18" s="149"/>
      <c r="Q18" s="149"/>
      <c r="R18" s="149"/>
      <c r="S18" s="149"/>
      <c r="T18" s="149"/>
      <c r="U18" s="149"/>
      <c r="V18" s="149"/>
      <c r="W18" s="149"/>
    </row>
    <row r="19" ht="53.25" customHeight="1" outlineLevel="1" spans="1:23">
      <c r="A19" s="147" t="s">
        <v>46</v>
      </c>
      <c r="B19" s="147" t="s">
        <v>171</v>
      </c>
      <c r="C19" s="147" t="s">
        <v>172</v>
      </c>
      <c r="D19" s="147" t="s">
        <v>80</v>
      </c>
      <c r="E19" s="147" t="s">
        <v>81</v>
      </c>
      <c r="F19" s="147" t="s">
        <v>169</v>
      </c>
      <c r="G19" s="147" t="s">
        <v>170</v>
      </c>
      <c r="H19" s="149">
        <v>45000</v>
      </c>
      <c r="I19" s="149">
        <v>45000</v>
      </c>
      <c r="J19" s="149"/>
      <c r="K19" s="149"/>
      <c r="L19" s="149">
        <v>45000</v>
      </c>
      <c r="M19" s="147"/>
      <c r="N19" s="149"/>
      <c r="O19" s="149"/>
      <c r="P19" s="149"/>
      <c r="Q19" s="149"/>
      <c r="R19" s="149"/>
      <c r="S19" s="149"/>
      <c r="T19" s="149"/>
      <c r="U19" s="149"/>
      <c r="V19" s="149"/>
      <c r="W19" s="149"/>
    </row>
    <row r="20" ht="53.25" customHeight="1" outlineLevel="1" spans="1:23">
      <c r="A20" s="147" t="s">
        <v>46</v>
      </c>
      <c r="B20" s="147" t="s">
        <v>165</v>
      </c>
      <c r="C20" s="147" t="s">
        <v>166</v>
      </c>
      <c r="D20" s="147" t="s">
        <v>97</v>
      </c>
      <c r="E20" s="147" t="s">
        <v>98</v>
      </c>
      <c r="F20" s="147" t="s">
        <v>173</v>
      </c>
      <c r="G20" s="147" t="s">
        <v>174</v>
      </c>
      <c r="H20" s="149"/>
      <c r="I20" s="149"/>
      <c r="J20" s="149"/>
      <c r="K20" s="149"/>
      <c r="L20" s="149"/>
      <c r="M20" s="147"/>
      <c r="N20" s="149"/>
      <c r="O20" s="149"/>
      <c r="P20" s="149"/>
      <c r="Q20" s="149"/>
      <c r="R20" s="149"/>
      <c r="S20" s="149"/>
      <c r="T20" s="149"/>
      <c r="U20" s="149"/>
      <c r="V20" s="149"/>
      <c r="W20" s="149"/>
    </row>
    <row r="21" ht="53.25" customHeight="1" outlineLevel="1" spans="1:23">
      <c r="A21" s="147" t="s">
        <v>46</v>
      </c>
      <c r="B21" s="147" t="s">
        <v>165</v>
      </c>
      <c r="C21" s="147" t="s">
        <v>166</v>
      </c>
      <c r="D21" s="147" t="s">
        <v>99</v>
      </c>
      <c r="E21" s="147" t="s">
        <v>100</v>
      </c>
      <c r="F21" s="147" t="s">
        <v>173</v>
      </c>
      <c r="G21" s="147" t="s">
        <v>174</v>
      </c>
      <c r="H21" s="149">
        <v>120444.33</v>
      </c>
      <c r="I21" s="149">
        <v>120444.33</v>
      </c>
      <c r="J21" s="149"/>
      <c r="K21" s="149"/>
      <c r="L21" s="149">
        <v>120444.33</v>
      </c>
      <c r="M21" s="147"/>
      <c r="N21" s="149"/>
      <c r="O21" s="149"/>
      <c r="P21" s="149"/>
      <c r="Q21" s="149"/>
      <c r="R21" s="149"/>
      <c r="S21" s="149"/>
      <c r="T21" s="149"/>
      <c r="U21" s="149"/>
      <c r="V21" s="149"/>
      <c r="W21" s="149"/>
    </row>
    <row r="22" ht="53.25" customHeight="1" outlineLevel="1" spans="1:23">
      <c r="A22" s="147" t="s">
        <v>46</v>
      </c>
      <c r="B22" s="147" t="s">
        <v>165</v>
      </c>
      <c r="C22" s="147" t="s">
        <v>166</v>
      </c>
      <c r="D22" s="147" t="s">
        <v>101</v>
      </c>
      <c r="E22" s="147" t="s">
        <v>102</v>
      </c>
      <c r="F22" s="147" t="s">
        <v>175</v>
      </c>
      <c r="G22" s="147" t="s">
        <v>176</v>
      </c>
      <c r="H22" s="149"/>
      <c r="I22" s="149"/>
      <c r="J22" s="149"/>
      <c r="K22" s="149"/>
      <c r="L22" s="149"/>
      <c r="M22" s="147"/>
      <c r="N22" s="149"/>
      <c r="O22" s="149"/>
      <c r="P22" s="149"/>
      <c r="Q22" s="149"/>
      <c r="R22" s="149"/>
      <c r="S22" s="149"/>
      <c r="T22" s="149"/>
      <c r="U22" s="149"/>
      <c r="V22" s="149"/>
      <c r="W22" s="149"/>
    </row>
    <row r="23" ht="53.25" customHeight="1" outlineLevel="1" spans="1:23">
      <c r="A23" s="147" t="s">
        <v>46</v>
      </c>
      <c r="B23" s="147" t="s">
        <v>165</v>
      </c>
      <c r="C23" s="147" t="s">
        <v>166</v>
      </c>
      <c r="D23" s="147" t="s">
        <v>84</v>
      </c>
      <c r="E23" s="147" t="s">
        <v>83</v>
      </c>
      <c r="F23" s="147" t="s">
        <v>175</v>
      </c>
      <c r="G23" s="147" t="s">
        <v>176</v>
      </c>
      <c r="H23" s="149"/>
      <c r="I23" s="149"/>
      <c r="J23" s="149"/>
      <c r="K23" s="149"/>
      <c r="L23" s="149"/>
      <c r="M23" s="147"/>
      <c r="N23" s="149"/>
      <c r="O23" s="149"/>
      <c r="P23" s="149"/>
      <c r="Q23" s="149"/>
      <c r="R23" s="149"/>
      <c r="S23" s="149"/>
      <c r="T23" s="149"/>
      <c r="U23" s="149"/>
      <c r="V23" s="149"/>
      <c r="W23" s="149"/>
    </row>
    <row r="24" ht="53.25" customHeight="1" outlineLevel="1" spans="1:23">
      <c r="A24" s="147" t="s">
        <v>46</v>
      </c>
      <c r="B24" s="147" t="s">
        <v>165</v>
      </c>
      <c r="C24" s="147" t="s">
        <v>166</v>
      </c>
      <c r="D24" s="147" t="s">
        <v>101</v>
      </c>
      <c r="E24" s="147" t="s">
        <v>102</v>
      </c>
      <c r="F24" s="147" t="s">
        <v>175</v>
      </c>
      <c r="G24" s="147" t="s">
        <v>176</v>
      </c>
      <c r="H24" s="149"/>
      <c r="I24" s="149"/>
      <c r="J24" s="149"/>
      <c r="K24" s="149"/>
      <c r="L24" s="149"/>
      <c r="M24" s="147"/>
      <c r="N24" s="149"/>
      <c r="O24" s="149"/>
      <c r="P24" s="149"/>
      <c r="Q24" s="149"/>
      <c r="R24" s="149"/>
      <c r="S24" s="149"/>
      <c r="T24" s="149"/>
      <c r="U24" s="149"/>
      <c r="V24" s="149"/>
      <c r="W24" s="149"/>
    </row>
    <row r="25" ht="53.25" customHeight="1" outlineLevel="1" spans="1:23">
      <c r="A25" s="147" t="s">
        <v>46</v>
      </c>
      <c r="B25" s="147" t="s">
        <v>177</v>
      </c>
      <c r="C25" s="147" t="s">
        <v>178</v>
      </c>
      <c r="D25" s="147" t="s">
        <v>107</v>
      </c>
      <c r="E25" s="147" t="s">
        <v>108</v>
      </c>
      <c r="F25" s="147" t="s">
        <v>179</v>
      </c>
      <c r="G25" s="147" t="s">
        <v>108</v>
      </c>
      <c r="H25" s="149">
        <v>900000</v>
      </c>
      <c r="I25" s="149"/>
      <c r="J25" s="149"/>
      <c r="K25" s="149"/>
      <c r="L25" s="149"/>
      <c r="M25" s="147"/>
      <c r="N25" s="149"/>
      <c r="O25" s="149"/>
      <c r="P25" s="149"/>
      <c r="Q25" s="149"/>
      <c r="R25" s="149">
        <v>900000</v>
      </c>
      <c r="S25" s="149">
        <v>900000</v>
      </c>
      <c r="T25" s="149"/>
      <c r="U25" s="149"/>
      <c r="V25" s="149"/>
      <c r="W25" s="149"/>
    </row>
    <row r="26" ht="53.25" customHeight="1" outlineLevel="1" spans="1:23">
      <c r="A26" s="147" t="s">
        <v>46</v>
      </c>
      <c r="B26" s="147" t="s">
        <v>180</v>
      </c>
      <c r="C26" s="147" t="s">
        <v>181</v>
      </c>
      <c r="D26" s="147" t="s">
        <v>89</v>
      </c>
      <c r="E26" s="147" t="s">
        <v>90</v>
      </c>
      <c r="F26" s="147" t="s">
        <v>163</v>
      </c>
      <c r="G26" s="147" t="s">
        <v>164</v>
      </c>
      <c r="H26" s="149">
        <v>3200000</v>
      </c>
      <c r="I26" s="149"/>
      <c r="J26" s="149"/>
      <c r="K26" s="149"/>
      <c r="L26" s="149"/>
      <c r="M26" s="147"/>
      <c r="N26" s="149"/>
      <c r="O26" s="149"/>
      <c r="P26" s="149"/>
      <c r="Q26" s="149"/>
      <c r="R26" s="149">
        <v>3200000</v>
      </c>
      <c r="S26" s="149">
        <v>3200000</v>
      </c>
      <c r="T26" s="149"/>
      <c r="U26" s="149"/>
      <c r="V26" s="149"/>
      <c r="W26" s="149"/>
    </row>
    <row r="27" ht="53.25" customHeight="1" outlineLevel="1" spans="1:23">
      <c r="A27" s="147" t="s">
        <v>46</v>
      </c>
      <c r="B27" s="147" t="s">
        <v>182</v>
      </c>
      <c r="C27" s="147" t="s">
        <v>183</v>
      </c>
      <c r="D27" s="147" t="s">
        <v>78</v>
      </c>
      <c r="E27" s="147" t="s">
        <v>79</v>
      </c>
      <c r="F27" s="147" t="s">
        <v>167</v>
      </c>
      <c r="G27" s="147" t="s">
        <v>168</v>
      </c>
      <c r="H27" s="149">
        <v>1050000</v>
      </c>
      <c r="I27" s="149"/>
      <c r="J27" s="149"/>
      <c r="K27" s="149"/>
      <c r="L27" s="149"/>
      <c r="M27" s="147"/>
      <c r="N27" s="149"/>
      <c r="O27" s="149"/>
      <c r="P27" s="149"/>
      <c r="Q27" s="149"/>
      <c r="R27" s="149">
        <v>1050000</v>
      </c>
      <c r="S27" s="149">
        <v>1050000</v>
      </c>
      <c r="T27" s="149"/>
      <c r="U27" s="149"/>
      <c r="V27" s="149"/>
      <c r="W27" s="149"/>
    </row>
    <row r="28" ht="53.25" customHeight="1" outlineLevel="1" spans="1:23">
      <c r="A28" s="147" t="s">
        <v>46</v>
      </c>
      <c r="B28" s="147" t="s">
        <v>182</v>
      </c>
      <c r="C28" s="147" t="s">
        <v>183</v>
      </c>
      <c r="D28" s="147" t="s">
        <v>89</v>
      </c>
      <c r="E28" s="147" t="s">
        <v>90</v>
      </c>
      <c r="F28" s="147" t="s">
        <v>175</v>
      </c>
      <c r="G28" s="147" t="s">
        <v>176</v>
      </c>
      <c r="H28" s="149">
        <v>150000</v>
      </c>
      <c r="I28" s="149"/>
      <c r="J28" s="149"/>
      <c r="K28" s="149"/>
      <c r="L28" s="149"/>
      <c r="M28" s="147"/>
      <c r="N28" s="149"/>
      <c r="O28" s="149"/>
      <c r="P28" s="149"/>
      <c r="Q28" s="149"/>
      <c r="R28" s="149">
        <v>150000</v>
      </c>
      <c r="S28" s="149">
        <v>150000</v>
      </c>
      <c r="T28" s="149"/>
      <c r="U28" s="149"/>
      <c r="V28" s="149"/>
      <c r="W28" s="149"/>
    </row>
    <row r="29" ht="53.25" customHeight="1" outlineLevel="1" spans="1:23">
      <c r="A29" s="147" t="s">
        <v>46</v>
      </c>
      <c r="B29" s="147" t="s">
        <v>182</v>
      </c>
      <c r="C29" s="147" t="s">
        <v>183</v>
      </c>
      <c r="D29" s="147" t="s">
        <v>99</v>
      </c>
      <c r="E29" s="147" t="s">
        <v>100</v>
      </c>
      <c r="F29" s="147" t="s">
        <v>173</v>
      </c>
      <c r="G29" s="147" t="s">
        <v>174</v>
      </c>
      <c r="H29" s="149">
        <v>450000</v>
      </c>
      <c r="I29" s="149"/>
      <c r="J29" s="149"/>
      <c r="K29" s="149"/>
      <c r="L29" s="149"/>
      <c r="M29" s="147"/>
      <c r="N29" s="149"/>
      <c r="O29" s="149"/>
      <c r="P29" s="149"/>
      <c r="Q29" s="149"/>
      <c r="R29" s="149">
        <v>450000</v>
      </c>
      <c r="S29" s="149">
        <v>450000</v>
      </c>
      <c r="T29" s="149"/>
      <c r="U29" s="149"/>
      <c r="V29" s="149"/>
      <c r="W29" s="149"/>
    </row>
    <row r="30" ht="30.75" customHeight="1" spans="1:23">
      <c r="A30" s="153" t="s">
        <v>30</v>
      </c>
      <c r="B30" s="153"/>
      <c r="C30" s="153"/>
      <c r="D30" s="153"/>
      <c r="E30" s="153"/>
      <c r="F30" s="153"/>
      <c r="G30" s="153"/>
      <c r="H30" s="149">
        <v>12861503.67</v>
      </c>
      <c r="I30" s="149">
        <v>7111503.67</v>
      </c>
      <c r="J30" s="149"/>
      <c r="K30" s="149"/>
      <c r="L30" s="149">
        <v>7111503.67</v>
      </c>
      <c r="M30" s="149"/>
      <c r="N30" s="149"/>
      <c r="O30" s="149"/>
      <c r="P30" s="149"/>
      <c r="Q30" s="149"/>
      <c r="R30" s="149">
        <v>5750000</v>
      </c>
      <c r="S30" s="149">
        <v>5750000</v>
      </c>
      <c r="T30" s="149"/>
      <c r="U30" s="149"/>
      <c r="V30" s="149"/>
      <c r="W30" s="149"/>
    </row>
  </sheetData>
  <mergeCells count="32">
    <mergeCell ref="T1:W1"/>
    <mergeCell ref="A2:W2"/>
    <mergeCell ref="A3:G3"/>
    <mergeCell ref="T3:W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2"/>
  <sheetViews>
    <sheetView showZeros="0" topLeftCell="D1" workbookViewId="0">
      <selection activeCell="X10" sqref="X10"/>
    </sheetView>
  </sheetViews>
  <sheetFormatPr defaultColWidth="10.2761904761905" defaultRowHeight="15" customHeight="1"/>
  <cols>
    <col min="1" max="1" width="8.88571428571429" customWidth="1"/>
    <col min="2" max="2" width="10.8857142857143" customWidth="1"/>
    <col min="3" max="3" width="14" customWidth="1"/>
    <col min="4" max="4" width="13" customWidth="1"/>
    <col min="5" max="5" width="8.88571428571429" customWidth="1"/>
    <col min="6" max="6" width="16.1142857142857" customWidth="1"/>
    <col min="7" max="8" width="8.88571428571429" customWidth="1"/>
    <col min="9" max="9" width="12.847619047619" customWidth="1"/>
    <col min="10" max="17" width="8.21904761904762" customWidth="1"/>
    <col min="18" max="18" width="12.8857142857143" customWidth="1"/>
    <col min="19" max="19" width="15.2190476190476" customWidth="1"/>
    <col min="20" max="23" width="6.11428571428571" customWidth="1"/>
  </cols>
  <sheetData>
    <row r="1" ht="18.75" customHeight="1" spans="1:23">
      <c r="A1" s="143" t="s">
        <v>184</v>
      </c>
      <c r="B1" s="143"/>
      <c r="C1" s="143"/>
      <c r="D1" s="143"/>
      <c r="E1" s="143"/>
      <c r="F1" s="143"/>
      <c r="G1" s="143"/>
      <c r="H1" s="143"/>
      <c r="I1" s="143"/>
      <c r="J1" s="143"/>
      <c r="K1" s="143"/>
      <c r="L1" s="143"/>
      <c r="M1" s="143"/>
      <c r="N1" s="143"/>
      <c r="O1" s="143"/>
      <c r="P1" s="143"/>
      <c r="Q1" s="143"/>
      <c r="R1" s="143"/>
      <c r="S1" s="143"/>
      <c r="T1" s="143"/>
      <c r="U1" s="143"/>
      <c r="V1" s="143"/>
      <c r="W1" s="143"/>
    </row>
    <row r="2" ht="26.25" customHeight="1" spans="1:23">
      <c r="A2" s="139" t="str">
        <f>"2026"&amp;"年部门项目支出预算表"</f>
        <v>2026年部门项目支出预算表</v>
      </c>
      <c r="B2" s="139"/>
      <c r="C2" s="139" t="s">
        <v>59</v>
      </c>
      <c r="D2" s="139"/>
      <c r="E2" s="139"/>
      <c r="F2" s="139"/>
      <c r="G2" s="139"/>
      <c r="H2" s="139"/>
      <c r="I2" s="139"/>
      <c r="J2" s="139"/>
      <c r="K2" s="139"/>
      <c r="L2" s="139"/>
      <c r="M2" s="139"/>
      <c r="N2" s="139"/>
      <c r="O2" s="139"/>
      <c r="P2" s="139"/>
      <c r="Q2" s="139"/>
      <c r="R2" s="139"/>
      <c r="S2" s="139"/>
      <c r="T2" s="139"/>
      <c r="U2" s="139"/>
      <c r="V2" s="139"/>
      <c r="W2" s="139"/>
    </row>
    <row r="3" ht="18.75" customHeight="1" spans="1:23">
      <c r="A3" s="144" t="str">
        <f>"单位名称："&amp;"芒市勐焕街道社区卫生服务中心"</f>
        <v>单位名称：芒市勐焕街道社区卫生服务中心</v>
      </c>
      <c r="B3" s="144"/>
      <c r="C3" s="144"/>
      <c r="D3" s="144"/>
      <c r="E3" s="144"/>
      <c r="F3" s="144"/>
      <c r="G3" s="144"/>
      <c r="H3" s="145"/>
      <c r="I3" s="145"/>
      <c r="J3" s="145"/>
      <c r="K3" s="145"/>
      <c r="L3" s="145"/>
      <c r="M3" s="145"/>
      <c r="N3" s="145"/>
      <c r="O3" s="145"/>
      <c r="P3" s="145"/>
      <c r="Q3" s="145"/>
      <c r="R3" s="145"/>
      <c r="S3" s="145"/>
      <c r="T3" s="145"/>
      <c r="U3" s="145"/>
      <c r="V3" s="143" t="s">
        <v>27</v>
      </c>
      <c r="W3" s="143"/>
    </row>
    <row r="4" ht="26.25" customHeight="1" spans="1:23">
      <c r="A4" s="146" t="s">
        <v>185</v>
      </c>
      <c r="B4" s="146" t="s">
        <v>135</v>
      </c>
      <c r="C4" s="146" t="s">
        <v>136</v>
      </c>
      <c r="D4" s="146" t="s">
        <v>186</v>
      </c>
      <c r="E4" s="146" t="s">
        <v>137</v>
      </c>
      <c r="F4" s="146" t="s">
        <v>138</v>
      </c>
      <c r="G4" s="146" t="s">
        <v>187</v>
      </c>
      <c r="H4" s="146" t="s">
        <v>188</v>
      </c>
      <c r="I4" s="146" t="s">
        <v>30</v>
      </c>
      <c r="J4" s="146" t="s">
        <v>189</v>
      </c>
      <c r="K4" s="146"/>
      <c r="L4" s="146"/>
      <c r="M4" s="146"/>
      <c r="N4" s="146" t="s">
        <v>147</v>
      </c>
      <c r="O4" s="146"/>
      <c r="P4" s="146"/>
      <c r="Q4" s="146" t="s">
        <v>37</v>
      </c>
      <c r="R4" s="146" t="s">
        <v>51</v>
      </c>
      <c r="S4" s="146"/>
      <c r="T4" s="146"/>
      <c r="U4" s="146"/>
      <c r="V4" s="146"/>
      <c r="W4" s="146"/>
    </row>
    <row r="5" ht="26.25" customHeight="1" spans="1:23">
      <c r="A5" s="146"/>
      <c r="B5" s="146"/>
      <c r="C5" s="146"/>
      <c r="D5" s="146"/>
      <c r="E5" s="146"/>
      <c r="F5" s="146"/>
      <c r="G5" s="146"/>
      <c r="H5" s="146"/>
      <c r="I5" s="146"/>
      <c r="J5" s="146" t="s">
        <v>34</v>
      </c>
      <c r="K5" s="146"/>
      <c r="L5" s="146" t="s">
        <v>35</v>
      </c>
      <c r="M5" s="146" t="s">
        <v>36</v>
      </c>
      <c r="N5" s="146" t="s">
        <v>34</v>
      </c>
      <c r="O5" s="146" t="s">
        <v>35</v>
      </c>
      <c r="P5" s="146" t="s">
        <v>36</v>
      </c>
      <c r="Q5" s="146"/>
      <c r="R5" s="146" t="s">
        <v>33</v>
      </c>
      <c r="S5" s="146" t="s">
        <v>40</v>
      </c>
      <c r="T5" s="146" t="s">
        <v>41</v>
      </c>
      <c r="U5" s="146" t="s">
        <v>42</v>
      </c>
      <c r="V5" s="146" t="s">
        <v>43</v>
      </c>
      <c r="W5" s="146" t="s">
        <v>44</v>
      </c>
    </row>
    <row r="6" ht="26.25" customHeight="1" spans="1:23">
      <c r="A6" s="146"/>
      <c r="B6" s="146"/>
      <c r="C6" s="146"/>
      <c r="D6" s="146"/>
      <c r="E6" s="146"/>
      <c r="F6" s="146"/>
      <c r="G6" s="146"/>
      <c r="H6" s="146"/>
      <c r="I6" s="146"/>
      <c r="J6" s="146" t="s">
        <v>33</v>
      </c>
      <c r="K6" s="146" t="s">
        <v>190</v>
      </c>
      <c r="L6" s="146"/>
      <c r="M6" s="146"/>
      <c r="N6" s="146"/>
      <c r="O6" s="146"/>
      <c r="P6" s="146"/>
      <c r="Q6" s="146"/>
      <c r="R6" s="146"/>
      <c r="S6" s="146"/>
      <c r="T6" s="146"/>
      <c r="U6" s="146"/>
      <c r="V6" s="146"/>
      <c r="W6" s="146"/>
    </row>
    <row r="7" ht="18.75" customHeight="1" spans="1:23">
      <c r="A7" s="146" t="s">
        <v>59</v>
      </c>
      <c r="B7" s="146" t="s">
        <v>60</v>
      </c>
      <c r="C7" s="146" t="s">
        <v>61</v>
      </c>
      <c r="D7" s="146" t="s">
        <v>62</v>
      </c>
      <c r="E7" s="146" t="s">
        <v>63</v>
      </c>
      <c r="F7" s="146" t="s">
        <v>64</v>
      </c>
      <c r="G7" s="146" t="s">
        <v>65</v>
      </c>
      <c r="H7" s="146" t="s">
        <v>66</v>
      </c>
      <c r="I7" s="146" t="s">
        <v>67</v>
      </c>
      <c r="J7" s="146" t="s">
        <v>68</v>
      </c>
      <c r="K7" s="146" t="s">
        <v>69</v>
      </c>
      <c r="L7" s="146" t="s">
        <v>70</v>
      </c>
      <c r="M7" s="146" t="s">
        <v>71</v>
      </c>
      <c r="N7" s="146" t="s">
        <v>72</v>
      </c>
      <c r="O7" s="146" t="s">
        <v>73</v>
      </c>
      <c r="P7" s="146" t="s">
        <v>149</v>
      </c>
      <c r="Q7" s="146" t="s">
        <v>150</v>
      </c>
      <c r="R7" s="146" t="s">
        <v>151</v>
      </c>
      <c r="S7" s="146" t="s">
        <v>152</v>
      </c>
      <c r="T7" s="146" t="s">
        <v>153</v>
      </c>
      <c r="U7" s="146" t="s">
        <v>154</v>
      </c>
      <c r="V7" s="146" t="s">
        <v>155</v>
      </c>
      <c r="W7" s="146" t="s">
        <v>156</v>
      </c>
    </row>
    <row r="8" ht="52.5" customHeight="1" spans="1:23">
      <c r="A8" s="147"/>
      <c r="B8" s="147"/>
      <c r="C8" s="147" t="s">
        <v>191</v>
      </c>
      <c r="D8" s="147"/>
      <c r="E8" s="147"/>
      <c r="F8" s="147"/>
      <c r="G8" s="147"/>
      <c r="H8" s="147"/>
      <c r="I8" s="149">
        <v>32650000</v>
      </c>
      <c r="J8" s="149"/>
      <c r="K8" s="149"/>
      <c r="L8" s="149"/>
      <c r="M8" s="149"/>
      <c r="N8" s="149"/>
      <c r="O8" s="149"/>
      <c r="P8" s="149"/>
      <c r="Q8" s="149"/>
      <c r="R8" s="149">
        <v>32650000</v>
      </c>
      <c r="S8" s="149">
        <v>32650000</v>
      </c>
      <c r="T8" s="149"/>
      <c r="U8" s="149"/>
      <c r="V8" s="149"/>
      <c r="W8" s="149"/>
    </row>
    <row r="9" ht="52.5" customHeight="1" outlineLevel="1" spans="1:23">
      <c r="A9" s="147" t="s">
        <v>192</v>
      </c>
      <c r="B9" s="147" t="s">
        <v>193</v>
      </c>
      <c r="C9" s="147" t="s">
        <v>191</v>
      </c>
      <c r="D9" s="147" t="s">
        <v>46</v>
      </c>
      <c r="E9" s="147" t="s">
        <v>89</v>
      </c>
      <c r="F9" s="147" t="s">
        <v>90</v>
      </c>
      <c r="G9" s="147" t="s">
        <v>194</v>
      </c>
      <c r="H9" s="147" t="s">
        <v>195</v>
      </c>
      <c r="I9" s="149">
        <v>372500</v>
      </c>
      <c r="J9" s="149"/>
      <c r="K9" s="149"/>
      <c r="L9" s="149"/>
      <c r="M9" s="149"/>
      <c r="N9" s="149"/>
      <c r="O9" s="149"/>
      <c r="P9" s="149"/>
      <c r="Q9" s="149"/>
      <c r="R9" s="149">
        <v>372500</v>
      </c>
      <c r="S9" s="149">
        <v>372500</v>
      </c>
      <c r="T9" s="149"/>
      <c r="U9" s="149"/>
      <c r="V9" s="149"/>
      <c r="W9" s="149"/>
    </row>
    <row r="10" ht="52.5" customHeight="1" outlineLevel="1" spans="1:23">
      <c r="A10" s="147" t="s">
        <v>192</v>
      </c>
      <c r="B10" s="147" t="s">
        <v>193</v>
      </c>
      <c r="C10" s="147" t="s">
        <v>191</v>
      </c>
      <c r="D10" s="147" t="s">
        <v>46</v>
      </c>
      <c r="E10" s="147" t="s">
        <v>89</v>
      </c>
      <c r="F10" s="147" t="s">
        <v>90</v>
      </c>
      <c r="G10" s="147" t="s">
        <v>196</v>
      </c>
      <c r="H10" s="147" t="s">
        <v>197</v>
      </c>
      <c r="I10" s="149">
        <v>30000</v>
      </c>
      <c r="J10" s="149"/>
      <c r="K10" s="149"/>
      <c r="L10" s="149"/>
      <c r="M10" s="149"/>
      <c r="N10" s="147"/>
      <c r="O10" s="147"/>
      <c r="P10" s="147"/>
      <c r="Q10" s="149"/>
      <c r="R10" s="149">
        <v>30000</v>
      </c>
      <c r="S10" s="149">
        <v>30000</v>
      </c>
      <c r="T10" s="149"/>
      <c r="U10" s="149"/>
      <c r="V10" s="149"/>
      <c r="W10" s="149"/>
    </row>
    <row r="11" ht="52.5" customHeight="1" outlineLevel="1" spans="1:23">
      <c r="A11" s="147" t="s">
        <v>192</v>
      </c>
      <c r="B11" s="147" t="s">
        <v>193</v>
      </c>
      <c r="C11" s="147" t="s">
        <v>191</v>
      </c>
      <c r="D11" s="147" t="s">
        <v>46</v>
      </c>
      <c r="E11" s="147" t="s">
        <v>89</v>
      </c>
      <c r="F11" s="147" t="s">
        <v>90</v>
      </c>
      <c r="G11" s="147" t="s">
        <v>198</v>
      </c>
      <c r="H11" s="147" t="s">
        <v>199</v>
      </c>
      <c r="I11" s="149">
        <v>60000</v>
      </c>
      <c r="J11" s="149"/>
      <c r="K11" s="149"/>
      <c r="L11" s="149"/>
      <c r="M11" s="149"/>
      <c r="N11" s="147"/>
      <c r="O11" s="147"/>
      <c r="P11" s="147"/>
      <c r="Q11" s="149"/>
      <c r="R11" s="149">
        <v>60000</v>
      </c>
      <c r="S11" s="149">
        <v>60000</v>
      </c>
      <c r="T11" s="149"/>
      <c r="U11" s="149"/>
      <c r="V11" s="149"/>
      <c r="W11" s="149"/>
    </row>
    <row r="12" ht="52.5" customHeight="1" outlineLevel="1" spans="1:23">
      <c r="A12" s="147" t="s">
        <v>192</v>
      </c>
      <c r="B12" s="147" t="s">
        <v>193</v>
      </c>
      <c r="C12" s="147" t="s">
        <v>191</v>
      </c>
      <c r="D12" s="147" t="s">
        <v>46</v>
      </c>
      <c r="E12" s="147" t="s">
        <v>89</v>
      </c>
      <c r="F12" s="147" t="s">
        <v>90</v>
      </c>
      <c r="G12" s="147" t="s">
        <v>200</v>
      </c>
      <c r="H12" s="147" t="s">
        <v>201</v>
      </c>
      <c r="I12" s="149">
        <v>90000</v>
      </c>
      <c r="J12" s="149"/>
      <c r="K12" s="149"/>
      <c r="L12" s="149"/>
      <c r="M12" s="149"/>
      <c r="N12" s="147"/>
      <c r="O12" s="147"/>
      <c r="P12" s="147"/>
      <c r="Q12" s="149"/>
      <c r="R12" s="149">
        <v>90000</v>
      </c>
      <c r="S12" s="149">
        <v>90000</v>
      </c>
      <c r="T12" s="149"/>
      <c r="U12" s="149"/>
      <c r="V12" s="149"/>
      <c r="W12" s="149"/>
    </row>
    <row r="13" ht="52.5" customHeight="1" outlineLevel="1" spans="1:23">
      <c r="A13" s="147" t="s">
        <v>192</v>
      </c>
      <c r="B13" s="147" t="s">
        <v>193</v>
      </c>
      <c r="C13" s="147" t="s">
        <v>191</v>
      </c>
      <c r="D13" s="147" t="s">
        <v>46</v>
      </c>
      <c r="E13" s="147" t="s">
        <v>89</v>
      </c>
      <c r="F13" s="147" t="s">
        <v>90</v>
      </c>
      <c r="G13" s="147" t="s">
        <v>202</v>
      </c>
      <c r="H13" s="147" t="s">
        <v>203</v>
      </c>
      <c r="I13" s="149">
        <v>50000</v>
      </c>
      <c r="J13" s="149"/>
      <c r="K13" s="149"/>
      <c r="L13" s="149"/>
      <c r="M13" s="149"/>
      <c r="N13" s="147"/>
      <c r="O13" s="147"/>
      <c r="P13" s="147"/>
      <c r="Q13" s="149"/>
      <c r="R13" s="149">
        <v>50000</v>
      </c>
      <c r="S13" s="149">
        <v>50000</v>
      </c>
      <c r="T13" s="149"/>
      <c r="U13" s="149"/>
      <c r="V13" s="149"/>
      <c r="W13" s="149"/>
    </row>
    <row r="14" ht="52.5" customHeight="1" outlineLevel="1" spans="1:23">
      <c r="A14" s="147" t="s">
        <v>192</v>
      </c>
      <c r="B14" s="147" t="s">
        <v>193</v>
      </c>
      <c r="C14" s="147" t="s">
        <v>191</v>
      </c>
      <c r="D14" s="147" t="s">
        <v>46</v>
      </c>
      <c r="E14" s="147" t="s">
        <v>89</v>
      </c>
      <c r="F14" s="147" t="s">
        <v>90</v>
      </c>
      <c r="G14" s="147" t="s">
        <v>204</v>
      </c>
      <c r="H14" s="147" t="s">
        <v>205</v>
      </c>
      <c r="I14" s="149">
        <v>150000</v>
      </c>
      <c r="J14" s="149"/>
      <c r="K14" s="149"/>
      <c r="L14" s="149"/>
      <c r="M14" s="149"/>
      <c r="N14" s="147"/>
      <c r="O14" s="147"/>
      <c r="P14" s="147"/>
      <c r="Q14" s="149"/>
      <c r="R14" s="149">
        <v>150000</v>
      </c>
      <c r="S14" s="149">
        <v>150000</v>
      </c>
      <c r="T14" s="149"/>
      <c r="U14" s="149"/>
      <c r="V14" s="149"/>
      <c r="W14" s="149"/>
    </row>
    <row r="15" ht="52.5" customHeight="1" outlineLevel="1" spans="1:23">
      <c r="A15" s="147" t="s">
        <v>192</v>
      </c>
      <c r="B15" s="147" t="s">
        <v>193</v>
      </c>
      <c r="C15" s="147" t="s">
        <v>191</v>
      </c>
      <c r="D15" s="147" t="s">
        <v>46</v>
      </c>
      <c r="E15" s="147" t="s">
        <v>89</v>
      </c>
      <c r="F15" s="147" t="s">
        <v>90</v>
      </c>
      <c r="G15" s="147" t="s">
        <v>206</v>
      </c>
      <c r="H15" s="147" t="s">
        <v>207</v>
      </c>
      <c r="I15" s="149">
        <v>80000</v>
      </c>
      <c r="J15" s="149"/>
      <c r="K15" s="149"/>
      <c r="L15" s="149"/>
      <c r="M15" s="149"/>
      <c r="N15" s="147"/>
      <c r="O15" s="147"/>
      <c r="P15" s="147"/>
      <c r="Q15" s="149"/>
      <c r="R15" s="149">
        <v>80000</v>
      </c>
      <c r="S15" s="149">
        <v>80000</v>
      </c>
      <c r="T15" s="149"/>
      <c r="U15" s="149"/>
      <c r="V15" s="149"/>
      <c r="W15" s="149"/>
    </row>
    <row r="16" ht="52.5" customHeight="1" outlineLevel="1" spans="1:23">
      <c r="A16" s="147" t="s">
        <v>192</v>
      </c>
      <c r="B16" s="147" t="s">
        <v>193</v>
      </c>
      <c r="C16" s="147" t="s">
        <v>191</v>
      </c>
      <c r="D16" s="147" t="s">
        <v>46</v>
      </c>
      <c r="E16" s="147" t="s">
        <v>89</v>
      </c>
      <c r="F16" s="147" t="s">
        <v>90</v>
      </c>
      <c r="G16" s="147" t="s">
        <v>208</v>
      </c>
      <c r="H16" s="147" t="s">
        <v>209</v>
      </c>
      <c r="I16" s="149">
        <v>800000</v>
      </c>
      <c r="J16" s="149"/>
      <c r="K16" s="149"/>
      <c r="L16" s="149"/>
      <c r="M16" s="149"/>
      <c r="N16" s="147"/>
      <c r="O16" s="147"/>
      <c r="P16" s="147"/>
      <c r="Q16" s="149"/>
      <c r="R16" s="149">
        <v>800000</v>
      </c>
      <c r="S16" s="149">
        <v>800000</v>
      </c>
      <c r="T16" s="149"/>
      <c r="U16" s="149"/>
      <c r="V16" s="149"/>
      <c r="W16" s="149"/>
    </row>
    <row r="17" ht="52.5" customHeight="1" outlineLevel="1" spans="1:23">
      <c r="A17" s="147" t="s">
        <v>192</v>
      </c>
      <c r="B17" s="147" t="s">
        <v>193</v>
      </c>
      <c r="C17" s="147" t="s">
        <v>191</v>
      </c>
      <c r="D17" s="147" t="s">
        <v>46</v>
      </c>
      <c r="E17" s="147" t="s">
        <v>89</v>
      </c>
      <c r="F17" s="147" t="s">
        <v>90</v>
      </c>
      <c r="G17" s="147" t="s">
        <v>210</v>
      </c>
      <c r="H17" s="147" t="s">
        <v>211</v>
      </c>
      <c r="I17" s="149">
        <v>210000</v>
      </c>
      <c r="J17" s="149"/>
      <c r="K17" s="149"/>
      <c r="L17" s="149"/>
      <c r="M17" s="149"/>
      <c r="N17" s="147"/>
      <c r="O17" s="147"/>
      <c r="P17" s="147"/>
      <c r="Q17" s="149"/>
      <c r="R17" s="149">
        <v>210000</v>
      </c>
      <c r="S17" s="149">
        <v>210000</v>
      </c>
      <c r="T17" s="149"/>
      <c r="U17" s="149"/>
      <c r="V17" s="149"/>
      <c r="W17" s="149"/>
    </row>
    <row r="18" ht="52.5" customHeight="1" outlineLevel="1" spans="1:23">
      <c r="A18" s="147" t="s">
        <v>192</v>
      </c>
      <c r="B18" s="147" t="s">
        <v>193</v>
      </c>
      <c r="C18" s="147" t="s">
        <v>191</v>
      </c>
      <c r="D18" s="147" t="s">
        <v>46</v>
      </c>
      <c r="E18" s="147" t="s">
        <v>89</v>
      </c>
      <c r="F18" s="147" t="s">
        <v>90</v>
      </c>
      <c r="G18" s="147" t="s">
        <v>212</v>
      </c>
      <c r="H18" s="147" t="s">
        <v>213</v>
      </c>
      <c r="I18" s="149">
        <v>20000</v>
      </c>
      <c r="J18" s="149"/>
      <c r="K18" s="149"/>
      <c r="L18" s="149"/>
      <c r="M18" s="149"/>
      <c r="N18" s="147"/>
      <c r="O18" s="147"/>
      <c r="P18" s="147"/>
      <c r="Q18" s="149"/>
      <c r="R18" s="149">
        <v>20000</v>
      </c>
      <c r="S18" s="149">
        <v>20000</v>
      </c>
      <c r="T18" s="149"/>
      <c r="U18" s="149"/>
      <c r="V18" s="149"/>
      <c r="W18" s="149"/>
    </row>
    <row r="19" ht="52.5" customHeight="1" outlineLevel="1" spans="1:23">
      <c r="A19" s="147" t="s">
        <v>192</v>
      </c>
      <c r="B19" s="147" t="s">
        <v>193</v>
      </c>
      <c r="C19" s="147" t="s">
        <v>191</v>
      </c>
      <c r="D19" s="147" t="s">
        <v>46</v>
      </c>
      <c r="E19" s="147" t="s">
        <v>89</v>
      </c>
      <c r="F19" s="147" t="s">
        <v>90</v>
      </c>
      <c r="G19" s="147" t="s">
        <v>214</v>
      </c>
      <c r="H19" s="147" t="s">
        <v>129</v>
      </c>
      <c r="I19" s="149">
        <v>10000</v>
      </c>
      <c r="J19" s="149"/>
      <c r="K19" s="149"/>
      <c r="L19" s="149"/>
      <c r="M19" s="149"/>
      <c r="N19" s="147"/>
      <c r="O19" s="147"/>
      <c r="P19" s="147"/>
      <c r="Q19" s="149"/>
      <c r="R19" s="149">
        <v>10000</v>
      </c>
      <c r="S19" s="149">
        <v>10000</v>
      </c>
      <c r="T19" s="149"/>
      <c r="U19" s="149"/>
      <c r="V19" s="149"/>
      <c r="W19" s="149"/>
    </row>
    <row r="20" ht="52.5" customHeight="1" outlineLevel="1" spans="1:23">
      <c r="A20" s="147" t="s">
        <v>192</v>
      </c>
      <c r="B20" s="147" t="s">
        <v>193</v>
      </c>
      <c r="C20" s="147" t="s">
        <v>191</v>
      </c>
      <c r="D20" s="147" t="s">
        <v>46</v>
      </c>
      <c r="E20" s="147" t="s">
        <v>89</v>
      </c>
      <c r="F20" s="147" t="s">
        <v>90</v>
      </c>
      <c r="G20" s="147" t="s">
        <v>215</v>
      </c>
      <c r="H20" s="147" t="s">
        <v>216</v>
      </c>
      <c r="I20" s="149">
        <v>26000000</v>
      </c>
      <c r="J20" s="149"/>
      <c r="K20" s="149"/>
      <c r="L20" s="149"/>
      <c r="M20" s="149"/>
      <c r="N20" s="147"/>
      <c r="O20" s="147"/>
      <c r="P20" s="147"/>
      <c r="Q20" s="149"/>
      <c r="R20" s="149">
        <v>26000000</v>
      </c>
      <c r="S20" s="149">
        <v>26000000</v>
      </c>
      <c r="T20" s="149"/>
      <c r="U20" s="149"/>
      <c r="V20" s="149"/>
      <c r="W20" s="149"/>
    </row>
    <row r="21" ht="52.5" customHeight="1" outlineLevel="1" spans="1:23">
      <c r="A21" s="147" t="s">
        <v>192</v>
      </c>
      <c r="B21" s="147" t="s">
        <v>193</v>
      </c>
      <c r="C21" s="147" t="s">
        <v>191</v>
      </c>
      <c r="D21" s="147" t="s">
        <v>46</v>
      </c>
      <c r="E21" s="147" t="s">
        <v>89</v>
      </c>
      <c r="F21" s="147" t="s">
        <v>90</v>
      </c>
      <c r="G21" s="147" t="s">
        <v>217</v>
      </c>
      <c r="H21" s="147" t="s">
        <v>218</v>
      </c>
      <c r="I21" s="149">
        <v>800000</v>
      </c>
      <c r="J21" s="149"/>
      <c r="K21" s="149"/>
      <c r="L21" s="149"/>
      <c r="M21" s="149"/>
      <c r="N21" s="147"/>
      <c r="O21" s="147"/>
      <c r="P21" s="147"/>
      <c r="Q21" s="149"/>
      <c r="R21" s="149">
        <v>800000</v>
      </c>
      <c r="S21" s="149">
        <v>800000</v>
      </c>
      <c r="T21" s="149"/>
      <c r="U21" s="149"/>
      <c r="V21" s="149"/>
      <c r="W21" s="149"/>
    </row>
    <row r="22" ht="52.5" customHeight="1" outlineLevel="1" spans="1:23">
      <c r="A22" s="147" t="s">
        <v>192</v>
      </c>
      <c r="B22" s="147" t="s">
        <v>193</v>
      </c>
      <c r="C22" s="147" t="s">
        <v>191</v>
      </c>
      <c r="D22" s="147" t="s">
        <v>46</v>
      </c>
      <c r="E22" s="147" t="s">
        <v>89</v>
      </c>
      <c r="F22" s="147" t="s">
        <v>90</v>
      </c>
      <c r="G22" s="147" t="s">
        <v>219</v>
      </c>
      <c r="H22" s="147" t="s">
        <v>220</v>
      </c>
      <c r="I22" s="149">
        <v>800000</v>
      </c>
      <c r="J22" s="149"/>
      <c r="K22" s="149"/>
      <c r="L22" s="149"/>
      <c r="M22" s="149"/>
      <c r="N22" s="147"/>
      <c r="O22" s="147"/>
      <c r="P22" s="147"/>
      <c r="Q22" s="149"/>
      <c r="R22" s="149">
        <v>800000</v>
      </c>
      <c r="S22" s="149">
        <v>800000</v>
      </c>
      <c r="T22" s="149"/>
      <c r="U22" s="149"/>
      <c r="V22" s="149"/>
      <c r="W22" s="149"/>
    </row>
    <row r="23" ht="52.5" customHeight="1" outlineLevel="1" spans="1:23">
      <c r="A23" s="147" t="s">
        <v>192</v>
      </c>
      <c r="B23" s="147" t="s">
        <v>193</v>
      </c>
      <c r="C23" s="147" t="s">
        <v>191</v>
      </c>
      <c r="D23" s="147" t="s">
        <v>46</v>
      </c>
      <c r="E23" s="147" t="s">
        <v>89</v>
      </c>
      <c r="F23" s="147" t="s">
        <v>90</v>
      </c>
      <c r="G23" s="147" t="s">
        <v>221</v>
      </c>
      <c r="H23" s="147" t="s">
        <v>222</v>
      </c>
      <c r="I23" s="149">
        <v>200000</v>
      </c>
      <c r="J23" s="149"/>
      <c r="K23" s="149"/>
      <c r="L23" s="149"/>
      <c r="M23" s="149"/>
      <c r="N23" s="147"/>
      <c r="O23" s="147"/>
      <c r="P23" s="147"/>
      <c r="Q23" s="149"/>
      <c r="R23" s="149">
        <v>200000</v>
      </c>
      <c r="S23" s="149">
        <v>200000</v>
      </c>
      <c r="T23" s="149"/>
      <c r="U23" s="149"/>
      <c r="V23" s="149"/>
      <c r="W23" s="149"/>
    </row>
    <row r="24" ht="52.5" customHeight="1" outlineLevel="1" spans="1:23">
      <c r="A24" s="147" t="s">
        <v>192</v>
      </c>
      <c r="B24" s="147" t="s">
        <v>193</v>
      </c>
      <c r="C24" s="147" t="s">
        <v>191</v>
      </c>
      <c r="D24" s="147" t="s">
        <v>46</v>
      </c>
      <c r="E24" s="147" t="s">
        <v>89</v>
      </c>
      <c r="F24" s="147" t="s">
        <v>90</v>
      </c>
      <c r="G24" s="147" t="s">
        <v>223</v>
      </c>
      <c r="H24" s="147" t="s">
        <v>224</v>
      </c>
      <c r="I24" s="149">
        <v>35000</v>
      </c>
      <c r="J24" s="149"/>
      <c r="K24" s="149"/>
      <c r="L24" s="149"/>
      <c r="M24" s="149"/>
      <c r="N24" s="147"/>
      <c r="O24" s="147"/>
      <c r="P24" s="147"/>
      <c r="Q24" s="149"/>
      <c r="R24" s="149">
        <v>35000</v>
      </c>
      <c r="S24" s="149">
        <v>35000</v>
      </c>
      <c r="T24" s="149"/>
      <c r="U24" s="149"/>
      <c r="V24" s="149"/>
      <c r="W24" s="149"/>
    </row>
    <row r="25" ht="52.5" customHeight="1" outlineLevel="1" spans="1:23">
      <c r="A25" s="147" t="s">
        <v>192</v>
      </c>
      <c r="B25" s="147" t="s">
        <v>193</v>
      </c>
      <c r="C25" s="147" t="s">
        <v>191</v>
      </c>
      <c r="D25" s="147" t="s">
        <v>46</v>
      </c>
      <c r="E25" s="147" t="s">
        <v>89</v>
      </c>
      <c r="F25" s="147" t="s">
        <v>90</v>
      </c>
      <c r="G25" s="147" t="s">
        <v>225</v>
      </c>
      <c r="H25" s="147" t="s">
        <v>226</v>
      </c>
      <c r="I25" s="149">
        <v>620000</v>
      </c>
      <c r="J25" s="149"/>
      <c r="K25" s="149"/>
      <c r="L25" s="149"/>
      <c r="M25" s="149"/>
      <c r="N25" s="147"/>
      <c r="O25" s="147"/>
      <c r="P25" s="147"/>
      <c r="Q25" s="149"/>
      <c r="R25" s="149">
        <v>620000</v>
      </c>
      <c r="S25" s="149">
        <v>620000</v>
      </c>
      <c r="T25" s="149"/>
      <c r="U25" s="149"/>
      <c r="V25" s="149"/>
      <c r="W25" s="149"/>
    </row>
    <row r="26" ht="52.5" customHeight="1" outlineLevel="1" spans="1:23">
      <c r="A26" s="147" t="s">
        <v>192</v>
      </c>
      <c r="B26" s="147" t="s">
        <v>193</v>
      </c>
      <c r="C26" s="147" t="s">
        <v>191</v>
      </c>
      <c r="D26" s="147" t="s">
        <v>46</v>
      </c>
      <c r="E26" s="147" t="s">
        <v>89</v>
      </c>
      <c r="F26" s="147" t="s">
        <v>90</v>
      </c>
      <c r="G26" s="147" t="s">
        <v>227</v>
      </c>
      <c r="H26" s="147" t="s">
        <v>228</v>
      </c>
      <c r="I26" s="149">
        <v>159000</v>
      </c>
      <c r="J26" s="149"/>
      <c r="K26" s="149"/>
      <c r="L26" s="149"/>
      <c r="M26" s="149"/>
      <c r="N26" s="147"/>
      <c r="O26" s="147"/>
      <c r="P26" s="147"/>
      <c r="Q26" s="149"/>
      <c r="R26" s="149">
        <v>159000</v>
      </c>
      <c r="S26" s="149">
        <v>159000</v>
      </c>
      <c r="T26" s="149"/>
      <c r="U26" s="149"/>
      <c r="V26" s="149"/>
      <c r="W26" s="149"/>
    </row>
    <row r="27" ht="52.5" customHeight="1" outlineLevel="1" spans="1:23">
      <c r="A27" s="147" t="s">
        <v>192</v>
      </c>
      <c r="B27" s="147" t="s">
        <v>193</v>
      </c>
      <c r="C27" s="147" t="s">
        <v>191</v>
      </c>
      <c r="D27" s="147" t="s">
        <v>46</v>
      </c>
      <c r="E27" s="147" t="s">
        <v>89</v>
      </c>
      <c r="F27" s="147" t="s">
        <v>90</v>
      </c>
      <c r="G27" s="147" t="s">
        <v>229</v>
      </c>
      <c r="H27" s="147" t="s">
        <v>230</v>
      </c>
      <c r="I27" s="149">
        <v>355900</v>
      </c>
      <c r="J27" s="149"/>
      <c r="K27" s="149"/>
      <c r="L27" s="149"/>
      <c r="M27" s="149"/>
      <c r="N27" s="147"/>
      <c r="O27" s="147"/>
      <c r="P27" s="147"/>
      <c r="Q27" s="149"/>
      <c r="R27" s="149">
        <v>355900</v>
      </c>
      <c r="S27" s="149">
        <v>355900</v>
      </c>
      <c r="T27" s="149"/>
      <c r="U27" s="149"/>
      <c r="V27" s="149"/>
      <c r="W27" s="149"/>
    </row>
    <row r="28" ht="52.5" customHeight="1" outlineLevel="1" spans="1:23">
      <c r="A28" s="147" t="s">
        <v>192</v>
      </c>
      <c r="B28" s="147" t="s">
        <v>193</v>
      </c>
      <c r="C28" s="147" t="s">
        <v>191</v>
      </c>
      <c r="D28" s="147" t="s">
        <v>46</v>
      </c>
      <c r="E28" s="147" t="s">
        <v>89</v>
      </c>
      <c r="F28" s="147" t="s">
        <v>90</v>
      </c>
      <c r="G28" s="147" t="s">
        <v>231</v>
      </c>
      <c r="H28" s="147" t="s">
        <v>232</v>
      </c>
      <c r="I28" s="149">
        <v>1307600</v>
      </c>
      <c r="J28" s="149"/>
      <c r="K28" s="149"/>
      <c r="L28" s="149"/>
      <c r="M28" s="149"/>
      <c r="N28" s="147"/>
      <c r="O28" s="147"/>
      <c r="P28" s="147"/>
      <c r="Q28" s="149"/>
      <c r="R28" s="149">
        <v>1307600</v>
      </c>
      <c r="S28" s="149">
        <v>1307600</v>
      </c>
      <c r="T28" s="149"/>
      <c r="U28" s="149"/>
      <c r="V28" s="149"/>
      <c r="W28" s="149"/>
    </row>
    <row r="29" ht="52.5" customHeight="1" outlineLevel="1" spans="1:23">
      <c r="A29" s="147" t="s">
        <v>192</v>
      </c>
      <c r="B29" s="147" t="s">
        <v>193</v>
      </c>
      <c r="C29" s="147" t="s">
        <v>191</v>
      </c>
      <c r="D29" s="147" t="s">
        <v>46</v>
      </c>
      <c r="E29" s="147" t="s">
        <v>89</v>
      </c>
      <c r="F29" s="147" t="s">
        <v>90</v>
      </c>
      <c r="G29" s="147" t="s">
        <v>233</v>
      </c>
      <c r="H29" s="147" t="s">
        <v>234</v>
      </c>
      <c r="I29" s="149">
        <v>500000</v>
      </c>
      <c r="J29" s="149"/>
      <c r="K29" s="149"/>
      <c r="L29" s="149"/>
      <c r="M29" s="149"/>
      <c r="N29" s="147"/>
      <c r="O29" s="147"/>
      <c r="P29" s="147"/>
      <c r="Q29" s="149"/>
      <c r="R29" s="149">
        <v>500000</v>
      </c>
      <c r="S29" s="149">
        <v>500000</v>
      </c>
      <c r="T29" s="149"/>
      <c r="U29" s="149"/>
      <c r="V29" s="149"/>
      <c r="W29" s="149"/>
    </row>
    <row r="30" ht="52.5" customHeight="1" spans="1:23">
      <c r="A30" s="147"/>
      <c r="B30" s="147"/>
      <c r="C30" s="147" t="s">
        <v>235</v>
      </c>
      <c r="D30" s="147"/>
      <c r="E30" s="147"/>
      <c r="F30" s="147"/>
      <c r="G30" s="147"/>
      <c r="H30" s="147"/>
      <c r="I30" s="149">
        <v>6600000</v>
      </c>
      <c r="J30" s="149"/>
      <c r="K30" s="149"/>
      <c r="L30" s="149"/>
      <c r="M30" s="149"/>
      <c r="N30" s="147"/>
      <c r="O30" s="147"/>
      <c r="P30" s="147"/>
      <c r="Q30" s="149"/>
      <c r="R30" s="149">
        <v>6600000</v>
      </c>
      <c r="S30" s="149">
        <v>6600000</v>
      </c>
      <c r="T30" s="149"/>
      <c r="U30" s="149"/>
      <c r="V30" s="149"/>
      <c r="W30" s="149"/>
    </row>
    <row r="31" ht="52.5" customHeight="1" outlineLevel="1" spans="1:23">
      <c r="A31" s="147" t="s">
        <v>192</v>
      </c>
      <c r="B31" s="147" t="s">
        <v>236</v>
      </c>
      <c r="C31" s="147" t="s">
        <v>235</v>
      </c>
      <c r="D31" s="147" t="s">
        <v>46</v>
      </c>
      <c r="E31" s="147" t="s">
        <v>89</v>
      </c>
      <c r="F31" s="147" t="s">
        <v>90</v>
      </c>
      <c r="G31" s="147" t="s">
        <v>237</v>
      </c>
      <c r="H31" s="147" t="s">
        <v>238</v>
      </c>
      <c r="I31" s="149">
        <v>6600000</v>
      </c>
      <c r="J31" s="149"/>
      <c r="K31" s="149"/>
      <c r="L31" s="149"/>
      <c r="M31" s="149"/>
      <c r="N31" s="147"/>
      <c r="O31" s="147"/>
      <c r="P31" s="147"/>
      <c r="Q31" s="149"/>
      <c r="R31" s="149">
        <v>6600000</v>
      </c>
      <c r="S31" s="149">
        <v>6600000</v>
      </c>
      <c r="T31" s="149"/>
      <c r="U31" s="149"/>
      <c r="V31" s="149"/>
      <c r="W31" s="149"/>
    </row>
    <row r="32" ht="30" customHeight="1" spans="1:23">
      <c r="A32" s="148" t="s">
        <v>30</v>
      </c>
      <c r="B32" s="148"/>
      <c r="C32" s="148"/>
      <c r="D32" s="148"/>
      <c r="E32" s="148"/>
      <c r="F32" s="148"/>
      <c r="G32" s="148"/>
      <c r="H32" s="148"/>
      <c r="I32" s="149">
        <v>39250000</v>
      </c>
      <c r="J32" s="149"/>
      <c r="K32" s="149"/>
      <c r="L32" s="149"/>
      <c r="M32" s="149"/>
      <c r="N32" s="149"/>
      <c r="O32" s="149"/>
      <c r="P32" s="149"/>
      <c r="Q32" s="149"/>
      <c r="R32" s="149">
        <v>39250000</v>
      </c>
      <c r="S32" s="149">
        <v>39250000</v>
      </c>
      <c r="T32" s="149"/>
      <c r="U32" s="149"/>
      <c r="V32" s="149"/>
      <c r="W32" s="149"/>
    </row>
  </sheetData>
  <mergeCells count="30">
    <mergeCell ref="A1:W1"/>
    <mergeCell ref="A2:W2"/>
    <mergeCell ref="A3:G3"/>
    <mergeCell ref="V3:W3"/>
    <mergeCell ref="J4:M4"/>
    <mergeCell ref="N4:P4"/>
    <mergeCell ref="R4:W4"/>
    <mergeCell ref="J5:K5"/>
    <mergeCell ref="A32:H3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3"/>
  <sheetViews>
    <sheetView showZeros="0" topLeftCell="A7" workbookViewId="0">
      <selection activeCell="A1" sqref="A1"/>
    </sheetView>
  </sheetViews>
  <sheetFormatPr defaultColWidth="10.2761904761905" defaultRowHeight="15" customHeight="1"/>
  <cols>
    <col min="1" max="9" width="14.2761904761905" customWidth="1"/>
    <col min="10" max="10" width="34.2761904761905" customWidth="1"/>
  </cols>
  <sheetData>
    <row r="1" ht="18.75" customHeight="1" spans="1:10">
      <c r="A1" s="138"/>
      <c r="B1" s="138"/>
      <c r="C1" s="138"/>
      <c r="D1" s="138"/>
      <c r="E1" s="138"/>
      <c r="F1" s="138"/>
      <c r="G1" s="138"/>
      <c r="H1" s="138"/>
      <c r="I1" s="138"/>
      <c r="J1" s="142" t="s">
        <v>239</v>
      </c>
    </row>
    <row r="2" ht="34.5" customHeight="1" spans="1:10">
      <c r="A2" s="139" t="str">
        <f>"2026"&amp;"年部门项目支出绩效目标表"</f>
        <v>2026年部门项目支出绩效目标表</v>
      </c>
      <c r="B2" s="139"/>
      <c r="C2" s="139"/>
      <c r="D2" s="139"/>
      <c r="E2" s="139"/>
      <c r="F2" s="139"/>
      <c r="G2" s="139"/>
      <c r="H2" s="139"/>
      <c r="I2" s="139"/>
      <c r="J2" s="139"/>
    </row>
    <row r="3" ht="18.75" customHeight="1" spans="1:10">
      <c r="A3" s="138" t="str">
        <f>"单位名称："&amp;"芒市勐焕街道社区卫生服务中心"</f>
        <v>单位名称：芒市勐焕街道社区卫生服务中心</v>
      </c>
      <c r="B3" s="138"/>
      <c r="C3" s="138"/>
      <c r="D3" s="138"/>
      <c r="E3" s="138"/>
      <c r="F3" s="138"/>
      <c r="G3" s="138"/>
      <c r="H3" s="138"/>
      <c r="I3" s="138"/>
      <c r="J3" s="138"/>
    </row>
    <row r="4" ht="22.5" customHeight="1" spans="1:10">
      <c r="A4" s="140" t="s">
        <v>240</v>
      </c>
      <c r="B4" s="140" t="s">
        <v>241</v>
      </c>
      <c r="C4" s="140" t="s">
        <v>242</v>
      </c>
      <c r="D4" s="140" t="s">
        <v>243</v>
      </c>
      <c r="E4" s="140" t="s">
        <v>244</v>
      </c>
      <c r="F4" s="140" t="s">
        <v>245</v>
      </c>
      <c r="G4" s="140" t="s">
        <v>246</v>
      </c>
      <c r="H4" s="140" t="s">
        <v>247</v>
      </c>
      <c r="I4" s="140" t="s">
        <v>248</v>
      </c>
      <c r="J4" s="140" t="s">
        <v>249</v>
      </c>
    </row>
    <row r="5" ht="22.5" customHeight="1" spans="1:10">
      <c r="A5" s="140" t="s">
        <v>59</v>
      </c>
      <c r="B5" s="140" t="s">
        <v>60</v>
      </c>
      <c r="C5" s="140" t="s">
        <v>61</v>
      </c>
      <c r="D5" s="140" t="s">
        <v>62</v>
      </c>
      <c r="E5" s="140" t="s">
        <v>63</v>
      </c>
      <c r="F5" s="140" t="s">
        <v>64</v>
      </c>
      <c r="G5" s="140" t="s">
        <v>65</v>
      </c>
      <c r="H5" s="140" t="s">
        <v>66</v>
      </c>
      <c r="I5" s="140" t="s">
        <v>67</v>
      </c>
      <c r="J5" s="140" t="s">
        <v>68</v>
      </c>
    </row>
    <row r="6" ht="52.5" customHeight="1" spans="1:10">
      <c r="A6" s="140" t="s">
        <v>46</v>
      </c>
      <c r="B6" s="140"/>
      <c r="C6" s="140"/>
      <c r="D6" s="140"/>
      <c r="E6" s="140"/>
      <c r="F6" s="140"/>
      <c r="G6" s="140"/>
      <c r="H6" s="140"/>
      <c r="I6" s="140"/>
      <c r="J6" s="140"/>
    </row>
    <row r="7" ht="52.5" customHeight="1" outlineLevel="1" spans="1:10">
      <c r="A7" s="141" t="s">
        <v>191</v>
      </c>
      <c r="B7" s="141" t="s">
        <v>250</v>
      </c>
      <c r="C7" s="141" t="s">
        <v>251</v>
      </c>
      <c r="D7" s="141" t="s">
        <v>252</v>
      </c>
      <c r="E7" s="141" t="s">
        <v>253</v>
      </c>
      <c r="F7" s="141" t="s">
        <v>254</v>
      </c>
      <c r="G7" s="140" t="s">
        <v>255</v>
      </c>
      <c r="H7" s="140"/>
      <c r="I7" s="141" t="s">
        <v>256</v>
      </c>
      <c r="J7" s="141" t="s">
        <v>257</v>
      </c>
    </row>
    <row r="8" ht="52.5" customHeight="1" outlineLevel="1" spans="1:10">
      <c r="A8" s="141" t="s">
        <v>191</v>
      </c>
      <c r="B8" s="141" t="s">
        <v>250</v>
      </c>
      <c r="C8" s="141" t="s">
        <v>258</v>
      </c>
      <c r="D8" s="141" t="s">
        <v>259</v>
      </c>
      <c r="E8" s="141" t="s">
        <v>260</v>
      </c>
      <c r="F8" s="141" t="s">
        <v>254</v>
      </c>
      <c r="G8" s="140" t="s">
        <v>261</v>
      </c>
      <c r="H8" s="140"/>
      <c r="I8" s="141" t="s">
        <v>256</v>
      </c>
      <c r="J8" s="141" t="s">
        <v>257</v>
      </c>
    </row>
    <row r="9" ht="52.5" customHeight="1" outlineLevel="1" spans="1:10">
      <c r="A9" s="141" t="s">
        <v>191</v>
      </c>
      <c r="B9" s="141" t="s">
        <v>250</v>
      </c>
      <c r="C9" s="141" t="s">
        <v>262</v>
      </c>
      <c r="D9" s="141" t="s">
        <v>263</v>
      </c>
      <c r="E9" s="141" t="s">
        <v>264</v>
      </c>
      <c r="F9" s="141" t="s">
        <v>265</v>
      </c>
      <c r="G9" s="140" t="s">
        <v>266</v>
      </c>
      <c r="H9" s="140" t="s">
        <v>267</v>
      </c>
      <c r="I9" s="141" t="s">
        <v>268</v>
      </c>
      <c r="J9" s="141" t="s">
        <v>257</v>
      </c>
    </row>
    <row r="10" ht="52.5" customHeight="1" outlineLevel="1" spans="1:10">
      <c r="A10" s="141" t="s">
        <v>191</v>
      </c>
      <c r="B10" s="141" t="s">
        <v>250</v>
      </c>
      <c r="C10" s="141" t="s">
        <v>269</v>
      </c>
      <c r="D10" s="141" t="s">
        <v>270</v>
      </c>
      <c r="E10" s="141" t="s">
        <v>271</v>
      </c>
      <c r="F10" s="141" t="s">
        <v>254</v>
      </c>
      <c r="G10" s="140" t="s">
        <v>272</v>
      </c>
      <c r="H10" s="140"/>
      <c r="I10" s="141" t="s">
        <v>256</v>
      </c>
      <c r="J10" s="141" t="s">
        <v>257</v>
      </c>
    </row>
    <row r="11" ht="52.5" customHeight="1" outlineLevel="1" spans="1:10">
      <c r="A11" s="141" t="s">
        <v>235</v>
      </c>
      <c r="B11" s="141" t="s">
        <v>273</v>
      </c>
      <c r="C11" s="141" t="s">
        <v>251</v>
      </c>
      <c r="D11" s="141" t="s">
        <v>274</v>
      </c>
      <c r="E11" s="141" t="s">
        <v>275</v>
      </c>
      <c r="F11" s="141" t="s">
        <v>254</v>
      </c>
      <c r="G11" s="140" t="s">
        <v>276</v>
      </c>
      <c r="H11" s="140" t="s">
        <v>267</v>
      </c>
      <c r="I11" s="141" t="s">
        <v>268</v>
      </c>
      <c r="J11" s="141" t="s">
        <v>257</v>
      </c>
    </row>
    <row r="12" ht="52.5" customHeight="1" outlineLevel="1" spans="1:10">
      <c r="A12" s="141" t="s">
        <v>235</v>
      </c>
      <c r="B12" s="141" t="s">
        <v>273</v>
      </c>
      <c r="C12" s="141" t="s">
        <v>258</v>
      </c>
      <c r="D12" s="141" t="s">
        <v>259</v>
      </c>
      <c r="E12" s="141" t="s">
        <v>277</v>
      </c>
      <c r="F12" s="141" t="s">
        <v>254</v>
      </c>
      <c r="G12" s="140" t="s">
        <v>255</v>
      </c>
      <c r="H12" s="140"/>
      <c r="I12" s="141" t="s">
        <v>256</v>
      </c>
      <c r="J12" s="141" t="s">
        <v>257</v>
      </c>
    </row>
    <row r="13" ht="52.5" customHeight="1" outlineLevel="1" spans="1:10">
      <c r="A13" s="141" t="s">
        <v>235</v>
      </c>
      <c r="B13" s="141" t="s">
        <v>273</v>
      </c>
      <c r="C13" s="141" t="s">
        <v>262</v>
      </c>
      <c r="D13" s="141" t="s">
        <v>263</v>
      </c>
      <c r="E13" s="141" t="s">
        <v>278</v>
      </c>
      <c r="F13" s="141" t="s">
        <v>265</v>
      </c>
      <c r="G13" s="140" t="s">
        <v>279</v>
      </c>
      <c r="H13" s="140" t="s">
        <v>267</v>
      </c>
      <c r="I13" s="141" t="s">
        <v>268</v>
      </c>
      <c r="J13" s="141" t="s">
        <v>257</v>
      </c>
    </row>
  </sheetData>
  <mergeCells count="6">
    <mergeCell ref="A2:J2"/>
    <mergeCell ref="A3:E3"/>
    <mergeCell ref="A7:A10"/>
    <mergeCell ref="A11:A13"/>
    <mergeCell ref="B7:B10"/>
    <mergeCell ref="B11:B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赵家欢</cp:lastModifiedBy>
  <dcterms:created xsi:type="dcterms:W3CDTF">2026-02-13T01:55:00Z</dcterms:created>
  <dcterms:modified xsi:type="dcterms:W3CDTF">2026-02-28T03:22:44Z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85924FDA0D3A44EAAB48C1B84B628C6B_13</vt:lpwstr>
  </property>
</Properties>
</file>