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 firstSheet="13" activeTab="13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8" l="1"/>
  <c r="F5" i="18"/>
  <c r="E5" i="18"/>
  <c r="A3" i="18"/>
  <c r="A2" i="18"/>
  <c r="A3" i="17"/>
  <c r="A2" i="17"/>
  <c r="A3" i="16"/>
  <c r="A2" i="16"/>
  <c r="A3" i="15"/>
  <c r="A2" i="15"/>
  <c r="A4" i="14"/>
  <c r="A2" i="14"/>
  <c r="A3" i="13"/>
  <c r="A2" i="13"/>
  <c r="A9" i="12"/>
  <c r="A3" i="12"/>
  <c r="A2" i="12"/>
  <c r="A3" i="11"/>
  <c r="A2" i="11"/>
  <c r="A3" i="10"/>
  <c r="A2" i="10"/>
  <c r="A3" i="9"/>
  <c r="A3" i="8"/>
  <c r="A3" i="7"/>
  <c r="A2" i="7"/>
  <c r="A3" i="6"/>
  <c r="A2" i="6"/>
  <c r="A3" i="5"/>
  <c r="A2" i="5"/>
  <c r="A3" i="4"/>
  <c r="A2" i="4"/>
  <c r="A3" i="3"/>
  <c r="A2" i="3"/>
  <c r="C9" i="2"/>
  <c r="C8" i="2"/>
  <c r="C7" i="2"/>
  <c r="C6" i="2"/>
  <c r="A3" i="2"/>
  <c r="A2" i="2"/>
  <c r="B2" i="1"/>
</calcChain>
</file>

<file path=xl/sharedStrings.xml><?xml version="1.0" encoding="utf-8"?>
<sst xmlns="http://schemas.openxmlformats.org/spreadsheetml/2006/main" count="887" uniqueCount="363">
  <si>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</si>
  <si>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</si>
  <si>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</si>
  <si>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</si>
  <si>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</si>
  <si>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</si>
  <si>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</si>
  <si>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</si>
  <si>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</si>
  <si>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</si>
  <si>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</si>
  <si>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</si>
  <si>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</si>
  <si>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</si>
  <si>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</si>
  <si>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</si>
  <si>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</si>
  <si>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</si>
  <si>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</si>
  <si>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</si>
  <si>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</si>
  <si>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</si>
  <si>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</si>
  <si>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</si>
  <si>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</si>
  <si>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</si>
  <si>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</si>
  <si>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</si>
  <si>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</si>
  <si>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</si>
  <si>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</si>
  <si>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</si>
  <si>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</si>
  <si>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</si>
  <si>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</si>
  <si>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</si>
  <si>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</si>
  <si>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</si>
  <si>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</si>
  <si>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</si>
  <si>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</si>
  <si>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</si>
  <si>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</si>
  <si>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</si>
  <si>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</si>
  <si>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</si>
  <si>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</si>
  <si>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</si>
  <si>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</si>
  <si>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</si>
  <si>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</si>
  <si>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</si>
  <si>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</si>
  <si>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</si>
  <si>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芒市人民医院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</si>
  <si>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</si>
  <si>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</si>
  <si>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</si>
  <si>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</si>
  <si>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</si>
  <si>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</si>
  <si>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</si>
  <si>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</si>
  <si>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</si>
  <si>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</si>
  <si>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</si>
  <si>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</si>
  <si>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</si>
  <si>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</si>
  <si>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</si>
  <si>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</si>
  <si>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</si>
  <si>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</si>
  <si>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</si>
  <si>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</si>
  <si>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</si>
  <si>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</si>
  <si>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</si>
  <si>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</si>
  <si>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</si>
  <si>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</si>
  <si>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</si>
  <si>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</si>
  <si>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</si>
  <si>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</si>
  <si>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</si>
  <si>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</si>
  <si>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</si>
  <si>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</si>
  <si>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</si>
  <si>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</si>
  <si>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</si>
  <si>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</si>
  <si>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</si>
  <si>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</si>
  <si>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</si>
  <si>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</si>
  <si>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</si>
  <si>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</si>
  <si>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</si>
  <si>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</si>
  <si>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</si>
  <si>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</si>
  <si>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</si>
  <si>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</si>
  <si>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</si>
  <si>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</si>
  <si>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</si>
  <si>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</si>
  <si>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</si>
  <si>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</si>
  <si>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</si>
  <si>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</si>
  <si>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232</t>
  </si>
  <si>
    <t>债务付息支出</t>
  </si>
  <si>
    <t>23203</t>
  </si>
  <si>
    <t>地方政府一般债务付息支出</t>
  </si>
  <si>
    <t>2320399</t>
  </si>
  <si>
    <t>地方政府其他一般债务付息支出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</si>
  <si>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</si>
  <si>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</si>
  <si>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</si>
  <si>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</si>
  <si>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</si>
  <si>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</si>
  <si>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</si>
  <si>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</si>
  <si>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</si>
  <si>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</si>
  <si>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</si>
  <si>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</si>
  <si>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</si>
  <si>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</si>
  <si>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</si>
  <si>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</si>
  <si>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</si>
  <si>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</si>
  <si>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</si>
  <si>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</si>
  <si>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</si>
  <si>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</si>
  <si>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</si>
  <si>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</si>
  <si>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</si>
  <si>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</si>
  <si>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</si>
  <si>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</si>
  <si>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</si>
  <si>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</si>
  <si>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</si>
  <si>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</si>
  <si>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</si>
  <si>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</si>
  <si>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</si>
  <si>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</si>
  <si>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</si>
  <si>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</si>
  <si>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</si>
  <si>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</si>
  <si>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</si>
  <si>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</si>
  <si>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</si>
  <si>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</si>
  <si>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</si>
  <si>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</si>
  <si>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</si>
  <si>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</si>
  <si>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</si>
  <si>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</si>
  <si>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</si>
  <si>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</si>
  <si>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</si>
  <si>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</si>
  <si>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</si>
  <si>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</si>
  <si>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</si>
  <si>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</si>
  <si>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</si>
  <si>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</si>
  <si>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</si>
  <si>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</si>
  <si>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</si>
  <si>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</si>
  <si>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</si>
  <si>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</si>
  <si>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</si>
  <si>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</si>
  <si>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</si>
  <si>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</si>
  <si>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</si>
  <si>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</si>
  <si>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</si>
  <si>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</si>
  <si>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</si>
  <si>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533103210000000020023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</si>
  <si>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</si>
  <si>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</si>
  <si>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</si>
  <si>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</si>
  <si>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</si>
  <si>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</si>
  <si>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</si>
  <si>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533103210000000020024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</si>
  <si>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</si>
  <si>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</si>
  <si>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</si>
  <si>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</si>
  <si>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</si>
  <si>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</si>
  <si>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</si>
  <si>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</si>
  <si>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</si>
  <si>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533103251100003723656</t>
  </si>
  <si>
    <t>2025年单位自有资金人员工资支出经费</t>
  </si>
  <si>
    <t>533103251100003723949</t>
  </si>
  <si>
    <t>2025年单位自有资金住房公积金经费</t>
  </si>
  <si>
    <t>30113</t>
  </si>
  <si>
    <t>533103251100003724615</t>
  </si>
  <si>
    <t>2025年单位自有资金其他工资福利经费</t>
  </si>
  <si>
    <t>30199</t>
  </si>
  <si>
    <t>其他工资福利支出</t>
  </si>
  <si>
    <t>533103251100003724706</t>
  </si>
  <si>
    <t>2025年单位自有资金社会保障经费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</si>
  <si>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</si>
  <si>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</si>
  <si>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</si>
  <si>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</si>
  <si>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</si>
  <si>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</si>
  <si>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</si>
  <si>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</si>
  <si>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2025年单位自有资金支出补助经费</t>
  </si>
  <si>
    <t>事业发展类</t>
  </si>
  <si>
    <t>533103251100003707674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</si>
  <si>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</si>
  <si>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</si>
  <si>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</si>
  <si>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</si>
  <si>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</si>
  <si>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</si>
  <si>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</si>
  <si>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</si>
  <si>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</si>
  <si>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</si>
  <si>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</si>
  <si>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</si>
  <si>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</si>
  <si>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</si>
  <si>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</si>
  <si>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</si>
  <si>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</si>
  <si>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</si>
  <si>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</si>
  <si>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</si>
  <si>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</si>
  <si>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</si>
  <si>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</si>
  <si>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</si>
  <si>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</si>
  <si>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</si>
  <si>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</si>
  <si>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</si>
  <si>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</si>
  <si>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30240</t>
  </si>
  <si>
    <t>税金及附加费用</t>
  </si>
  <si>
    <t>30299</t>
  </si>
  <si>
    <t>其他商品和服务支出</t>
  </si>
  <si>
    <t>31003</t>
  </si>
  <si>
    <t>专用设备购置</t>
  </si>
  <si>
    <t>30701</t>
  </si>
  <si>
    <t>国内债务付息</t>
  </si>
  <si>
    <t>药品零差率补助资金</t>
  </si>
  <si>
    <t>533103251100003709873</t>
  </si>
  <si>
    <t>30218</t>
  </si>
  <si>
    <t>专用材料费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</si>
  <si>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</si>
  <si>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</si>
  <si>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</si>
  <si>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</si>
  <si>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</si>
  <si>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</si>
  <si>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</si>
  <si>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</si>
  <si>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</si>
  <si>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</si>
  <si>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</si>
  <si>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完成公立医院改革目标</t>
  </si>
  <si>
    <t>产出指标</t>
  </si>
  <si>
    <t>质量指标</t>
  </si>
  <si>
    <t>公立医院医疗服务收入（不含检查耗材药品收入）占比</t>
  </si>
  <si>
    <t>&gt;=</t>
  </si>
  <si>
    <t>27.31</t>
  </si>
  <si>
    <t>%</t>
  </si>
  <si>
    <t>定性指标</t>
  </si>
  <si>
    <t>芒财发【2024】40号</t>
  </si>
  <si>
    <t>效益指标</t>
  </si>
  <si>
    <t>经济效益</t>
  </si>
  <si>
    <t>管理费用占公立医院业务支出占比</t>
  </si>
  <si>
    <t>16.71</t>
  </si>
  <si>
    <t>满意度指标</t>
  </si>
  <si>
    <t>服务对象满意度</t>
  </si>
  <si>
    <t>服务对象满意</t>
  </si>
  <si>
    <t>90</t>
  </si>
  <si>
    <t>单位自有资金收支(包含其他商品服务支出、设备购置,专债还本付息)</t>
  </si>
  <si>
    <t>100</t>
  </si>
  <si>
    <t>=</t>
  </si>
  <si>
    <t>定量指标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</si>
  <si>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</si>
  <si>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</si>
  <si>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</si>
  <si>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</si>
  <si>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</si>
  <si>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</si>
  <si>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</si>
  <si>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</si>
  <si>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</si>
  <si>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</si>
  <si>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</si>
  <si>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</si>
  <si>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</si>
  <si>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</si>
  <si>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</si>
  <si>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</si>
  <si>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</si>
  <si>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单位自有资金设备购置经费</t>
  </si>
  <si>
    <t>其他医疗设备</t>
  </si>
  <si>
    <t>元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</si>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</sst>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;\-#,##0.00;;@"/>
    <numFmt numFmtId="179" formatCode="hh:mm:ss"/>
    <numFmt numFmtId="180" formatCode="yyyy/mm/dd"/>
    <numFmt numFmtId="181" formatCode="yyyy/mm/dd\ hh:mm:ss"/>
    <numFmt numFmtId="182" formatCode="#,##0;\-#,##0;;@"/>
  </numFmts>
  <fonts count="2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family val="2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>
      <alignment vertical="top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81" fontId="1" fillId="0" borderId="7">
      <alignment horizontal="right" vertical="center"/>
    </xf>
    <xf numFmtId="10" fontId="1" fillId="0" borderId="7">
      <alignment horizontal="right" vertical="center"/>
    </xf>
    <xf numFmtId="182" fontId="1" fillId="0" borderId="7">
      <alignment horizontal="right" vertical="center"/>
    </xf>
  </cellStyleXfs>
  <cellXfs count="22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3" applyProtection="1">
      <alignment horizontal="right" vertical="center"/>
      <protection locked="0"/>
    </xf>
    <xf numFmtId="0" fontId="2" fillId="0" borderId="7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2" applyFont="1" applyBorder="1">
      <alignment horizontal="left" vertical="center" wrapText="1"/>
    </xf>
    <xf numFmtId="49" fontId="11" fillId="0" borderId="7" xfId="2" applyFont="1" applyAlignment="1">
      <alignment horizontal="center" vertical="center" wrapText="1"/>
    </xf>
    <xf numFmtId="49" fontId="11" fillId="0" borderId="7" xfId="2" applyFont="1">
      <alignment horizontal="left" vertical="center" wrapText="1"/>
    </xf>
    <xf numFmtId="49" fontId="11" fillId="0" borderId="0" xfId="2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2" applyFont="1">
      <alignment horizontal="left" vertical="center" wrapText="1"/>
    </xf>
    <xf numFmtId="49" fontId="4" fillId="0" borderId="7" xfId="2" applyFont="1" applyAlignment="1">
      <alignment horizontal="center" vertical="center" wrapText="1"/>
    </xf>
    <xf numFmtId="178" fontId="4" fillId="0" borderId="7" xfId="3" applyFont="1">
      <alignment horizontal="right" vertical="center"/>
    </xf>
    <xf numFmtId="0" fontId="13" fillId="0" borderId="0" xfId="0" applyFont="1" applyBorder="1">
      <alignment vertical="top"/>
    </xf>
    <xf numFmtId="0" fontId="1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7" xfId="2" applyFont="1" applyAlignment="1">
      <alignment horizontal="center" vertical="center" wrapText="1"/>
    </xf>
    <xf numFmtId="49" fontId="16" fillId="0" borderId="7" xfId="2" applyFont="1">
      <alignment horizontal="left" vertical="center" wrapText="1"/>
    </xf>
    <xf numFmtId="178" fontId="16" fillId="0" borderId="7" xfId="3" applyFont="1">
      <alignment horizontal="right" vertical="center"/>
    </xf>
    <xf numFmtId="49" fontId="16" fillId="0" borderId="7" xfId="2" applyFont="1" applyAlignment="1">
      <alignment horizontal="left" vertical="center" wrapText="1" indent="1"/>
    </xf>
    <xf numFmtId="49" fontId="16" fillId="0" borderId="7" xfId="2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2" applyNumberFormat="1" applyFont="1" applyBorder="1" applyAlignment="1">
      <alignment horizontal="left" vertical="center"/>
    </xf>
    <xf numFmtId="0" fontId="4" fillId="0" borderId="7" xfId="2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2" applyNumberFormat="1" applyFont="1">
      <alignment horizontal="left" vertical="center" wrapText="1"/>
    </xf>
    <xf numFmtId="0" fontId="4" fillId="0" borderId="7" xfId="2" applyNumberFormat="1" applyFont="1" applyAlignment="1">
      <alignment horizontal="left" vertical="center" wrapText="1" indent="1"/>
    </xf>
    <xf numFmtId="0" fontId="4" fillId="0" borderId="7" xfId="2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49" fontId="4" fillId="0" borderId="0" xfId="2" applyFont="1" applyBorder="1">
      <alignment horizontal="left" vertical="center" wrapText="1"/>
    </xf>
    <xf numFmtId="49" fontId="4" fillId="0" borderId="0" xfId="2" applyFont="1" applyBorder="1" applyAlignment="1">
      <alignment horizontal="right" vertical="center" wrapText="1"/>
    </xf>
    <xf numFmtId="49" fontId="4" fillId="0" borderId="7" xfId="2" applyFont="1" applyAlignment="1">
      <alignment horizontal="right" vertical="center" wrapText="1"/>
    </xf>
    <xf numFmtId="0" fontId="0" fillId="0" borderId="0" xfId="0" applyBorder="1">
      <alignment vertical="top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Border="1">
      <alignment vertical="top"/>
    </xf>
    <xf numFmtId="0" fontId="21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left" vertical="center"/>
    </xf>
    <xf numFmtId="0" fontId="0" fillId="0" borderId="0" xfId="0" applyBorder="1">
      <alignment vertical="top"/>
    </xf>
    <xf numFmtId="0" fontId="23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2" applyFont="1">
      <alignment horizontal="left" vertical="center" wrapText="1"/>
    </xf>
    <xf numFmtId="49" fontId="4" fillId="0" borderId="7" xfId="2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2" applyNumberFormat="1" applyFont="1" applyBorder="1" applyAlignment="1">
      <alignment horizontal="center" vertical="center"/>
    </xf>
    <xf numFmtId="0" fontId="4" fillId="0" borderId="7" xfId="2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1" fillId="0" borderId="0" xfId="2" applyFont="1" applyBorder="1">
      <alignment horizontal="left" vertical="center" wrapText="1"/>
    </xf>
    <xf numFmtId="49" fontId="16" fillId="0" borderId="7" xfId="2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right" vertical="center" wrapText="1"/>
    </xf>
    <xf numFmtId="49" fontId="12" fillId="0" borderId="0" xfId="2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7" xfId="2" applyFo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8"/>
  <sheetViews>
    <sheetView showZeros="0" workbookViewId="0"/>
  </sheetViews>
  <sheetFormatPr defaultColWidth="10.28515625" defaultRowHeight="15" customHeight="1"/>
  <cols>
    <col min="1" max="1" width="3.140625" customWidth="1"/>
    <col min="2" max="2" width="10.42578125" customWidth="1"/>
    <col min="3" max="3" width="17.28515625" customWidth="1"/>
    <col min="4" max="5" width="22.28515625" customWidth="1"/>
    <col min="6" max="6" width="22.42578125" customWidth="1"/>
    <col min="7" max="7" width="22.28515625" customWidth="1"/>
  </cols>
  <sheetData>
    <row r="1" spans="1:7" ht="23.25" customHeight="1">
      <c r="A1" s="106"/>
      <c r="B1" s="106"/>
      <c r="C1" s="106"/>
      <c r="D1" s="106"/>
      <c r="E1" s="106"/>
      <c r="F1" s="106"/>
      <c r="G1" s="106"/>
    </row>
    <row r="2" spans="1:7" ht="84" customHeight="1">
      <c r="A2" s="106"/>
      <c r="B2" s="110" t="str">
        <f>"芒市人民医院"</f>
        <v>芒市人民医院</v>
      </c>
      <c r="C2" s="110"/>
      <c r="D2" s="110"/>
      <c r="E2" s="110"/>
      <c r="F2" s="110"/>
      <c r="G2" s="110"/>
    </row>
    <row r="3" spans="1:7" ht="25.5" customHeight="1">
      <c r="A3" s="106"/>
      <c r="B3" s="107"/>
      <c r="C3" s="107"/>
      <c r="D3" s="107"/>
      <c r="E3" s="107"/>
      <c r="F3" s="107"/>
      <c r="G3" s="107"/>
    </row>
    <row r="4" spans="1:7" ht="25.5" customHeight="1">
      <c r="A4" s="106"/>
      <c r="B4" s="107"/>
      <c r="C4" s="107"/>
      <c r="D4" s="107"/>
      <c r="E4" s="107"/>
      <c r="F4" s="107"/>
      <c r="G4" s="107"/>
    </row>
    <row r="5" spans="1:7" ht="15.75" customHeight="1">
      <c r="A5" s="106"/>
      <c r="B5" s="113" t="s">
        <v>0</v>
      </c>
      <c r="C5" s="113"/>
      <c r="D5" s="113"/>
      <c r="E5" s="113"/>
      <c r="F5" s="113"/>
      <c r="G5" s="113"/>
    </row>
    <row r="6" spans="1:7" ht="15.75" customHeight="1">
      <c r="A6" s="106"/>
      <c r="B6" s="113"/>
      <c r="C6" s="113"/>
      <c r="D6" s="113"/>
      <c r="E6" s="113"/>
      <c r="F6" s="113"/>
      <c r="G6" s="113"/>
    </row>
    <row r="7" spans="1:7" ht="15.75" customHeight="1">
      <c r="A7" s="106"/>
      <c r="B7" s="113"/>
      <c r="C7" s="113"/>
      <c r="D7" s="113"/>
      <c r="E7" s="113"/>
      <c r="F7" s="113"/>
      <c r="G7" s="113"/>
    </row>
    <row r="8" spans="1:7" ht="20.25" customHeight="1">
      <c r="A8" s="106"/>
      <c r="B8" s="113"/>
      <c r="C8" s="113"/>
      <c r="D8" s="113"/>
      <c r="E8" s="113"/>
      <c r="F8" s="113"/>
      <c r="G8" s="113"/>
    </row>
    <row r="9" spans="1:7" ht="15.75" customHeight="1">
      <c r="A9" s="106"/>
      <c r="B9" s="113"/>
      <c r="C9" s="113"/>
      <c r="D9" s="113"/>
      <c r="E9" s="113"/>
      <c r="F9" s="113"/>
      <c r="G9" s="113"/>
    </row>
    <row r="10" spans="1:7" ht="26.25" customHeight="1">
      <c r="A10" s="111" t="s">
        <v>1</v>
      </c>
      <c r="B10" s="111"/>
      <c r="C10" s="111" t="s">
        <v>2</v>
      </c>
      <c r="D10" s="111"/>
      <c r="E10" s="111"/>
      <c r="F10" s="111"/>
      <c r="G10" s="111"/>
    </row>
    <row r="11" spans="1:7" ht="15" customHeight="1">
      <c r="A11" s="108"/>
      <c r="B11" s="108"/>
      <c r="C11" s="108"/>
      <c r="D11" s="108"/>
      <c r="E11" s="108"/>
      <c r="F11" s="108"/>
      <c r="G11" s="108"/>
    </row>
    <row r="12" spans="1:7" ht="26.25" customHeight="1">
      <c r="A12" s="111" t="s">
        <v>3</v>
      </c>
      <c r="B12" s="111"/>
      <c r="C12" s="111"/>
      <c r="D12" s="111"/>
      <c r="E12" s="111"/>
      <c r="F12" s="111"/>
      <c r="G12" s="111"/>
    </row>
    <row r="13" spans="1:7" ht="18.75" customHeight="1">
      <c r="A13" s="108"/>
      <c r="B13" s="108"/>
      <c r="C13" s="108"/>
      <c r="D13" s="108"/>
      <c r="E13" s="108"/>
      <c r="F13" s="108"/>
      <c r="G13" s="108"/>
    </row>
    <row r="14" spans="1:7" ht="26.25" customHeight="1">
      <c r="A14" s="111" t="s">
        <v>4</v>
      </c>
      <c r="B14" s="111"/>
      <c r="C14" s="111"/>
      <c r="D14" s="111"/>
      <c r="E14" s="111"/>
      <c r="F14" s="111"/>
      <c r="G14" s="111"/>
    </row>
    <row r="15" spans="1:7" ht="18.75" customHeight="1">
      <c r="A15" s="75"/>
      <c r="B15" s="112"/>
      <c r="C15" s="112"/>
      <c r="D15" s="112"/>
      <c r="E15" s="112"/>
      <c r="F15" s="75"/>
      <c r="G15" s="112"/>
    </row>
    <row r="16" spans="1:7" ht="18.75" customHeight="1">
      <c r="A16" s="75"/>
      <c r="B16" s="112"/>
      <c r="C16" s="112"/>
      <c r="D16" s="112"/>
      <c r="E16" s="112"/>
      <c r="F16" s="75"/>
      <c r="G16" s="112"/>
    </row>
    <row r="17" spans="1:7" ht="22.5" customHeight="1">
      <c r="A17" s="75"/>
      <c r="B17" s="114" t="s">
        <v>5</v>
      </c>
      <c r="C17" s="114"/>
      <c r="D17" s="114"/>
      <c r="E17" s="109"/>
      <c r="F17" s="116" t="s">
        <v>6</v>
      </c>
      <c r="G17" s="116" t="s">
        <v>7</v>
      </c>
    </row>
    <row r="18" spans="1:7" ht="15" customHeight="1">
      <c r="B18" s="115"/>
      <c r="C18" s="115"/>
      <c r="D18" s="115"/>
      <c r="F18" s="115"/>
      <c r="G18" s="115"/>
    </row>
  </sheetData>
  <mergeCells count="10">
    <mergeCell ref="B17:D18"/>
    <mergeCell ref="F17:G18"/>
    <mergeCell ref="B2:G2"/>
    <mergeCell ref="A10:G10"/>
    <mergeCell ref="A12:G12"/>
    <mergeCell ref="A14:G14"/>
    <mergeCell ref="G15:G16"/>
    <mergeCell ref="B5:G9"/>
    <mergeCell ref="B15:C16"/>
    <mergeCell ref="D15:E16"/>
  </mergeCells>
  <phoneticPr fontId="24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"/>
  <sheetViews>
    <sheetView showZeros="0" topLeftCell="D1" workbookViewId="0"/>
  </sheetViews>
  <sheetFormatPr defaultColWidth="10.28515625" defaultRowHeight="15" customHeight="1" outlineLevelRow="1"/>
  <cols>
    <col min="1" max="9" width="14.28515625" customWidth="1"/>
    <col min="10" max="10" width="34.28515625" customWidth="1"/>
  </cols>
  <sheetData>
    <row r="1" spans="1:10" ht="18.75" customHeight="1">
      <c r="A1" s="66"/>
      <c r="B1" s="66"/>
      <c r="C1" s="66"/>
      <c r="D1" s="66"/>
      <c r="E1" s="66"/>
      <c r="F1" s="66"/>
      <c r="G1" s="66"/>
      <c r="H1" s="66"/>
      <c r="I1" s="66"/>
      <c r="J1" s="69" t="s">
        <v>275</v>
      </c>
    </row>
    <row r="2" spans="1:10" ht="34.5" customHeight="1">
      <c r="A2" s="158" t="str">
        <f>"2025"&amp;"年项目支出绩效目标表"</f>
        <v>2025年项目支出绩效目标表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8.75" customHeight="1">
      <c r="A3" s="146" t="str">
        <f>"单位名称："&amp;"芒市人民医院"</f>
        <v>单位名称：芒市人民医院</v>
      </c>
      <c r="B3" s="146"/>
      <c r="C3" s="146"/>
      <c r="D3" s="146"/>
      <c r="E3" s="146"/>
      <c r="F3" s="66"/>
      <c r="G3" s="66"/>
      <c r="H3" s="66"/>
      <c r="I3" s="66"/>
      <c r="J3" s="66"/>
    </row>
    <row r="4" spans="1:10" ht="22.5" customHeight="1">
      <c r="A4" s="67" t="s">
        <v>276</v>
      </c>
      <c r="B4" s="67" t="s">
        <v>277</v>
      </c>
      <c r="C4" s="67" t="s">
        <v>278</v>
      </c>
      <c r="D4" s="67" t="s">
        <v>279</v>
      </c>
      <c r="E4" s="67" t="s">
        <v>280</v>
      </c>
      <c r="F4" s="67" t="s">
        <v>281</v>
      </c>
      <c r="G4" s="67" t="s">
        <v>282</v>
      </c>
      <c r="H4" s="67" t="s">
        <v>283</v>
      </c>
      <c r="I4" s="67" t="s">
        <v>284</v>
      </c>
      <c r="J4" s="67" t="s">
        <v>285</v>
      </c>
    </row>
    <row r="5" spans="1:10" ht="22.5" customHeight="1">
      <c r="A5" s="67" t="s">
        <v>67</v>
      </c>
      <c r="B5" s="67" t="s">
        <v>68</v>
      </c>
      <c r="C5" s="67" t="s">
        <v>69</v>
      </c>
      <c r="D5" s="67" t="s">
        <v>70</v>
      </c>
      <c r="E5" s="67" t="s">
        <v>71</v>
      </c>
      <c r="F5" s="67" t="s">
        <v>72</v>
      </c>
      <c r="G5" s="67" t="s">
        <v>73</v>
      </c>
      <c r="H5" s="67" t="s">
        <v>74</v>
      </c>
      <c r="I5" s="67" t="s">
        <v>75</v>
      </c>
      <c r="J5" s="67" t="s">
        <v>76</v>
      </c>
    </row>
    <row r="6" spans="1:10" ht="52.5" customHeight="1">
      <c r="A6" s="67" t="s">
        <v>54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52.5" customHeight="1" outlineLevel="1">
      <c r="A7" s="161" t="s">
        <v>271</v>
      </c>
      <c r="B7" s="161" t="s">
        <v>286</v>
      </c>
      <c r="C7" s="68" t="s">
        <v>287</v>
      </c>
      <c r="D7" s="68" t="s">
        <v>288</v>
      </c>
      <c r="E7" s="68" t="s">
        <v>289</v>
      </c>
      <c r="F7" s="68" t="s">
        <v>290</v>
      </c>
      <c r="G7" s="67" t="s">
        <v>291</v>
      </c>
      <c r="H7" s="67" t="s">
        <v>292</v>
      </c>
      <c r="I7" s="68" t="s">
        <v>293</v>
      </c>
      <c r="J7" s="68" t="s">
        <v>294</v>
      </c>
    </row>
    <row r="8" spans="1:10" ht="52.5" customHeight="1" outlineLevel="1">
      <c r="A8" s="161" t="s">
        <v>271</v>
      </c>
      <c r="B8" s="161" t="s">
        <v>286</v>
      </c>
      <c r="C8" s="68" t="s">
        <v>295</v>
      </c>
      <c r="D8" s="68" t="s">
        <v>296</v>
      </c>
      <c r="E8" s="68" t="s">
        <v>297</v>
      </c>
      <c r="F8" s="68" t="s">
        <v>290</v>
      </c>
      <c r="G8" s="67" t="s">
        <v>298</v>
      </c>
      <c r="H8" s="67" t="s">
        <v>292</v>
      </c>
      <c r="I8" s="68" t="s">
        <v>293</v>
      </c>
      <c r="J8" s="68" t="s">
        <v>294</v>
      </c>
    </row>
    <row r="9" spans="1:10" ht="52.5" customHeight="1" outlineLevel="1">
      <c r="A9" s="161" t="s">
        <v>271</v>
      </c>
      <c r="B9" s="161" t="s">
        <v>286</v>
      </c>
      <c r="C9" s="68" t="s">
        <v>299</v>
      </c>
      <c r="D9" s="68" t="s">
        <v>300</v>
      </c>
      <c r="E9" s="68" t="s">
        <v>301</v>
      </c>
      <c r="F9" s="68" t="s">
        <v>290</v>
      </c>
      <c r="G9" s="67" t="s">
        <v>302</v>
      </c>
      <c r="H9" s="67" t="s">
        <v>292</v>
      </c>
      <c r="I9" s="68" t="s">
        <v>293</v>
      </c>
      <c r="J9" s="68" t="s">
        <v>286</v>
      </c>
    </row>
    <row r="10" spans="1:10" ht="52.5" customHeight="1" outlineLevel="1">
      <c r="A10" s="161" t="s">
        <v>231</v>
      </c>
      <c r="B10" s="161" t="s">
        <v>303</v>
      </c>
      <c r="C10" s="68" t="s">
        <v>287</v>
      </c>
      <c r="D10" s="68" t="s">
        <v>288</v>
      </c>
      <c r="E10" s="68" t="s">
        <v>304</v>
      </c>
      <c r="F10" s="68" t="s">
        <v>305</v>
      </c>
      <c r="G10" s="67" t="s">
        <v>304</v>
      </c>
      <c r="H10" s="67" t="s">
        <v>292</v>
      </c>
      <c r="I10" s="68" t="s">
        <v>306</v>
      </c>
      <c r="J10" s="68" t="s">
        <v>303</v>
      </c>
    </row>
    <row r="11" spans="1:10" ht="52.5" customHeight="1" outlineLevel="1">
      <c r="A11" s="161" t="s">
        <v>231</v>
      </c>
      <c r="B11" s="161" t="s">
        <v>303</v>
      </c>
      <c r="C11" s="68" t="s">
        <v>295</v>
      </c>
      <c r="D11" s="68" t="s">
        <v>296</v>
      </c>
      <c r="E11" s="68" t="s">
        <v>304</v>
      </c>
      <c r="F11" s="68" t="s">
        <v>305</v>
      </c>
      <c r="G11" s="67" t="s">
        <v>304</v>
      </c>
      <c r="H11" s="67" t="s">
        <v>292</v>
      </c>
      <c r="I11" s="68" t="s">
        <v>306</v>
      </c>
      <c r="J11" s="68" t="s">
        <v>303</v>
      </c>
    </row>
    <row r="12" spans="1:10" ht="52.5" customHeight="1" outlineLevel="1">
      <c r="A12" s="161" t="s">
        <v>231</v>
      </c>
      <c r="B12" s="161" t="s">
        <v>303</v>
      </c>
      <c r="C12" s="68" t="s">
        <v>299</v>
      </c>
      <c r="D12" s="68" t="s">
        <v>300</v>
      </c>
      <c r="E12" s="68" t="s">
        <v>304</v>
      </c>
      <c r="F12" s="68" t="s">
        <v>305</v>
      </c>
      <c r="G12" s="67" t="s">
        <v>304</v>
      </c>
      <c r="H12" s="67" t="s">
        <v>292</v>
      </c>
      <c r="I12" s="68" t="s">
        <v>306</v>
      </c>
      <c r="J12" s="68" t="s">
        <v>303</v>
      </c>
    </row>
  </sheetData>
  <mergeCells count="6">
    <mergeCell ref="A2:J2"/>
    <mergeCell ref="A3:E3"/>
    <mergeCell ref="A7:A9"/>
    <mergeCell ref="A10:A12"/>
    <mergeCell ref="B7:B9"/>
    <mergeCell ref="B10:B12"/>
  </mergeCells>
  <phoneticPr fontId="2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"/>
  <sheetViews>
    <sheetView showZeros="0" workbookViewId="0"/>
  </sheetViews>
  <sheetFormatPr defaultColWidth="9.140625" defaultRowHeight="14.25" customHeight="1"/>
  <cols>
    <col min="1" max="6" width="24.28515625" customWidth="1"/>
  </cols>
  <sheetData>
    <row r="1" spans="1:6" ht="12" customHeight="1">
      <c r="A1" s="61">
        <v>1</v>
      </c>
      <c r="B1" s="62">
        <v>0</v>
      </c>
      <c r="C1" s="61">
        <v>1</v>
      </c>
      <c r="D1" s="49"/>
      <c r="E1" s="49"/>
      <c r="F1" s="60" t="s">
        <v>307</v>
      </c>
    </row>
    <row r="2" spans="1:6" ht="26.25" customHeight="1">
      <c r="A2" s="162" t="str">
        <f>"2025"&amp;"年部门政府性基金预算支出预算表"</f>
        <v>2025年部门政府性基金预算支出预算表</v>
      </c>
      <c r="B2" s="162" t="s">
        <v>308</v>
      </c>
      <c r="C2" s="163"/>
      <c r="D2" s="164"/>
      <c r="E2" s="164"/>
      <c r="F2" s="164"/>
    </row>
    <row r="3" spans="1:6" ht="13.5" customHeight="1">
      <c r="A3" s="165" t="str">
        <f>"单位名称："&amp;"芒市人民医院"</f>
        <v>单位名称：芒市人民医院</v>
      </c>
      <c r="B3" s="165" t="s">
        <v>309</v>
      </c>
      <c r="C3" s="166"/>
      <c r="D3" s="49"/>
      <c r="E3" s="49"/>
      <c r="F3" s="60" t="s">
        <v>9</v>
      </c>
    </row>
    <row r="4" spans="1:6" ht="19.5" customHeight="1">
      <c r="A4" s="169" t="s">
        <v>171</v>
      </c>
      <c r="B4" s="170" t="s">
        <v>56</v>
      </c>
      <c r="C4" s="169" t="s">
        <v>57</v>
      </c>
      <c r="D4" s="167" t="s">
        <v>310</v>
      </c>
      <c r="E4" s="167"/>
      <c r="F4" s="167"/>
    </row>
    <row r="5" spans="1:6" ht="18.600000000000001" customHeight="1">
      <c r="A5" s="169"/>
      <c r="B5" s="170"/>
      <c r="C5" s="169"/>
      <c r="D5" s="19" t="s">
        <v>38</v>
      </c>
      <c r="E5" s="19" t="s">
        <v>60</v>
      </c>
      <c r="F5" s="19" t="s">
        <v>61</v>
      </c>
    </row>
    <row r="6" spans="1:6" ht="20.25" customHeight="1">
      <c r="A6" s="30">
        <v>1</v>
      </c>
      <c r="B6" s="64" t="s">
        <v>68</v>
      </c>
      <c r="C6" s="64" t="s">
        <v>69</v>
      </c>
      <c r="D6" s="64" t="s">
        <v>70</v>
      </c>
      <c r="E6" s="64" t="s">
        <v>71</v>
      </c>
      <c r="F6" s="64" t="s">
        <v>72</v>
      </c>
    </row>
    <row r="7" spans="1:6" ht="30" customHeight="1">
      <c r="A7" s="17"/>
      <c r="B7" s="63"/>
      <c r="C7" s="17"/>
      <c r="D7" s="38"/>
      <c r="E7" s="65"/>
      <c r="F7" s="65"/>
    </row>
    <row r="8" spans="1:6" ht="30" customHeight="1">
      <c r="A8" s="13"/>
      <c r="B8" s="13"/>
      <c r="C8" s="13"/>
      <c r="D8" s="38"/>
      <c r="E8" s="65"/>
      <c r="F8" s="65"/>
    </row>
    <row r="9" spans="1:6" ht="30" customHeight="1">
      <c r="A9" s="168" t="s">
        <v>311</v>
      </c>
      <c r="B9" s="168" t="s">
        <v>311</v>
      </c>
      <c r="C9" s="168" t="s">
        <v>311</v>
      </c>
      <c r="D9" s="38"/>
      <c r="E9" s="65"/>
      <c r="F9" s="65"/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"/>
  <sheetViews>
    <sheetView showZeros="0" topLeftCell="E1" workbookViewId="0"/>
  </sheetViews>
  <sheetFormatPr defaultColWidth="9.140625" defaultRowHeight="14.25" customHeight="1"/>
  <cols>
    <col min="1" max="1" width="16.28515625" customWidth="1"/>
    <col min="2" max="3" width="9.5703125" customWidth="1"/>
    <col min="4" max="5" width="3.5703125" customWidth="1"/>
    <col min="6" max="6" width="11.28515625" customWidth="1"/>
    <col min="7" max="8" width="11.85546875" customWidth="1"/>
    <col min="9" max="9" width="10.140625" customWidth="1"/>
    <col min="10" max="10" width="6" customWidth="1"/>
    <col min="11" max="11" width="9.7109375" customWidth="1"/>
    <col min="12" max="15" width="10.7109375" customWidth="1"/>
    <col min="16" max="16" width="6.5703125" customWidth="1"/>
    <col min="17" max="17" width="11.42578125" customWidth="1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7"/>
      <c r="P1" s="57"/>
      <c r="Q1" s="24" t="s">
        <v>312</v>
      </c>
    </row>
    <row r="2" spans="1:17" ht="27.75" customHeight="1">
      <c r="A2" s="171" t="str">
        <f>"2025"&amp;"年部门政府采购预算表"</f>
        <v>2025年部门政府采购预算表</v>
      </c>
      <c r="B2" s="121"/>
      <c r="C2" s="121"/>
      <c r="D2" s="121"/>
      <c r="E2" s="121"/>
      <c r="F2" s="121"/>
      <c r="G2" s="121"/>
      <c r="H2" s="121"/>
      <c r="I2" s="121"/>
      <c r="J2" s="121"/>
      <c r="K2" s="172"/>
      <c r="L2" s="121"/>
      <c r="M2" s="121"/>
      <c r="N2" s="121"/>
      <c r="O2" s="172"/>
      <c r="P2" s="172"/>
      <c r="Q2" s="121"/>
    </row>
    <row r="3" spans="1:17" ht="18.75" customHeight="1">
      <c r="A3" s="173" t="str">
        <f>"单位名称："&amp;"芒市人民医院"</f>
        <v>单位名称：芒市人民医院</v>
      </c>
      <c r="B3" s="174"/>
      <c r="C3" s="174"/>
      <c r="D3" s="174"/>
      <c r="E3" s="174"/>
      <c r="F3" s="174"/>
      <c r="G3" s="16"/>
      <c r="H3" s="16"/>
      <c r="I3" s="16"/>
      <c r="J3" s="16"/>
      <c r="K3" s="1"/>
      <c r="L3" s="1"/>
      <c r="M3" s="1"/>
      <c r="N3" s="1"/>
      <c r="O3" s="58"/>
      <c r="P3" s="58"/>
      <c r="Q3" s="60" t="s">
        <v>35</v>
      </c>
    </row>
    <row r="4" spans="1:17" ht="15.75" customHeight="1">
      <c r="A4" s="131" t="s">
        <v>313</v>
      </c>
      <c r="B4" s="184" t="s">
        <v>314</v>
      </c>
      <c r="C4" s="184" t="s">
        <v>315</v>
      </c>
      <c r="D4" s="184" t="s">
        <v>316</v>
      </c>
      <c r="E4" s="184" t="s">
        <v>317</v>
      </c>
      <c r="F4" s="184" t="s">
        <v>318</v>
      </c>
      <c r="G4" s="125" t="s">
        <v>178</v>
      </c>
      <c r="H4" s="125"/>
      <c r="I4" s="125"/>
      <c r="J4" s="125"/>
      <c r="K4" s="175"/>
      <c r="L4" s="125"/>
      <c r="M4" s="125"/>
      <c r="N4" s="125"/>
      <c r="O4" s="176"/>
      <c r="P4" s="175"/>
      <c r="Q4" s="127"/>
    </row>
    <row r="5" spans="1:17" ht="17.25" customHeight="1">
      <c r="A5" s="132"/>
      <c r="B5" s="185"/>
      <c r="C5" s="185"/>
      <c r="D5" s="185"/>
      <c r="E5" s="185"/>
      <c r="F5" s="185"/>
      <c r="G5" s="185" t="s">
        <v>38</v>
      </c>
      <c r="H5" s="185" t="s">
        <v>42</v>
      </c>
      <c r="I5" s="185" t="s">
        <v>319</v>
      </c>
      <c r="J5" s="185" t="s">
        <v>320</v>
      </c>
      <c r="K5" s="186" t="s">
        <v>321</v>
      </c>
      <c r="L5" s="177" t="s">
        <v>322</v>
      </c>
      <c r="M5" s="177"/>
      <c r="N5" s="177"/>
      <c r="O5" s="178"/>
      <c r="P5" s="179"/>
      <c r="Q5" s="180"/>
    </row>
    <row r="6" spans="1:17" ht="54" customHeight="1">
      <c r="A6" s="143"/>
      <c r="B6" s="180"/>
      <c r="C6" s="180"/>
      <c r="D6" s="180"/>
      <c r="E6" s="180"/>
      <c r="F6" s="180"/>
      <c r="G6" s="180"/>
      <c r="H6" s="180" t="s">
        <v>41</v>
      </c>
      <c r="I6" s="180"/>
      <c r="J6" s="180"/>
      <c r="K6" s="187"/>
      <c r="L6" s="50" t="s">
        <v>41</v>
      </c>
      <c r="M6" s="50" t="s">
        <v>48</v>
      </c>
      <c r="N6" s="50" t="s">
        <v>323</v>
      </c>
      <c r="O6" s="17" t="s">
        <v>50</v>
      </c>
      <c r="P6" s="59" t="s">
        <v>51</v>
      </c>
      <c r="Q6" s="50" t="s">
        <v>52</v>
      </c>
    </row>
    <row r="7" spans="1:17" ht="15" customHeight="1">
      <c r="A7" s="36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</row>
    <row r="8" spans="1:17" ht="52.5" customHeight="1">
      <c r="A8" s="53" t="s">
        <v>54</v>
      </c>
      <c r="B8" s="54"/>
      <c r="C8" s="54"/>
      <c r="D8" s="55"/>
      <c r="E8" s="56"/>
      <c r="F8" s="14"/>
      <c r="G8" s="14">
        <v>48095928</v>
      </c>
      <c r="H8" s="14"/>
      <c r="I8" s="14"/>
      <c r="J8" s="14"/>
      <c r="K8" s="14"/>
      <c r="L8" s="14">
        <v>48095928</v>
      </c>
      <c r="M8" s="14">
        <v>48095928</v>
      </c>
      <c r="N8" s="14"/>
      <c r="O8" s="14"/>
      <c r="P8" s="14"/>
      <c r="Q8" s="14"/>
    </row>
    <row r="9" spans="1:17" ht="52.5" customHeight="1">
      <c r="A9" s="53" t="str">
        <f>"     "&amp;"2025年单位自有资金支出补助经费"</f>
        <v>2025年单位自有资金支出补助经费</v>
      </c>
      <c r="B9" s="54" t="s">
        <v>324</v>
      </c>
      <c r="C9" s="54" t="s">
        <v>325</v>
      </c>
      <c r="D9" s="55" t="s">
        <v>326</v>
      </c>
      <c r="E9" s="56">
        <v>1</v>
      </c>
      <c r="F9" s="14"/>
      <c r="G9" s="14">
        <v>48095928</v>
      </c>
      <c r="H9" s="14"/>
      <c r="I9" s="14"/>
      <c r="J9" s="14"/>
      <c r="K9" s="14"/>
      <c r="L9" s="14">
        <v>48095928</v>
      </c>
      <c r="M9" s="14">
        <v>48095928</v>
      </c>
      <c r="N9" s="14"/>
      <c r="O9" s="14"/>
      <c r="P9" s="14"/>
      <c r="Q9" s="14"/>
    </row>
    <row r="10" spans="1:17" ht="30" customHeight="1">
      <c r="A10" s="181" t="s">
        <v>311</v>
      </c>
      <c r="B10" s="182"/>
      <c r="C10" s="182"/>
      <c r="D10" s="182"/>
      <c r="E10" s="183"/>
      <c r="F10" s="14"/>
      <c r="G10" s="14">
        <v>48095928</v>
      </c>
      <c r="H10" s="14"/>
      <c r="I10" s="14"/>
      <c r="J10" s="14"/>
      <c r="K10" s="14"/>
      <c r="L10" s="14">
        <v>48095928</v>
      </c>
      <c r="M10" s="14">
        <v>48095928</v>
      </c>
      <c r="N10" s="14"/>
      <c r="O10" s="14"/>
      <c r="P10" s="14"/>
      <c r="Q10" s="14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4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"/>
  <sheetViews>
    <sheetView showZeros="0" workbookViewId="0"/>
  </sheetViews>
  <sheetFormatPr defaultColWidth="9.140625" defaultRowHeight="14.25" customHeight="1"/>
  <cols>
    <col min="1" max="1" width="21.42578125" customWidth="1"/>
    <col min="2" max="2" width="9.7109375" customWidth="1"/>
    <col min="3" max="3" width="19.140625" customWidth="1"/>
    <col min="4" max="5" width="12" customWidth="1"/>
    <col min="6" max="6" width="5.7109375" customWidth="1"/>
    <col min="7" max="7" width="6.42578125" customWidth="1"/>
    <col min="8" max="8" width="9.85546875" customWidth="1"/>
    <col min="9" max="14" width="11.28515625" customWidth="1"/>
  </cols>
  <sheetData>
    <row r="1" spans="1:14" ht="17.25" customHeight="1">
      <c r="A1" s="3"/>
      <c r="B1" s="3"/>
      <c r="C1" s="3"/>
      <c r="D1" s="3"/>
      <c r="E1" s="3"/>
      <c r="F1" s="3"/>
      <c r="G1" s="3"/>
      <c r="H1" s="45"/>
      <c r="I1" s="1"/>
      <c r="J1" s="1"/>
      <c r="K1" s="45"/>
      <c r="L1" s="1"/>
      <c r="M1" s="48"/>
      <c r="N1" s="48" t="s">
        <v>327</v>
      </c>
    </row>
    <row r="2" spans="1:14" ht="36" customHeight="1">
      <c r="A2" s="121" t="str">
        <f>"2025"&amp;"年部门政府购买服务预算表"</f>
        <v>2025年部门政府购买服务预算表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21.75" customHeight="1">
      <c r="A3" s="122" t="str">
        <f>"单位名称："&amp;"芒市人民医院"</f>
        <v>单位名称：芒市人民医院</v>
      </c>
      <c r="B3" s="174"/>
      <c r="C3" s="174"/>
      <c r="D3" s="174"/>
      <c r="E3" s="174"/>
      <c r="F3" s="174"/>
      <c r="G3" s="174"/>
      <c r="H3" s="188"/>
      <c r="I3" s="1"/>
      <c r="J3" s="1"/>
      <c r="K3" s="45"/>
      <c r="L3" s="1"/>
      <c r="M3" s="49"/>
      <c r="N3" s="24" t="s">
        <v>35</v>
      </c>
    </row>
    <row r="4" spans="1:14" ht="15.75" customHeight="1">
      <c r="A4" s="131" t="s">
        <v>313</v>
      </c>
      <c r="B4" s="131" t="s">
        <v>328</v>
      </c>
      <c r="C4" s="131" t="s">
        <v>329</v>
      </c>
      <c r="D4" s="129" t="s">
        <v>178</v>
      </c>
      <c r="E4" s="126"/>
      <c r="F4" s="126"/>
      <c r="G4" s="126"/>
      <c r="H4" s="126"/>
      <c r="I4" s="126"/>
      <c r="J4" s="126"/>
      <c r="K4" s="126"/>
      <c r="L4" s="126"/>
      <c r="M4" s="126"/>
      <c r="N4" s="141"/>
    </row>
    <row r="5" spans="1:14" ht="17.25" customHeight="1">
      <c r="A5" s="132"/>
      <c r="B5" s="132"/>
      <c r="C5" s="132"/>
      <c r="D5" s="134" t="s">
        <v>38</v>
      </c>
      <c r="E5" s="131" t="s">
        <v>42</v>
      </c>
      <c r="F5" s="131" t="s">
        <v>319</v>
      </c>
      <c r="G5" s="131" t="s">
        <v>320</v>
      </c>
      <c r="H5" s="131" t="s">
        <v>321</v>
      </c>
      <c r="I5" s="129" t="s">
        <v>322</v>
      </c>
      <c r="J5" s="126"/>
      <c r="K5" s="126"/>
      <c r="L5" s="126"/>
      <c r="M5" s="126"/>
      <c r="N5" s="141"/>
    </row>
    <row r="6" spans="1:14" ht="40.5" customHeight="1">
      <c r="A6" s="143"/>
      <c r="B6" s="143"/>
      <c r="C6" s="143"/>
      <c r="D6" s="133"/>
      <c r="E6" s="132" t="s">
        <v>41</v>
      </c>
      <c r="F6" s="143"/>
      <c r="G6" s="143"/>
      <c r="H6" s="133"/>
      <c r="I6" s="9" t="s">
        <v>41</v>
      </c>
      <c r="J6" s="9" t="s">
        <v>48</v>
      </c>
      <c r="K6" s="9" t="s">
        <v>49</v>
      </c>
      <c r="L6" s="9" t="s">
        <v>50</v>
      </c>
      <c r="M6" s="9" t="s">
        <v>51</v>
      </c>
      <c r="N6" s="9" t="s">
        <v>52</v>
      </c>
    </row>
    <row r="7" spans="1:14" ht="15" customHeight="1">
      <c r="A7" s="19">
        <v>1</v>
      </c>
      <c r="B7" s="19">
        <v>2</v>
      </c>
      <c r="C7" s="19">
        <v>3</v>
      </c>
      <c r="D7" s="19">
        <v>7</v>
      </c>
      <c r="E7" s="19">
        <v>8</v>
      </c>
      <c r="F7" s="19">
        <v>9</v>
      </c>
      <c r="G7" s="19">
        <v>10</v>
      </c>
      <c r="H7" s="19">
        <v>11</v>
      </c>
      <c r="I7" s="19">
        <v>12</v>
      </c>
      <c r="J7" s="19">
        <v>13</v>
      </c>
      <c r="K7" s="19">
        <v>14</v>
      </c>
      <c r="L7" s="19">
        <v>15</v>
      </c>
      <c r="M7" s="19">
        <v>16</v>
      </c>
      <c r="N7" s="19">
        <v>17</v>
      </c>
    </row>
    <row r="8" spans="1:14" ht="52.5" customHeight="1">
      <c r="A8" s="46"/>
      <c r="B8" s="46"/>
      <c r="C8" s="4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52.5" customHeight="1">
      <c r="A9" s="47"/>
      <c r="B9" s="47"/>
      <c r="C9" s="4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30" customHeight="1">
      <c r="A10" s="129" t="s">
        <v>38</v>
      </c>
      <c r="B10" s="189"/>
      <c r="C10" s="18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honeticPr fontId="24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1"/>
  <sheetViews>
    <sheetView showZeros="0" tabSelected="1" workbookViewId="0">
      <selection activeCell="R6" sqref="R6"/>
    </sheetView>
  </sheetViews>
  <sheetFormatPr defaultColWidth="9.140625" defaultRowHeight="14.25" customHeight="1"/>
  <cols>
    <col min="1" max="1" width="37.7109375" customWidth="1"/>
    <col min="2" max="16" width="7" customWidth="1"/>
  </cols>
  <sheetData>
    <row r="1" spans="1:16" ht="13.5" customHeight="1">
      <c r="A1" s="34"/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42" t="s">
        <v>330</v>
      </c>
    </row>
    <row r="2" spans="1:16" ht="27.75" customHeight="1">
      <c r="A2" s="190" t="str">
        <f>"2025"&amp;"年市对下转移支付预算表"</f>
        <v>2025年市对下转移支付预算表</v>
      </c>
      <c r="B2" s="191"/>
      <c r="C2" s="191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1"/>
    </row>
    <row r="3" spans="1:16" ht="14.25" customHeight="1">
      <c r="A3" s="193" t="s">
        <v>9</v>
      </c>
      <c r="B3" s="194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6"/>
    </row>
    <row r="4" spans="1:16" ht="18" customHeight="1">
      <c r="A4" s="197" t="str">
        <f>"单位名称："&amp;"芒市人民医院"</f>
        <v>单位名称：芒市人民医院</v>
      </c>
      <c r="B4" s="198"/>
      <c r="C4" s="19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9"/>
    </row>
    <row r="5" spans="1:16" ht="19.5" customHeight="1">
      <c r="A5" s="142" t="s">
        <v>331</v>
      </c>
      <c r="B5" s="129" t="s">
        <v>178</v>
      </c>
      <c r="C5" s="126"/>
      <c r="D5" s="200"/>
      <c r="E5" s="176" t="s">
        <v>332</v>
      </c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1"/>
    </row>
    <row r="6" spans="1:16" ht="40.5" customHeight="1">
      <c r="A6" s="133"/>
      <c r="B6" s="9" t="s">
        <v>38</v>
      </c>
      <c r="C6" s="8" t="s">
        <v>42</v>
      </c>
      <c r="D6" s="37" t="s">
        <v>333</v>
      </c>
      <c r="E6" s="37" t="s">
        <v>334</v>
      </c>
      <c r="F6" s="37" t="s">
        <v>335</v>
      </c>
      <c r="G6" s="37" t="s">
        <v>336</v>
      </c>
      <c r="H6" s="37" t="s">
        <v>337</v>
      </c>
      <c r="I6" s="37" t="s">
        <v>338</v>
      </c>
      <c r="J6" s="37" t="s">
        <v>339</v>
      </c>
      <c r="K6" s="37" t="s">
        <v>340</v>
      </c>
      <c r="L6" s="37" t="s">
        <v>341</v>
      </c>
      <c r="M6" s="17" t="s">
        <v>342</v>
      </c>
      <c r="N6" s="17" t="s">
        <v>343</v>
      </c>
      <c r="O6" s="43" t="s">
        <v>344</v>
      </c>
      <c r="P6" s="17" t="s">
        <v>345</v>
      </c>
    </row>
    <row r="7" spans="1:16" ht="19.5" customHeight="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36">
        <v>16</v>
      </c>
    </row>
    <row r="8" spans="1:16" ht="19.5" customHeight="1">
      <c r="A8" s="20"/>
      <c r="B8" s="38"/>
      <c r="C8" s="38"/>
      <c r="D8" s="39"/>
      <c r="E8" s="40"/>
      <c r="F8" s="40"/>
      <c r="G8" s="40"/>
      <c r="H8" s="40"/>
      <c r="I8" s="40"/>
      <c r="J8" s="40"/>
      <c r="K8" s="40"/>
      <c r="L8" s="40"/>
      <c r="M8" s="44"/>
      <c r="N8" s="44"/>
      <c r="O8" s="44"/>
      <c r="P8" s="44"/>
    </row>
    <row r="9" spans="1:16" ht="19.5" customHeight="1">
      <c r="A9" s="20"/>
      <c r="B9" s="38"/>
      <c r="C9" s="38"/>
      <c r="D9" s="39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5"/>
    </row>
    <row r="10" spans="1:16" ht="19.5" customHeight="1">
      <c r="A10" s="28" t="s">
        <v>38</v>
      </c>
      <c r="B10" s="38"/>
      <c r="C10" s="38"/>
      <c r="D10" s="39"/>
      <c r="E10" s="40"/>
      <c r="F10" s="40"/>
      <c r="G10" s="40"/>
      <c r="H10" s="40"/>
      <c r="I10" s="40"/>
      <c r="J10" s="40"/>
      <c r="K10" s="40"/>
      <c r="L10" s="40"/>
      <c r="M10" s="44"/>
      <c r="N10" s="44"/>
      <c r="O10" s="44"/>
      <c r="P10" s="44"/>
    </row>
    <row r="11" spans="1:16" ht="14.25" customHeight="1">
      <c r="A11" s="202" t="s">
        <v>346</v>
      </c>
      <c r="B11" s="202"/>
      <c r="C11" s="202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2"/>
    </row>
  </sheetData>
  <mergeCells count="7">
    <mergeCell ref="A11:P11"/>
    <mergeCell ref="A5:A6"/>
    <mergeCell ref="A2:P2"/>
    <mergeCell ref="A3:P3"/>
    <mergeCell ref="A4:P4"/>
    <mergeCell ref="B5:D5"/>
    <mergeCell ref="E5:P5"/>
  </mergeCells>
  <phoneticPr fontId="24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"/>
  <sheetViews>
    <sheetView showZeros="0" workbookViewId="0">
      <selection activeCell="D32" sqref="D32"/>
    </sheetView>
  </sheetViews>
  <sheetFormatPr defaultColWidth="9.140625" defaultRowHeight="12" customHeight="1"/>
  <cols>
    <col min="1" max="2" width="15.5703125" customWidth="1"/>
    <col min="3" max="10" width="11.140625" customWidth="1"/>
  </cols>
  <sheetData>
    <row r="1" spans="1:10" ht="12" customHeight="1">
      <c r="J1" s="33" t="s">
        <v>347</v>
      </c>
    </row>
    <row r="2" spans="1:10" ht="28.5" customHeight="1">
      <c r="A2" s="204" t="str">
        <f>"2025"&amp;"年市对下转移支付绩效目标表"</f>
        <v>2025年市对下转移支付绩效目标表</v>
      </c>
      <c r="B2" s="191"/>
      <c r="C2" s="191"/>
      <c r="D2" s="191"/>
      <c r="E2" s="191"/>
      <c r="F2" s="192"/>
      <c r="G2" s="191"/>
      <c r="H2" s="192"/>
      <c r="I2" s="192"/>
      <c r="J2" s="191"/>
    </row>
    <row r="3" spans="1:10" ht="17.25" customHeight="1">
      <c r="A3" s="203" t="str">
        <f>"单位名称："&amp;"芒市人民医院"</f>
        <v>单位名称：芒市人民医院</v>
      </c>
      <c r="B3" s="205"/>
      <c r="C3" s="205"/>
      <c r="D3" s="205"/>
      <c r="E3" s="205"/>
      <c r="F3" s="206"/>
      <c r="G3" s="205"/>
      <c r="H3" s="206"/>
    </row>
    <row r="4" spans="1:10" ht="44.25" customHeight="1">
      <c r="A4" s="18" t="s">
        <v>276</v>
      </c>
      <c r="B4" s="18" t="s">
        <v>277</v>
      </c>
      <c r="C4" s="18" t="s">
        <v>278</v>
      </c>
      <c r="D4" s="18" t="s">
        <v>279</v>
      </c>
      <c r="E4" s="18" t="s">
        <v>280</v>
      </c>
      <c r="F4" s="30" t="s">
        <v>281</v>
      </c>
      <c r="G4" s="18" t="s">
        <v>282</v>
      </c>
      <c r="H4" s="30" t="s">
        <v>283</v>
      </c>
      <c r="I4" s="30" t="s">
        <v>284</v>
      </c>
      <c r="J4" s="18" t="s">
        <v>285</v>
      </c>
    </row>
    <row r="5" spans="1:10" ht="14.25" customHeight="1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30">
        <v>6</v>
      </c>
      <c r="G5" s="18">
        <v>7</v>
      </c>
      <c r="H5" s="30">
        <v>8</v>
      </c>
      <c r="I5" s="30">
        <v>9</v>
      </c>
      <c r="J5" s="18">
        <v>10</v>
      </c>
    </row>
    <row r="6" spans="1:10" ht="25.9" customHeight="1">
      <c r="A6" s="20"/>
      <c r="B6" s="26"/>
      <c r="C6" s="26"/>
      <c r="D6" s="26"/>
      <c r="E6" s="31"/>
      <c r="F6" s="32"/>
      <c r="G6" s="31"/>
      <c r="H6" s="32"/>
      <c r="I6" s="32"/>
      <c r="J6" s="31"/>
    </row>
    <row r="7" spans="1:10" ht="25.9" customHeight="1">
      <c r="A7" s="20"/>
      <c r="B7" s="13" t="s">
        <v>348</v>
      </c>
      <c r="C7" s="13" t="s">
        <v>348</v>
      </c>
      <c r="D7" s="13" t="s">
        <v>348</v>
      </c>
      <c r="E7" s="20" t="s">
        <v>348</v>
      </c>
      <c r="F7" s="13" t="s">
        <v>348</v>
      </c>
      <c r="G7" s="20" t="s">
        <v>348</v>
      </c>
      <c r="H7" s="13" t="s">
        <v>348</v>
      </c>
      <c r="I7" s="13" t="s">
        <v>348</v>
      </c>
      <c r="J7" s="20" t="s">
        <v>348</v>
      </c>
    </row>
  </sheetData>
  <mergeCells count="2">
    <mergeCell ref="A2:J2"/>
    <mergeCell ref="A3:H3"/>
  </mergeCells>
  <phoneticPr fontId="24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8"/>
  <sheetViews>
    <sheetView showZeros="0" workbookViewId="0"/>
  </sheetViews>
  <sheetFormatPr defaultColWidth="9.140625" defaultRowHeight="12" customHeight="1"/>
  <cols>
    <col min="1" max="8" width="16.8554687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24" t="s">
        <v>349</v>
      </c>
    </row>
    <row r="2" spans="1:8" ht="28.5" customHeight="1">
      <c r="A2" s="171" t="str">
        <f>"2025"&amp;"年新增资产配置表"</f>
        <v>2025年新增资产配置表</v>
      </c>
      <c r="B2" s="121"/>
      <c r="C2" s="121"/>
      <c r="D2" s="121"/>
      <c r="E2" s="121"/>
      <c r="F2" s="121"/>
      <c r="G2" s="121"/>
      <c r="H2" s="121"/>
    </row>
    <row r="3" spans="1:8" ht="13.5" customHeight="1">
      <c r="A3" s="173" t="str">
        <f>"单位名称："&amp;"芒市人民医院"</f>
        <v>单位名称：芒市人民医院</v>
      </c>
      <c r="B3" s="122"/>
      <c r="C3" s="123"/>
      <c r="D3" s="1"/>
      <c r="E3" s="1"/>
      <c r="F3" s="1"/>
      <c r="G3" s="1"/>
      <c r="H3" s="1"/>
    </row>
    <row r="4" spans="1:8" ht="18" customHeight="1">
      <c r="A4" s="131" t="s">
        <v>171</v>
      </c>
      <c r="B4" s="131" t="s">
        <v>350</v>
      </c>
      <c r="C4" s="131" t="s">
        <v>351</v>
      </c>
      <c r="D4" s="131" t="s">
        <v>352</v>
      </c>
      <c r="E4" s="131" t="s">
        <v>353</v>
      </c>
      <c r="F4" s="124" t="s">
        <v>354</v>
      </c>
      <c r="G4" s="125"/>
      <c r="H4" s="127"/>
    </row>
    <row r="5" spans="1:8" ht="18" customHeight="1">
      <c r="A5" s="143"/>
      <c r="B5" s="143"/>
      <c r="C5" s="143"/>
      <c r="D5" s="143"/>
      <c r="E5" s="143"/>
      <c r="F5" s="18" t="s">
        <v>317</v>
      </c>
      <c r="G5" s="18" t="s">
        <v>355</v>
      </c>
      <c r="H5" s="18" t="s">
        <v>356</v>
      </c>
    </row>
    <row r="6" spans="1:8" ht="21" customHeigh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</row>
    <row r="7" spans="1:8" ht="33" customHeight="1">
      <c r="A7" s="26"/>
      <c r="B7" s="26"/>
      <c r="C7" s="26"/>
      <c r="D7" s="26"/>
      <c r="E7" s="26"/>
      <c r="F7" s="22"/>
      <c r="G7" s="27"/>
      <c r="H7" s="27"/>
    </row>
    <row r="8" spans="1:8" ht="24" customHeight="1">
      <c r="A8" s="207" t="s">
        <v>38</v>
      </c>
      <c r="B8" s="208"/>
      <c r="C8" s="208"/>
      <c r="D8" s="208"/>
      <c r="E8" s="208"/>
      <c r="F8" s="23"/>
      <c r="G8" s="29"/>
      <c r="H8" s="29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honeticPr fontId="24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"/>
  <sheetViews>
    <sheetView showZeros="0" workbookViewId="0"/>
  </sheetViews>
  <sheetFormatPr defaultColWidth="9.140625" defaultRowHeight="14.25" customHeight="1"/>
  <cols>
    <col min="1" max="1" width="10.28515625" customWidth="1"/>
    <col min="2" max="3" width="23.85546875" customWidth="1"/>
    <col min="4" max="4" width="11.140625" customWidth="1"/>
    <col min="5" max="5" width="17.7109375" customWidth="1"/>
    <col min="6" max="6" width="9.85546875" customWidth="1"/>
    <col min="7" max="7" width="17.7109375" customWidth="1"/>
    <col min="8" max="11" width="15.42578125" customWidth="1"/>
  </cols>
  <sheetData>
    <row r="1" spans="1:11" ht="13.5" customHeight="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357</v>
      </c>
    </row>
    <row r="2" spans="1:11" ht="27.75" customHeight="1">
      <c r="A2" s="121" t="str">
        <f>"2025"&amp;"年上级转移支付补助项目支出预算表"</f>
        <v>2025年上级转移支付补助项目支出预算表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3.5" customHeight="1">
      <c r="A3" s="209" t="str">
        <f>"单位名称："&amp;"芒市人民医院"</f>
        <v>单位名称：芒市人民医院</v>
      </c>
      <c r="B3" s="122"/>
      <c r="C3" s="122"/>
      <c r="D3" s="122"/>
      <c r="E3" s="122"/>
      <c r="F3" s="122"/>
      <c r="G3" s="122"/>
      <c r="H3" s="16"/>
      <c r="I3" s="16"/>
      <c r="J3" s="16"/>
      <c r="K3" s="21" t="s">
        <v>35</v>
      </c>
    </row>
    <row r="4" spans="1:11" ht="21.75" customHeight="1">
      <c r="A4" s="212" t="s">
        <v>225</v>
      </c>
      <c r="B4" s="212" t="s">
        <v>173</v>
      </c>
      <c r="C4" s="212" t="s">
        <v>226</v>
      </c>
      <c r="D4" s="213" t="s">
        <v>174</v>
      </c>
      <c r="E4" s="213" t="s">
        <v>175</v>
      </c>
      <c r="F4" s="213" t="s">
        <v>227</v>
      </c>
      <c r="G4" s="213" t="s">
        <v>228</v>
      </c>
      <c r="H4" s="167" t="s">
        <v>38</v>
      </c>
      <c r="I4" s="167" t="s">
        <v>358</v>
      </c>
      <c r="J4" s="167"/>
      <c r="K4" s="167"/>
    </row>
    <row r="5" spans="1:11" ht="21.75" customHeight="1">
      <c r="A5" s="212"/>
      <c r="B5" s="212"/>
      <c r="C5" s="212"/>
      <c r="D5" s="213"/>
      <c r="E5" s="213"/>
      <c r="F5" s="213"/>
      <c r="G5" s="213"/>
      <c r="H5" s="167"/>
      <c r="I5" s="213" t="s">
        <v>42</v>
      </c>
      <c r="J5" s="213" t="s">
        <v>43</v>
      </c>
      <c r="K5" s="213" t="s">
        <v>44</v>
      </c>
    </row>
    <row r="6" spans="1:11" ht="40.5" customHeight="1">
      <c r="A6" s="212"/>
      <c r="B6" s="212"/>
      <c r="C6" s="212"/>
      <c r="D6" s="213"/>
      <c r="E6" s="213"/>
      <c r="F6" s="213"/>
      <c r="G6" s="213"/>
      <c r="H6" s="167"/>
      <c r="I6" s="213" t="s">
        <v>41</v>
      </c>
      <c r="J6" s="213"/>
      <c r="K6" s="213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1">
        <v>11</v>
      </c>
    </row>
    <row r="8" spans="1:11" ht="52.5" customHeight="1">
      <c r="A8" s="20"/>
      <c r="B8" s="13"/>
      <c r="C8" s="20"/>
      <c r="D8" s="20"/>
      <c r="E8" s="20"/>
      <c r="F8" s="20"/>
      <c r="G8" s="20"/>
      <c r="H8" s="14"/>
      <c r="I8" s="14"/>
      <c r="J8" s="14"/>
      <c r="K8" s="22"/>
    </row>
    <row r="9" spans="1:11" ht="52.5" customHeight="1">
      <c r="A9" s="13"/>
      <c r="B9" s="13"/>
      <c r="C9" s="13"/>
      <c r="D9" s="13"/>
      <c r="E9" s="13"/>
      <c r="F9" s="13"/>
      <c r="G9" s="13"/>
      <c r="H9" s="14"/>
      <c r="I9" s="14"/>
      <c r="J9" s="14"/>
      <c r="K9" s="23"/>
    </row>
    <row r="10" spans="1:11" ht="30" customHeight="1">
      <c r="A10" s="210" t="s">
        <v>311</v>
      </c>
      <c r="B10" s="211"/>
      <c r="C10" s="211"/>
      <c r="D10" s="211"/>
      <c r="E10" s="211"/>
      <c r="F10" s="211"/>
      <c r="G10" s="211"/>
      <c r="H10" s="14"/>
      <c r="I10" s="14"/>
      <c r="J10" s="14"/>
      <c r="K10" s="2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4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showZeros="0" workbookViewId="0"/>
  </sheetViews>
  <sheetFormatPr defaultColWidth="9.140625" defaultRowHeight="14.25" customHeight="1"/>
  <cols>
    <col min="1" max="4" width="20" customWidth="1"/>
    <col min="5" max="7" width="21" customWidth="1"/>
  </cols>
  <sheetData>
    <row r="1" spans="1:7" ht="13.5" customHeight="1">
      <c r="A1" s="1"/>
      <c r="B1" s="1"/>
      <c r="C1" s="1"/>
      <c r="D1" s="2"/>
      <c r="E1" s="3"/>
      <c r="F1" s="3"/>
      <c r="G1" s="4" t="s">
        <v>359</v>
      </c>
    </row>
    <row r="2" spans="1:7" ht="27.75" customHeight="1">
      <c r="A2" s="191" t="str">
        <f>"2025"&amp;"年部门项目支出中期规划预算表"</f>
        <v>2025年部门项目支出中期规划预算表</v>
      </c>
      <c r="B2" s="191"/>
      <c r="C2" s="191"/>
      <c r="D2" s="191"/>
      <c r="E2" s="191"/>
      <c r="F2" s="191"/>
      <c r="G2" s="191"/>
    </row>
    <row r="3" spans="1:7" ht="13.5" customHeight="1">
      <c r="A3" s="203" t="str">
        <f>"单位名称："&amp;"芒市人民医院"</f>
        <v>单位名称：芒市人民医院</v>
      </c>
      <c r="B3" s="214"/>
      <c r="C3" s="214"/>
      <c r="D3" s="214"/>
      <c r="E3" s="5"/>
      <c r="F3" s="5"/>
      <c r="G3" s="6" t="s">
        <v>35</v>
      </c>
    </row>
    <row r="4" spans="1:7" ht="21.75" customHeight="1">
      <c r="A4" s="218" t="s">
        <v>226</v>
      </c>
      <c r="B4" s="218" t="s">
        <v>225</v>
      </c>
      <c r="C4" s="218" t="s">
        <v>173</v>
      </c>
      <c r="D4" s="131" t="s">
        <v>360</v>
      </c>
      <c r="E4" s="129" t="s">
        <v>42</v>
      </c>
      <c r="F4" s="126"/>
      <c r="G4" s="141"/>
    </row>
    <row r="5" spans="1:7" ht="21.75" customHeight="1">
      <c r="A5" s="219"/>
      <c r="B5" s="219"/>
      <c r="C5" s="219"/>
      <c r="D5" s="132"/>
      <c r="E5" s="131" t="str">
        <f>"2025"&amp;"年"</f>
        <v>2025年</v>
      </c>
      <c r="F5" s="131" t="str">
        <f>"2025"+1&amp;"年"</f>
        <v>2026年</v>
      </c>
      <c r="G5" s="131" t="str">
        <f>"2025"+2&amp;"年"</f>
        <v>2027年</v>
      </c>
    </row>
    <row r="6" spans="1:7" ht="40.5" customHeight="1">
      <c r="A6" s="220"/>
      <c r="B6" s="220"/>
      <c r="C6" s="220"/>
      <c r="D6" s="143"/>
      <c r="E6" s="143" t="s">
        <v>41</v>
      </c>
      <c r="F6" s="143" t="s">
        <v>41</v>
      </c>
      <c r="G6" s="143" t="s">
        <v>41</v>
      </c>
    </row>
    <row r="7" spans="1:7" ht="15" customHeight="1">
      <c r="A7" s="10">
        <v>1</v>
      </c>
      <c r="B7" s="10">
        <v>2</v>
      </c>
      <c r="C7" s="10">
        <v>3</v>
      </c>
      <c r="D7" s="11">
        <v>4</v>
      </c>
      <c r="E7" s="10">
        <v>5</v>
      </c>
      <c r="F7" s="10">
        <v>6</v>
      </c>
      <c r="G7" s="10">
        <v>7</v>
      </c>
    </row>
    <row r="8" spans="1:7" ht="52.5" customHeight="1">
      <c r="A8" s="12" t="s">
        <v>54</v>
      </c>
      <c r="B8" s="13"/>
      <c r="C8" s="13"/>
      <c r="D8" s="13"/>
      <c r="E8" s="14">
        <v>335800</v>
      </c>
      <c r="F8" s="14"/>
      <c r="G8" s="14"/>
    </row>
    <row r="9" spans="1:7" ht="52.5" customHeight="1">
      <c r="A9" s="15"/>
      <c r="B9" s="13" t="s">
        <v>361</v>
      </c>
      <c r="C9" s="13" t="s">
        <v>271</v>
      </c>
      <c r="D9" s="13" t="s">
        <v>362</v>
      </c>
      <c r="E9" s="14">
        <v>335800</v>
      </c>
      <c r="F9" s="14"/>
      <c r="G9" s="14"/>
    </row>
    <row r="10" spans="1:7" ht="30" customHeight="1">
      <c r="A10" s="215" t="s">
        <v>38</v>
      </c>
      <c r="B10" s="216" t="s">
        <v>348</v>
      </c>
      <c r="C10" s="216"/>
      <c r="D10" s="217"/>
      <c r="E10" s="14">
        <v>335800</v>
      </c>
      <c r="F10" s="14"/>
      <c r="G10" s="1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6"/>
  <sheetViews>
    <sheetView showZeros="0" workbookViewId="0"/>
  </sheetViews>
  <sheetFormatPr defaultColWidth="10.28515625" defaultRowHeight="15" customHeight="1"/>
  <cols>
    <col min="1" max="4" width="33.28515625" customWidth="1"/>
  </cols>
  <sheetData>
    <row r="1" spans="1:4" ht="18.75" customHeight="1">
      <c r="A1" s="103"/>
      <c r="B1" s="103"/>
      <c r="C1" s="103"/>
      <c r="D1" s="104" t="s">
        <v>8</v>
      </c>
    </row>
    <row r="2" spans="1:4" ht="42" customHeight="1">
      <c r="A2" s="117" t="str">
        <f>"2025"&amp;"年部门财务收支预算总表"</f>
        <v>2025年部门财务收支预算总表</v>
      </c>
      <c r="B2" s="117"/>
      <c r="C2" s="117"/>
      <c r="D2" s="117"/>
    </row>
    <row r="3" spans="1:4" ht="18.75" customHeight="1">
      <c r="A3" s="118" t="str">
        <f>"单位名称："&amp;"芒市人民医院"</f>
        <v>单位名称：芒市人民医院</v>
      </c>
      <c r="B3" s="118"/>
      <c r="C3" s="73"/>
      <c r="D3" s="105" t="s">
        <v>9</v>
      </c>
    </row>
    <row r="4" spans="1:4" ht="18.75" customHeight="1">
      <c r="A4" s="119" t="s">
        <v>10</v>
      </c>
      <c r="B4" s="119"/>
      <c r="C4" s="119" t="s">
        <v>11</v>
      </c>
      <c r="D4" s="119"/>
    </row>
    <row r="5" spans="1:4" ht="18.75" customHeight="1">
      <c r="A5" s="73" t="s">
        <v>12</v>
      </c>
      <c r="B5" s="73" t="s">
        <v>13</v>
      </c>
      <c r="C5" s="73" t="s">
        <v>14</v>
      </c>
      <c r="D5" s="73" t="s">
        <v>13</v>
      </c>
    </row>
    <row r="6" spans="1:4" ht="18.75" customHeight="1">
      <c r="A6" s="72" t="s">
        <v>15</v>
      </c>
      <c r="B6" s="74">
        <v>15945834.109999999</v>
      </c>
      <c r="C6" s="72" t="str">
        <f>"一"&amp;"、"&amp;"社会保障和就业支出"</f>
        <v>一、社会保障和就业支出</v>
      </c>
      <c r="D6" s="74">
        <v>6747259.71</v>
      </c>
    </row>
    <row r="7" spans="1:4" ht="18.75" customHeight="1">
      <c r="A7" s="72" t="s">
        <v>16</v>
      </c>
      <c r="B7" s="74"/>
      <c r="C7" s="72" t="str">
        <f>"二"&amp;"、"&amp;"卫生健康支出"</f>
        <v>二、卫生健康支出</v>
      </c>
      <c r="D7" s="74">
        <v>90332391.260000005</v>
      </c>
    </row>
    <row r="8" spans="1:4" ht="18.75" customHeight="1">
      <c r="A8" s="72" t="s">
        <v>17</v>
      </c>
      <c r="B8" s="74"/>
      <c r="C8" s="72" t="str">
        <f>"三"&amp;"、"&amp;"住房保障支出"</f>
        <v>三、住房保障支出</v>
      </c>
      <c r="D8" s="74">
        <v>2197983.7000000002</v>
      </c>
    </row>
    <row r="9" spans="1:4" ht="18.75" customHeight="1">
      <c r="A9" s="72" t="s">
        <v>18</v>
      </c>
      <c r="B9" s="74"/>
      <c r="C9" s="72" t="str">
        <f>"四"&amp;"、"&amp;"债务付息支出"</f>
        <v>四、债务付息支出</v>
      </c>
      <c r="D9" s="74">
        <v>4650000</v>
      </c>
    </row>
    <row r="10" spans="1:4" ht="18.75" customHeight="1">
      <c r="A10" s="72" t="s">
        <v>19</v>
      </c>
      <c r="B10" s="74">
        <v>87981800.560000002</v>
      </c>
      <c r="C10" s="72"/>
      <c r="D10" s="74"/>
    </row>
    <row r="11" spans="1:4" ht="18.75" customHeight="1">
      <c r="A11" s="72" t="s">
        <v>20</v>
      </c>
      <c r="B11" s="74">
        <v>87981800.560000002</v>
      </c>
      <c r="C11" s="72"/>
      <c r="D11" s="74"/>
    </row>
    <row r="12" spans="1:4" ht="18.75" customHeight="1">
      <c r="A12" s="72" t="s">
        <v>21</v>
      </c>
      <c r="B12" s="74"/>
      <c r="C12" s="72"/>
      <c r="D12" s="74"/>
    </row>
    <row r="13" spans="1:4" ht="18.75" customHeight="1">
      <c r="A13" s="72" t="s">
        <v>22</v>
      </c>
      <c r="B13" s="74"/>
      <c r="C13" s="72"/>
      <c r="D13" s="74"/>
    </row>
    <row r="14" spans="1:4" ht="18.75" customHeight="1">
      <c r="A14" s="72" t="s">
        <v>23</v>
      </c>
      <c r="B14" s="74"/>
      <c r="C14" s="72"/>
      <c r="D14" s="74"/>
    </row>
    <row r="15" spans="1:4" ht="18.75" customHeight="1">
      <c r="A15" s="72" t="s">
        <v>24</v>
      </c>
      <c r="B15" s="74"/>
      <c r="C15" s="72"/>
      <c r="D15" s="74"/>
    </row>
    <row r="16" spans="1:4" ht="18.75" customHeight="1">
      <c r="A16" s="72"/>
      <c r="B16" s="74"/>
      <c r="C16" s="72"/>
      <c r="D16" s="74"/>
    </row>
    <row r="17" spans="1:4" ht="18.75" customHeight="1">
      <c r="A17" s="72"/>
      <c r="B17" s="74"/>
      <c r="C17" s="72"/>
      <c r="D17" s="74"/>
    </row>
    <row r="18" spans="1:4" ht="18.75" customHeight="1">
      <c r="A18" s="72"/>
      <c r="B18" s="74"/>
      <c r="C18" s="72"/>
      <c r="D18" s="74"/>
    </row>
    <row r="19" spans="1:4" ht="18.75" customHeight="1">
      <c r="A19" s="72"/>
      <c r="B19" s="74"/>
      <c r="C19" s="72"/>
      <c r="D19" s="74"/>
    </row>
    <row r="20" spans="1:4" ht="18.75" customHeight="1">
      <c r="A20" s="72"/>
      <c r="B20" s="74"/>
      <c r="C20" s="72"/>
      <c r="D20" s="74"/>
    </row>
    <row r="21" spans="1:4" ht="18.75" customHeight="1">
      <c r="A21" s="72"/>
      <c r="B21" s="74"/>
      <c r="C21" s="72"/>
      <c r="D21" s="74"/>
    </row>
    <row r="22" spans="1:4" ht="18.75" customHeight="1">
      <c r="A22" s="72"/>
      <c r="B22" s="74"/>
      <c r="C22" s="72"/>
      <c r="D22" s="74"/>
    </row>
    <row r="23" spans="1:4" ht="18.75" customHeight="1">
      <c r="A23" s="72"/>
      <c r="B23" s="74"/>
      <c r="C23" s="72"/>
      <c r="D23" s="74"/>
    </row>
    <row r="24" spans="1:4" ht="18.75" customHeight="1">
      <c r="A24" s="72"/>
      <c r="B24" s="74"/>
      <c r="C24" s="72"/>
      <c r="D24" s="74"/>
    </row>
    <row r="25" spans="1:4" ht="18.75" customHeight="1">
      <c r="A25" s="72"/>
      <c r="B25" s="74"/>
      <c r="C25" s="72"/>
      <c r="D25" s="74"/>
    </row>
    <row r="26" spans="1:4" ht="18.75" customHeight="1">
      <c r="A26" s="72"/>
      <c r="B26" s="74"/>
      <c r="C26" s="72"/>
      <c r="D26" s="74"/>
    </row>
    <row r="27" spans="1:4" ht="18.75" customHeight="1">
      <c r="A27" s="72"/>
      <c r="B27" s="74"/>
      <c r="C27" s="72"/>
      <c r="D27" s="74"/>
    </row>
    <row r="28" spans="1:4" ht="18.75" customHeight="1">
      <c r="A28" s="72"/>
      <c r="B28" s="74"/>
      <c r="C28" s="72"/>
      <c r="D28" s="74"/>
    </row>
    <row r="29" spans="1:4" ht="18.75" customHeight="1">
      <c r="A29" s="72"/>
      <c r="B29" s="74"/>
      <c r="C29" s="72"/>
      <c r="D29" s="74"/>
    </row>
    <row r="30" spans="1:4" ht="18.75" customHeight="1">
      <c r="A30" s="72"/>
      <c r="B30" s="74"/>
      <c r="C30" s="72"/>
      <c r="D30" s="74"/>
    </row>
    <row r="31" spans="1:4" ht="18.75" customHeight="1">
      <c r="A31" s="72"/>
      <c r="B31" s="74"/>
      <c r="C31" s="72"/>
      <c r="D31" s="74"/>
    </row>
    <row r="32" spans="1:4" ht="18.75" customHeight="1">
      <c r="A32" s="72" t="s">
        <v>25</v>
      </c>
      <c r="B32" s="74">
        <v>103927634.67</v>
      </c>
      <c r="C32" s="72" t="s">
        <v>26</v>
      </c>
      <c r="D32" s="74">
        <v>103927634.67</v>
      </c>
    </row>
    <row r="33" spans="1:4" ht="18.75" customHeight="1">
      <c r="A33" s="72" t="s">
        <v>27</v>
      </c>
      <c r="B33" s="74"/>
      <c r="C33" s="72" t="s">
        <v>28</v>
      </c>
      <c r="D33" s="74"/>
    </row>
    <row r="34" spans="1:4" ht="18.75" customHeight="1">
      <c r="A34" s="72" t="s">
        <v>29</v>
      </c>
      <c r="B34" s="74"/>
      <c r="C34" s="72" t="s">
        <v>29</v>
      </c>
      <c r="D34" s="74"/>
    </row>
    <row r="35" spans="1:4" ht="18.75" customHeight="1">
      <c r="A35" s="72" t="s">
        <v>30</v>
      </c>
      <c r="B35" s="74"/>
      <c r="C35" s="72" t="s">
        <v>31</v>
      </c>
      <c r="D35" s="74"/>
    </row>
    <row r="36" spans="1:4" ht="18.75" customHeight="1">
      <c r="A36" s="72" t="s">
        <v>32</v>
      </c>
      <c r="B36" s="74">
        <v>103927634.67</v>
      </c>
      <c r="C36" s="72" t="s">
        <v>33</v>
      </c>
      <c r="D36" s="74">
        <v>103927634.67</v>
      </c>
    </row>
  </sheetData>
  <mergeCells count="4">
    <mergeCell ref="A2:D2"/>
    <mergeCell ref="A3:B3"/>
    <mergeCell ref="A4:B4"/>
    <mergeCell ref="C4:D4"/>
  </mergeCells>
  <phoneticPr fontId="2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"/>
  <sheetViews>
    <sheetView showZeros="0" workbookViewId="0"/>
  </sheetViews>
  <sheetFormatPr defaultColWidth="9.140625" defaultRowHeight="12" customHeight="1"/>
  <cols>
    <col min="1" max="1" width="7.5703125" customWidth="1"/>
    <col min="2" max="2" width="11.140625" customWidth="1"/>
    <col min="3" max="4" width="13.42578125" customWidth="1"/>
    <col min="5" max="5" width="13.140625" customWidth="1"/>
    <col min="6" max="6" width="8.42578125" customWidth="1"/>
    <col min="7" max="7" width="5.28515625" customWidth="1"/>
    <col min="8" max="8" width="8.42578125" customWidth="1"/>
    <col min="9" max="12" width="11.85546875" customWidth="1"/>
    <col min="13" max="13" width="9.140625" customWidth="1"/>
    <col min="14" max="14" width="11.85546875" customWidth="1"/>
    <col min="15" max="15" width="4.42578125" customWidth="1"/>
    <col min="16" max="19" width="4.85546875" customWidth="1"/>
  </cols>
  <sheetData>
    <row r="1" spans="1:19" ht="16.5" customHeight="1">
      <c r="A1" s="101"/>
      <c r="B1" s="1"/>
      <c r="C1" s="1"/>
      <c r="D1" s="1"/>
      <c r="E1" s="1"/>
      <c r="F1" s="1"/>
      <c r="G1" s="1"/>
      <c r="H1" s="1"/>
      <c r="I1" s="45"/>
      <c r="J1" s="1"/>
      <c r="K1" s="1"/>
      <c r="L1" s="1"/>
      <c r="M1" s="1"/>
      <c r="N1" s="1"/>
      <c r="O1" s="1"/>
      <c r="P1" s="120" t="s">
        <v>34</v>
      </c>
      <c r="Q1" s="120" t="s">
        <v>34</v>
      </c>
      <c r="R1" s="115"/>
      <c r="S1" s="115"/>
    </row>
    <row r="2" spans="1:19" ht="36.75" customHeight="1">
      <c r="A2" s="121" t="str">
        <f>"2025"&amp;"年部门收入预算表"</f>
        <v>2025年部门收入预算表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18" customHeight="1">
      <c r="A3" s="122" t="str">
        <f>"单位名称："&amp;"芒市人民医院"</f>
        <v>单位名称：芒市人民医院</v>
      </c>
      <c r="B3" s="122"/>
      <c r="C3" s="123"/>
      <c r="D3" s="123"/>
      <c r="E3" s="123"/>
      <c r="F3" s="123"/>
      <c r="G3" s="123"/>
      <c r="H3" s="25"/>
      <c r="I3" s="25"/>
      <c r="J3" s="25"/>
      <c r="K3" s="25"/>
      <c r="L3" s="25"/>
      <c r="M3" s="25"/>
      <c r="N3" s="25"/>
      <c r="O3" s="25"/>
      <c r="P3" s="120" t="s">
        <v>35</v>
      </c>
      <c r="Q3" s="120"/>
      <c r="R3" s="115"/>
      <c r="S3" s="115"/>
    </row>
    <row r="4" spans="1:19" ht="21" customHeight="1">
      <c r="A4" s="131" t="s">
        <v>36</v>
      </c>
      <c r="B4" s="131" t="s">
        <v>37</v>
      </c>
      <c r="C4" s="131" t="s">
        <v>38</v>
      </c>
      <c r="D4" s="124" t="s">
        <v>39</v>
      </c>
      <c r="E4" s="125"/>
      <c r="F4" s="125"/>
      <c r="G4" s="125"/>
      <c r="H4" s="125"/>
      <c r="I4" s="126"/>
      <c r="J4" s="125"/>
      <c r="K4" s="125"/>
      <c r="L4" s="125"/>
      <c r="M4" s="125"/>
      <c r="N4" s="127"/>
      <c r="O4" s="124" t="s">
        <v>40</v>
      </c>
      <c r="P4" s="125"/>
      <c r="Q4" s="125"/>
      <c r="R4" s="125"/>
      <c r="S4" s="127"/>
    </row>
    <row r="5" spans="1:19" ht="41.25" customHeight="1">
      <c r="A5" s="132"/>
      <c r="B5" s="132"/>
      <c r="C5" s="132"/>
      <c r="D5" s="132" t="s">
        <v>41</v>
      </c>
      <c r="E5" s="132" t="s">
        <v>42</v>
      </c>
      <c r="F5" s="132" t="s">
        <v>43</v>
      </c>
      <c r="G5" s="132" t="s">
        <v>44</v>
      </c>
      <c r="H5" s="131" t="s">
        <v>45</v>
      </c>
      <c r="I5" s="128" t="s">
        <v>46</v>
      </c>
      <c r="J5" s="128"/>
      <c r="K5" s="128"/>
      <c r="L5" s="128"/>
      <c r="M5" s="128"/>
      <c r="N5" s="128"/>
      <c r="O5" s="131" t="s">
        <v>41</v>
      </c>
      <c r="P5" s="131" t="s">
        <v>42</v>
      </c>
      <c r="Q5" s="131" t="s">
        <v>43</v>
      </c>
      <c r="R5" s="131" t="s">
        <v>44</v>
      </c>
      <c r="S5" s="131" t="s">
        <v>47</v>
      </c>
    </row>
    <row r="6" spans="1:19" ht="43.5" customHeight="1">
      <c r="A6" s="133"/>
      <c r="B6" s="133"/>
      <c r="C6" s="133"/>
      <c r="D6" s="134"/>
      <c r="E6" s="134"/>
      <c r="F6" s="134"/>
      <c r="G6" s="133"/>
      <c r="H6" s="133"/>
      <c r="I6" s="19" t="s">
        <v>41</v>
      </c>
      <c r="J6" s="17" t="s">
        <v>48</v>
      </c>
      <c r="K6" s="17" t="s">
        <v>49</v>
      </c>
      <c r="L6" s="7" t="s">
        <v>50</v>
      </c>
      <c r="M6" s="7" t="s">
        <v>51</v>
      </c>
      <c r="N6" s="7" t="s">
        <v>52</v>
      </c>
      <c r="O6" s="134"/>
      <c r="P6" s="134"/>
      <c r="Q6" s="134"/>
      <c r="R6" s="134"/>
      <c r="S6" s="134"/>
    </row>
    <row r="7" spans="1:19" ht="21" customHeight="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30">
        <v>19</v>
      </c>
    </row>
    <row r="8" spans="1:19" ht="52.5" customHeight="1">
      <c r="A8" s="102" t="s">
        <v>53</v>
      </c>
      <c r="B8" s="102" t="s">
        <v>54</v>
      </c>
      <c r="C8" s="14">
        <v>103927634.67</v>
      </c>
      <c r="D8" s="14">
        <v>103927634.67</v>
      </c>
      <c r="E8" s="14">
        <v>15945834.109999999</v>
      </c>
      <c r="F8" s="14"/>
      <c r="G8" s="14"/>
      <c r="H8" s="14"/>
      <c r="I8" s="14">
        <v>87981800.560000002</v>
      </c>
      <c r="J8" s="14">
        <v>87981800.560000002</v>
      </c>
      <c r="K8" s="14"/>
      <c r="L8" s="14"/>
      <c r="M8" s="14"/>
      <c r="N8" s="14"/>
      <c r="O8" s="14"/>
      <c r="P8" s="14"/>
      <c r="Q8" s="14"/>
      <c r="R8" s="14"/>
      <c r="S8" s="14"/>
    </row>
    <row r="9" spans="1:19" ht="30" customHeight="1">
      <c r="A9" s="129" t="s">
        <v>38</v>
      </c>
      <c r="B9" s="130"/>
      <c r="C9" s="93">
        <v>103927634.67</v>
      </c>
      <c r="D9" s="93">
        <v>103927634.67</v>
      </c>
      <c r="E9" s="93">
        <v>15945834.109999999</v>
      </c>
      <c r="F9" s="93"/>
      <c r="G9" s="93"/>
      <c r="H9" s="93"/>
      <c r="I9" s="93">
        <v>87981800.560000002</v>
      </c>
      <c r="J9" s="93">
        <v>87981800.560000002</v>
      </c>
      <c r="K9" s="93"/>
      <c r="L9" s="93"/>
      <c r="M9" s="93"/>
      <c r="N9" s="93"/>
      <c r="O9" s="93"/>
      <c r="P9" s="93"/>
      <c r="Q9" s="93"/>
      <c r="R9" s="93"/>
      <c r="S9" s="93"/>
    </row>
  </sheetData>
  <mergeCells count="21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1:S1"/>
    <mergeCell ref="A2:S2"/>
    <mergeCell ref="A3:G3"/>
    <mergeCell ref="P3:S3"/>
    <mergeCell ref="D4:N4"/>
    <mergeCell ref="O4:S4"/>
  </mergeCells>
  <phoneticPr fontId="2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6"/>
  <sheetViews>
    <sheetView showZeros="0" workbookViewId="0"/>
  </sheetViews>
  <sheetFormatPr defaultColWidth="8.85546875" defaultRowHeight="15" customHeight="1"/>
  <cols>
    <col min="1" max="1" width="9.5703125" customWidth="1"/>
    <col min="2" max="2" width="9.42578125" customWidth="1"/>
    <col min="3" max="6" width="14.42578125" customWidth="1"/>
    <col min="7" max="7" width="12.5703125" customWidth="1"/>
    <col min="8" max="8" width="4.28515625" customWidth="1"/>
    <col min="9" max="9" width="7.28515625" customWidth="1"/>
    <col min="10" max="13" width="12.7109375" customWidth="1"/>
    <col min="14" max="14" width="5.7109375" customWidth="1"/>
    <col min="15" max="15" width="12.7109375" customWidth="1"/>
  </cols>
  <sheetData>
    <row r="1" spans="1:15" ht="18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35" t="s">
        <v>55</v>
      </c>
      <c r="O1" s="135"/>
    </row>
    <row r="2" spans="1:15" ht="36" customHeight="1">
      <c r="A2" s="136" t="str">
        <f>"2025"&amp;"年部门支出预算表"</f>
        <v>2025年部门支出预算表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8.75" customHeight="1">
      <c r="A3" s="122" t="str">
        <f>"单位名称："&amp;"芒市人民医院"</f>
        <v>单位名称：芒市人民医院</v>
      </c>
      <c r="B3" s="122"/>
      <c r="C3" s="122"/>
      <c r="D3" s="122"/>
      <c r="E3" s="122"/>
      <c r="F3" s="122"/>
      <c r="G3" s="95"/>
      <c r="H3" s="95"/>
      <c r="I3" s="95"/>
      <c r="J3" s="95"/>
      <c r="K3" s="95"/>
      <c r="L3" s="95"/>
      <c r="M3" s="95"/>
      <c r="N3" s="135" t="s">
        <v>9</v>
      </c>
      <c r="O3" s="135"/>
    </row>
    <row r="4" spans="1:15" ht="31.5" customHeight="1">
      <c r="A4" s="137" t="s">
        <v>56</v>
      </c>
      <c r="B4" s="137" t="s">
        <v>57</v>
      </c>
      <c r="C4" s="137" t="s">
        <v>38</v>
      </c>
      <c r="D4" s="137" t="s">
        <v>42</v>
      </c>
      <c r="E4" s="137"/>
      <c r="F4" s="137"/>
      <c r="G4" s="137" t="s">
        <v>43</v>
      </c>
      <c r="H4" s="137" t="s">
        <v>44</v>
      </c>
      <c r="I4" s="137" t="s">
        <v>58</v>
      </c>
      <c r="J4" s="137" t="s">
        <v>59</v>
      </c>
      <c r="K4" s="137"/>
      <c r="L4" s="137"/>
      <c r="M4" s="137"/>
      <c r="N4" s="137"/>
      <c r="O4" s="137"/>
    </row>
    <row r="5" spans="1:15" ht="37.35" customHeight="1">
      <c r="A5" s="137"/>
      <c r="B5" s="137"/>
      <c r="C5" s="137"/>
      <c r="D5" s="96" t="s">
        <v>41</v>
      </c>
      <c r="E5" s="96" t="s">
        <v>60</v>
      </c>
      <c r="F5" s="96" t="s">
        <v>61</v>
      </c>
      <c r="G5" s="137"/>
      <c r="H5" s="137"/>
      <c r="I5" s="137"/>
      <c r="J5" s="96" t="s">
        <v>41</v>
      </c>
      <c r="K5" s="96" t="s">
        <v>62</v>
      </c>
      <c r="L5" s="96" t="s">
        <v>63</v>
      </c>
      <c r="M5" s="96" t="s">
        <v>64</v>
      </c>
      <c r="N5" s="96" t="s">
        <v>65</v>
      </c>
      <c r="O5" s="96" t="s">
        <v>66</v>
      </c>
    </row>
    <row r="6" spans="1:15" ht="18.75" customHeight="1">
      <c r="A6" s="97" t="s">
        <v>67</v>
      </c>
      <c r="B6" s="97" t="s">
        <v>68</v>
      </c>
      <c r="C6" s="97" t="s">
        <v>69</v>
      </c>
      <c r="D6" s="97" t="s">
        <v>70</v>
      </c>
      <c r="E6" s="97" t="s">
        <v>71</v>
      </c>
      <c r="F6" s="97" t="s">
        <v>72</v>
      </c>
      <c r="G6" s="97" t="s">
        <v>73</v>
      </c>
      <c r="H6" s="97" t="s">
        <v>74</v>
      </c>
      <c r="I6" s="97" t="s">
        <v>75</v>
      </c>
      <c r="J6" s="97" t="s">
        <v>76</v>
      </c>
      <c r="K6" s="97" t="s">
        <v>77</v>
      </c>
      <c r="L6" s="97" t="s">
        <v>78</v>
      </c>
      <c r="M6" s="97" t="s">
        <v>79</v>
      </c>
      <c r="N6" s="97" t="s">
        <v>80</v>
      </c>
      <c r="O6" s="97" t="s">
        <v>81</v>
      </c>
    </row>
    <row r="7" spans="1:15" ht="52.5" customHeight="1">
      <c r="A7" s="98" t="s">
        <v>82</v>
      </c>
      <c r="B7" s="98" t="s">
        <v>83</v>
      </c>
      <c r="C7" s="74">
        <v>6747259.71</v>
      </c>
      <c r="D7" s="74">
        <v>592905.47</v>
      </c>
      <c r="E7" s="74">
        <v>592905.47</v>
      </c>
      <c r="F7" s="74"/>
      <c r="G7" s="74"/>
      <c r="H7" s="74"/>
      <c r="I7" s="74"/>
      <c r="J7" s="74">
        <v>6154354.2400000002</v>
      </c>
      <c r="K7" s="74">
        <v>6154354.2400000002</v>
      </c>
      <c r="L7" s="74"/>
      <c r="M7" s="74"/>
      <c r="N7" s="74"/>
      <c r="O7" s="74"/>
    </row>
    <row r="8" spans="1:15" ht="52.5" customHeight="1">
      <c r="A8" s="99" t="s">
        <v>84</v>
      </c>
      <c r="B8" s="99" t="s">
        <v>85</v>
      </c>
      <c r="C8" s="74">
        <v>6747259.71</v>
      </c>
      <c r="D8" s="74">
        <v>592905.47</v>
      </c>
      <c r="E8" s="74">
        <v>592905.47</v>
      </c>
      <c r="F8" s="74"/>
      <c r="G8" s="74"/>
      <c r="H8" s="74"/>
      <c r="I8" s="74"/>
      <c r="J8" s="74">
        <v>6154354.2400000002</v>
      </c>
      <c r="K8" s="74">
        <v>6154354.2400000002</v>
      </c>
      <c r="L8" s="74"/>
      <c r="M8" s="74"/>
      <c r="N8" s="74"/>
      <c r="O8" s="74"/>
    </row>
    <row r="9" spans="1:15" ht="52.5" customHeight="1">
      <c r="A9" s="100" t="s">
        <v>86</v>
      </c>
      <c r="B9" s="100" t="s">
        <v>87</v>
      </c>
      <c r="C9" s="74">
        <v>4549276.01</v>
      </c>
      <c r="D9" s="74">
        <v>592905.47</v>
      </c>
      <c r="E9" s="74">
        <v>592905.47</v>
      </c>
      <c r="F9" s="74"/>
      <c r="G9" s="74"/>
      <c r="H9" s="74"/>
      <c r="I9" s="74"/>
      <c r="J9" s="74">
        <v>3956370.54</v>
      </c>
      <c r="K9" s="74">
        <v>3956370.54</v>
      </c>
      <c r="L9" s="74"/>
      <c r="M9" s="74"/>
      <c r="N9" s="74"/>
      <c r="O9" s="74"/>
    </row>
    <row r="10" spans="1:15" ht="52.5" customHeight="1">
      <c r="A10" s="100" t="s">
        <v>88</v>
      </c>
      <c r="B10" s="100" t="s">
        <v>89</v>
      </c>
      <c r="C10" s="74">
        <v>2197983.7000000002</v>
      </c>
      <c r="D10" s="74"/>
      <c r="E10" s="74"/>
      <c r="F10" s="74"/>
      <c r="G10" s="74"/>
      <c r="H10" s="74"/>
      <c r="I10" s="74"/>
      <c r="J10" s="74">
        <v>2197983.7000000002</v>
      </c>
      <c r="K10" s="74">
        <v>2197983.7000000002</v>
      </c>
      <c r="L10" s="74"/>
      <c r="M10" s="74"/>
      <c r="N10" s="74"/>
      <c r="O10" s="74"/>
    </row>
    <row r="11" spans="1:15" ht="52.5" customHeight="1">
      <c r="A11" s="99" t="s">
        <v>90</v>
      </c>
      <c r="B11" s="99" t="s">
        <v>91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52.5" customHeight="1">
      <c r="A12" s="100" t="s">
        <v>92</v>
      </c>
      <c r="B12" s="100" t="s">
        <v>91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1:15" ht="52.5" customHeight="1">
      <c r="A13" s="98" t="s">
        <v>93</v>
      </c>
      <c r="B13" s="98" t="s">
        <v>94</v>
      </c>
      <c r="C13" s="74">
        <v>90332391.260000005</v>
      </c>
      <c r="D13" s="74">
        <v>15352928.640000001</v>
      </c>
      <c r="E13" s="74">
        <v>15017128.640000001</v>
      </c>
      <c r="F13" s="74">
        <v>335800</v>
      </c>
      <c r="G13" s="74"/>
      <c r="H13" s="74"/>
      <c r="I13" s="74"/>
      <c r="J13" s="74">
        <v>74979462.620000005</v>
      </c>
      <c r="K13" s="74">
        <v>74979462.620000005</v>
      </c>
      <c r="L13" s="74"/>
      <c r="M13" s="74"/>
      <c r="N13" s="74"/>
      <c r="O13" s="74"/>
    </row>
    <row r="14" spans="1:15" ht="52.5" customHeight="1">
      <c r="A14" s="99" t="s">
        <v>95</v>
      </c>
      <c r="B14" s="99" t="s">
        <v>96</v>
      </c>
      <c r="C14" s="74">
        <v>87957311.790000007</v>
      </c>
      <c r="D14" s="74">
        <v>15203108</v>
      </c>
      <c r="E14" s="74">
        <v>14867308</v>
      </c>
      <c r="F14" s="74">
        <v>335800</v>
      </c>
      <c r="G14" s="74"/>
      <c r="H14" s="74"/>
      <c r="I14" s="74"/>
      <c r="J14" s="74">
        <v>72754203.790000007</v>
      </c>
      <c r="K14" s="74">
        <v>72754203.790000007</v>
      </c>
      <c r="L14" s="74"/>
      <c r="M14" s="74"/>
      <c r="N14" s="74"/>
      <c r="O14" s="74"/>
    </row>
    <row r="15" spans="1:15" ht="52.5" customHeight="1">
      <c r="A15" s="100" t="s">
        <v>97</v>
      </c>
      <c r="B15" s="100" t="s">
        <v>98</v>
      </c>
      <c r="C15" s="74">
        <v>87957311.790000007</v>
      </c>
      <c r="D15" s="74">
        <v>15203108</v>
      </c>
      <c r="E15" s="74">
        <v>14867308</v>
      </c>
      <c r="F15" s="74">
        <v>335800</v>
      </c>
      <c r="G15" s="74"/>
      <c r="H15" s="74"/>
      <c r="I15" s="74"/>
      <c r="J15" s="74">
        <v>72754203.790000007</v>
      </c>
      <c r="K15" s="74">
        <v>72754203.790000007</v>
      </c>
      <c r="L15" s="74"/>
      <c r="M15" s="74"/>
      <c r="N15" s="74"/>
      <c r="O15" s="74"/>
    </row>
    <row r="16" spans="1:15" ht="52.5" customHeight="1">
      <c r="A16" s="99" t="s">
        <v>99</v>
      </c>
      <c r="B16" s="99" t="s">
        <v>100</v>
      </c>
      <c r="C16" s="74">
        <v>2375079.4700000002</v>
      </c>
      <c r="D16" s="74">
        <v>149820.64000000001</v>
      </c>
      <c r="E16" s="74">
        <v>149820.64000000001</v>
      </c>
      <c r="F16" s="74"/>
      <c r="G16" s="74"/>
      <c r="H16" s="74"/>
      <c r="I16" s="74"/>
      <c r="J16" s="74">
        <v>2225258.83</v>
      </c>
      <c r="K16" s="74">
        <v>2225258.83</v>
      </c>
      <c r="L16" s="74"/>
      <c r="M16" s="74"/>
      <c r="N16" s="74"/>
      <c r="O16" s="74"/>
    </row>
    <row r="17" spans="1:15" ht="52.5" customHeight="1">
      <c r="A17" s="100" t="s">
        <v>101</v>
      </c>
      <c r="B17" s="100" t="s">
        <v>102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52.5" customHeight="1">
      <c r="A18" s="100" t="s">
        <v>103</v>
      </c>
      <c r="B18" s="100" t="s">
        <v>104</v>
      </c>
      <c r="C18" s="74">
        <v>2375079.4700000002</v>
      </c>
      <c r="D18" s="74">
        <v>149820.64000000001</v>
      </c>
      <c r="E18" s="74">
        <v>149820.64000000001</v>
      </c>
      <c r="F18" s="74"/>
      <c r="G18" s="74"/>
      <c r="H18" s="74"/>
      <c r="I18" s="74"/>
      <c r="J18" s="74">
        <v>2225258.83</v>
      </c>
      <c r="K18" s="74">
        <v>2225258.83</v>
      </c>
      <c r="L18" s="74"/>
      <c r="M18" s="74"/>
      <c r="N18" s="74"/>
      <c r="O18" s="74"/>
    </row>
    <row r="19" spans="1:15" ht="52.5" customHeight="1">
      <c r="A19" s="100" t="s">
        <v>105</v>
      </c>
      <c r="B19" s="100" t="s">
        <v>106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1:15" ht="52.5" customHeight="1">
      <c r="A20" s="98" t="s">
        <v>107</v>
      </c>
      <c r="B20" s="98" t="s">
        <v>108</v>
      </c>
      <c r="C20" s="74">
        <v>2197983.7000000002</v>
      </c>
      <c r="D20" s="74"/>
      <c r="E20" s="74"/>
      <c r="F20" s="74"/>
      <c r="G20" s="74"/>
      <c r="H20" s="74"/>
      <c r="I20" s="74"/>
      <c r="J20" s="74">
        <v>2197983.7000000002</v>
      </c>
      <c r="K20" s="74">
        <v>2197983.7000000002</v>
      </c>
      <c r="L20" s="74"/>
      <c r="M20" s="74"/>
      <c r="N20" s="74"/>
      <c r="O20" s="74"/>
    </row>
    <row r="21" spans="1:15" ht="52.5" customHeight="1">
      <c r="A21" s="99" t="s">
        <v>109</v>
      </c>
      <c r="B21" s="99" t="s">
        <v>110</v>
      </c>
      <c r="C21" s="74">
        <v>2197983.7000000002</v>
      </c>
      <c r="D21" s="74"/>
      <c r="E21" s="74"/>
      <c r="F21" s="74"/>
      <c r="G21" s="74"/>
      <c r="H21" s="74"/>
      <c r="I21" s="74"/>
      <c r="J21" s="74">
        <v>2197983.7000000002</v>
      </c>
      <c r="K21" s="74">
        <v>2197983.7000000002</v>
      </c>
      <c r="L21" s="74"/>
      <c r="M21" s="74"/>
      <c r="N21" s="74"/>
      <c r="O21" s="74"/>
    </row>
    <row r="22" spans="1:15" ht="52.5" customHeight="1">
      <c r="A22" s="100" t="s">
        <v>111</v>
      </c>
      <c r="B22" s="100" t="s">
        <v>112</v>
      </c>
      <c r="C22" s="74">
        <v>2197983.7000000002</v>
      </c>
      <c r="D22" s="74"/>
      <c r="E22" s="74"/>
      <c r="F22" s="74"/>
      <c r="G22" s="74"/>
      <c r="H22" s="74"/>
      <c r="I22" s="74"/>
      <c r="J22" s="74">
        <v>2197983.7000000002</v>
      </c>
      <c r="K22" s="74">
        <v>2197983.7000000002</v>
      </c>
      <c r="L22" s="74"/>
      <c r="M22" s="74"/>
      <c r="N22" s="74"/>
      <c r="O22" s="74"/>
    </row>
    <row r="23" spans="1:15" ht="52.5" customHeight="1">
      <c r="A23" s="98" t="s">
        <v>113</v>
      </c>
      <c r="B23" s="98" t="s">
        <v>114</v>
      </c>
      <c r="C23" s="74">
        <v>4650000</v>
      </c>
      <c r="D23" s="74"/>
      <c r="E23" s="74"/>
      <c r="F23" s="74"/>
      <c r="G23" s="74"/>
      <c r="H23" s="74"/>
      <c r="I23" s="74"/>
      <c r="J23" s="74">
        <v>4650000</v>
      </c>
      <c r="K23" s="74">
        <v>4650000</v>
      </c>
      <c r="L23" s="74"/>
      <c r="M23" s="74"/>
      <c r="N23" s="74"/>
      <c r="O23" s="74"/>
    </row>
    <row r="24" spans="1:15" ht="52.5" customHeight="1">
      <c r="A24" s="99" t="s">
        <v>115</v>
      </c>
      <c r="B24" s="99" t="s">
        <v>116</v>
      </c>
      <c r="C24" s="74">
        <v>4650000</v>
      </c>
      <c r="D24" s="74"/>
      <c r="E24" s="74"/>
      <c r="F24" s="74"/>
      <c r="G24" s="74"/>
      <c r="H24" s="74"/>
      <c r="I24" s="74"/>
      <c r="J24" s="74">
        <v>4650000</v>
      </c>
      <c r="K24" s="74">
        <v>4650000</v>
      </c>
      <c r="L24" s="74"/>
      <c r="M24" s="74"/>
      <c r="N24" s="74"/>
      <c r="O24" s="74"/>
    </row>
    <row r="25" spans="1:15" ht="52.5" customHeight="1">
      <c r="A25" s="100" t="s">
        <v>117</v>
      </c>
      <c r="B25" s="100" t="s">
        <v>118</v>
      </c>
      <c r="C25" s="74">
        <v>4650000</v>
      </c>
      <c r="D25" s="74"/>
      <c r="E25" s="74"/>
      <c r="F25" s="74"/>
      <c r="G25" s="74"/>
      <c r="H25" s="74"/>
      <c r="I25" s="74"/>
      <c r="J25" s="74">
        <v>4650000</v>
      </c>
      <c r="K25" s="74">
        <v>4650000</v>
      </c>
      <c r="L25" s="74"/>
      <c r="M25" s="74"/>
      <c r="N25" s="74"/>
      <c r="O25" s="74"/>
    </row>
    <row r="26" spans="1:15" ht="30" customHeight="1">
      <c r="A26" s="138" t="s">
        <v>38</v>
      </c>
      <c r="B26" s="138"/>
      <c r="C26" s="74">
        <v>103927634.67</v>
      </c>
      <c r="D26" s="74">
        <v>15945834.109999999</v>
      </c>
      <c r="E26" s="74">
        <v>15610034.109999999</v>
      </c>
      <c r="F26" s="74">
        <v>335800</v>
      </c>
      <c r="G26" s="74"/>
      <c r="H26" s="74"/>
      <c r="I26" s="74"/>
      <c r="J26" s="74">
        <v>87981800.560000002</v>
      </c>
      <c r="K26" s="74">
        <v>87981800.560000002</v>
      </c>
      <c r="L26" s="74"/>
      <c r="M26" s="74"/>
      <c r="N26" s="74"/>
      <c r="O26" s="74"/>
    </row>
  </sheetData>
  <mergeCells count="13">
    <mergeCell ref="A26:B26"/>
    <mergeCell ref="A4:A5"/>
    <mergeCell ref="B4:B5"/>
    <mergeCell ref="C4:C5"/>
    <mergeCell ref="G4:G5"/>
    <mergeCell ref="N1:O1"/>
    <mergeCell ref="A2:O2"/>
    <mergeCell ref="A3:F3"/>
    <mergeCell ref="N3:O3"/>
    <mergeCell ref="D4:F4"/>
    <mergeCell ref="J4:O4"/>
    <mergeCell ref="H4:H5"/>
    <mergeCell ref="I4:I5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6"/>
  <sheetViews>
    <sheetView showZeros="0" workbookViewId="0"/>
  </sheetViews>
  <sheetFormatPr defaultColWidth="9.140625" defaultRowHeight="14.25" customHeight="1"/>
  <cols>
    <col min="1" max="1" width="32.7109375" customWidth="1"/>
    <col min="2" max="2" width="23.85546875" customWidth="1"/>
    <col min="3" max="3" width="35.42578125" customWidth="1"/>
    <col min="4" max="4" width="36.42578125" customWidth="1"/>
  </cols>
  <sheetData>
    <row r="1" spans="1:4" ht="17.25" customHeight="1">
      <c r="A1" s="25"/>
      <c r="B1" s="25"/>
      <c r="C1" s="25"/>
      <c r="D1" s="48" t="s">
        <v>119</v>
      </c>
    </row>
    <row r="2" spans="1:4" ht="30.75" customHeight="1">
      <c r="A2" s="139" t="str">
        <f>"2025"&amp;"年部门财政拨款收支预算总表"</f>
        <v>2025年部门财政拨款收支预算总表</v>
      </c>
      <c r="B2" s="139"/>
      <c r="C2" s="139"/>
      <c r="D2" s="139"/>
    </row>
    <row r="3" spans="1:4" ht="18.75" customHeight="1">
      <c r="A3" s="122" t="str">
        <f>"单位名称："&amp;"芒市人民医院"</f>
        <v>单位名称：芒市人民医院</v>
      </c>
      <c r="B3" s="140"/>
      <c r="C3" s="89"/>
      <c r="D3" s="49" t="s">
        <v>9</v>
      </c>
    </row>
    <row r="4" spans="1:4" ht="19.5" customHeight="1">
      <c r="A4" s="129" t="s">
        <v>120</v>
      </c>
      <c r="B4" s="141"/>
      <c r="C4" s="129" t="s">
        <v>121</v>
      </c>
      <c r="D4" s="141"/>
    </row>
    <row r="5" spans="1:4" ht="21.75" customHeight="1">
      <c r="A5" s="142" t="s">
        <v>122</v>
      </c>
      <c r="B5" s="131" t="s">
        <v>13</v>
      </c>
      <c r="C5" s="142" t="s">
        <v>123</v>
      </c>
      <c r="D5" s="131" t="s">
        <v>13</v>
      </c>
    </row>
    <row r="6" spans="1:4" ht="17.25" customHeight="1">
      <c r="A6" s="133"/>
      <c r="B6" s="143"/>
      <c r="C6" s="133"/>
      <c r="D6" s="143"/>
    </row>
    <row r="7" spans="1:4" ht="19.5" customHeight="1">
      <c r="A7" s="46" t="s">
        <v>124</v>
      </c>
      <c r="B7" s="14">
        <v>15945834.109999999</v>
      </c>
      <c r="C7" s="46" t="s">
        <v>125</v>
      </c>
      <c r="D7" s="14">
        <v>15945834.109999999</v>
      </c>
    </row>
    <row r="8" spans="1:4" ht="19.5" customHeight="1">
      <c r="A8" s="46" t="s">
        <v>126</v>
      </c>
      <c r="B8" s="14">
        <v>15945834.109999999</v>
      </c>
      <c r="C8" s="90" t="s">
        <v>127</v>
      </c>
      <c r="D8" s="14"/>
    </row>
    <row r="9" spans="1:4" ht="19.5" customHeight="1">
      <c r="A9" s="91" t="s">
        <v>128</v>
      </c>
      <c r="B9" s="14"/>
      <c r="C9" s="90" t="s">
        <v>129</v>
      </c>
      <c r="D9" s="14"/>
    </row>
    <row r="10" spans="1:4" ht="19.5" customHeight="1">
      <c r="A10" s="91" t="s">
        <v>130</v>
      </c>
      <c r="B10" s="14"/>
      <c r="C10" s="90" t="s">
        <v>131</v>
      </c>
      <c r="D10" s="14"/>
    </row>
    <row r="11" spans="1:4" ht="19.5" customHeight="1">
      <c r="A11" s="91" t="s">
        <v>132</v>
      </c>
      <c r="B11" s="14"/>
      <c r="C11" s="90" t="s">
        <v>133</v>
      </c>
      <c r="D11" s="14"/>
    </row>
    <row r="12" spans="1:4" ht="19.5" customHeight="1">
      <c r="A12" s="91" t="s">
        <v>126</v>
      </c>
      <c r="B12" s="14"/>
      <c r="C12" s="90" t="s">
        <v>134</v>
      </c>
      <c r="D12" s="14"/>
    </row>
    <row r="13" spans="1:4" ht="19.5" customHeight="1">
      <c r="A13" s="91" t="s">
        <v>128</v>
      </c>
      <c r="B13" s="14"/>
      <c r="C13" s="90" t="s">
        <v>135</v>
      </c>
      <c r="D13" s="14"/>
    </row>
    <row r="14" spans="1:4" ht="19.5" customHeight="1">
      <c r="A14" s="91" t="s">
        <v>130</v>
      </c>
      <c r="B14" s="14"/>
      <c r="C14" s="90" t="s">
        <v>136</v>
      </c>
      <c r="D14" s="14"/>
    </row>
    <row r="15" spans="1:4" ht="19.5" customHeight="1">
      <c r="A15" s="92"/>
      <c r="B15" s="14"/>
      <c r="C15" s="90" t="s">
        <v>137</v>
      </c>
      <c r="D15" s="14">
        <v>592905.47</v>
      </c>
    </row>
    <row r="16" spans="1:4" ht="19.5" customHeight="1">
      <c r="A16" s="92"/>
      <c r="B16" s="14"/>
      <c r="C16" s="90" t="s">
        <v>138</v>
      </c>
      <c r="D16" s="14">
        <v>15352928.640000001</v>
      </c>
    </row>
    <row r="17" spans="1:4" ht="19.5" customHeight="1">
      <c r="A17" s="92"/>
      <c r="B17" s="14"/>
      <c r="C17" s="90" t="s">
        <v>139</v>
      </c>
      <c r="D17" s="14"/>
    </row>
    <row r="18" spans="1:4" ht="19.5" customHeight="1">
      <c r="A18" s="92"/>
      <c r="B18" s="14"/>
      <c r="C18" s="90" t="s">
        <v>140</v>
      </c>
      <c r="D18" s="14"/>
    </row>
    <row r="19" spans="1:4" ht="19.5" customHeight="1">
      <c r="A19" s="92"/>
      <c r="B19" s="14"/>
      <c r="C19" s="90" t="s">
        <v>141</v>
      </c>
      <c r="D19" s="14"/>
    </row>
    <row r="20" spans="1:4" ht="19.5" customHeight="1">
      <c r="A20" s="46"/>
      <c r="B20" s="14"/>
      <c r="C20" s="90" t="s">
        <v>142</v>
      </c>
      <c r="D20" s="14"/>
    </row>
    <row r="21" spans="1:4" ht="19.5" customHeight="1">
      <c r="A21" s="46"/>
      <c r="B21" s="14"/>
      <c r="C21" s="46" t="s">
        <v>143</v>
      </c>
      <c r="D21" s="14"/>
    </row>
    <row r="22" spans="1:4" ht="19.5" customHeight="1">
      <c r="A22" s="46"/>
      <c r="B22" s="14"/>
      <c r="C22" s="46" t="s">
        <v>144</v>
      </c>
      <c r="D22" s="14"/>
    </row>
    <row r="23" spans="1:4" ht="19.5" customHeight="1">
      <c r="A23" s="46"/>
      <c r="B23" s="14"/>
      <c r="C23" s="46" t="s">
        <v>145</v>
      </c>
      <c r="D23" s="14"/>
    </row>
    <row r="24" spans="1:4" ht="19.5" customHeight="1">
      <c r="A24" s="46"/>
      <c r="B24" s="14"/>
      <c r="C24" s="46" t="s">
        <v>146</v>
      </c>
      <c r="D24" s="14"/>
    </row>
    <row r="25" spans="1:4" ht="19.5" customHeight="1">
      <c r="A25" s="46"/>
      <c r="B25" s="14"/>
      <c r="C25" s="46" t="s">
        <v>147</v>
      </c>
      <c r="D25" s="14"/>
    </row>
    <row r="26" spans="1:4" ht="19.5" customHeight="1">
      <c r="A26" s="90"/>
      <c r="B26" s="14"/>
      <c r="C26" s="46" t="s">
        <v>148</v>
      </c>
      <c r="D26" s="14"/>
    </row>
    <row r="27" spans="1:4" ht="19.5" customHeight="1">
      <c r="A27" s="46"/>
      <c r="B27" s="14"/>
      <c r="C27" s="46" t="s">
        <v>149</v>
      </c>
      <c r="D27" s="14"/>
    </row>
    <row r="28" spans="1:4" ht="14.25" customHeight="1">
      <c r="A28" s="46"/>
      <c r="B28" s="14"/>
      <c r="C28" s="91" t="s">
        <v>150</v>
      </c>
      <c r="D28" s="14"/>
    </row>
    <row r="29" spans="1:4" ht="19.5" customHeight="1">
      <c r="A29" s="46"/>
      <c r="B29" s="14"/>
      <c r="C29" s="46" t="s">
        <v>151</v>
      </c>
      <c r="D29" s="14"/>
    </row>
    <row r="30" spans="1:4" ht="19.5" customHeight="1">
      <c r="A30" s="90"/>
      <c r="B30" s="14"/>
      <c r="C30" s="46" t="s">
        <v>152</v>
      </c>
      <c r="D30" s="14"/>
    </row>
    <row r="31" spans="1:4" ht="18" customHeight="1">
      <c r="A31" s="90"/>
      <c r="B31" s="14"/>
      <c r="C31" s="46" t="s">
        <v>153</v>
      </c>
      <c r="D31" s="14"/>
    </row>
    <row r="32" spans="1:4" ht="18" customHeight="1">
      <c r="A32" s="90"/>
      <c r="B32" s="14"/>
      <c r="C32" s="91" t="s">
        <v>154</v>
      </c>
      <c r="D32" s="14"/>
    </row>
    <row r="33" spans="1:4" ht="18" customHeight="1">
      <c r="A33" s="90"/>
      <c r="B33" s="14"/>
      <c r="C33" s="91" t="s">
        <v>155</v>
      </c>
      <c r="D33" s="14"/>
    </row>
    <row r="34" spans="1:4" ht="19.5" customHeight="1">
      <c r="A34" s="90"/>
      <c r="B34" s="93"/>
      <c r="C34" s="46" t="s">
        <v>156</v>
      </c>
      <c r="D34" s="93"/>
    </row>
    <row r="35" spans="1:4" ht="19.5" customHeight="1">
      <c r="A35" s="90"/>
      <c r="B35" s="14"/>
      <c r="C35" s="46" t="s">
        <v>157</v>
      </c>
      <c r="D35" s="14"/>
    </row>
    <row r="36" spans="1:4" ht="19.5" customHeight="1">
      <c r="A36" s="94" t="s">
        <v>32</v>
      </c>
      <c r="B36" s="14">
        <v>15945834.109999999</v>
      </c>
      <c r="C36" s="94" t="s">
        <v>33</v>
      </c>
      <c r="D36" s="14">
        <v>15945834.109999999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4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5"/>
  <sheetViews>
    <sheetView showZeros="0" workbookViewId="0"/>
  </sheetViews>
  <sheetFormatPr defaultColWidth="10.28515625" defaultRowHeight="15" customHeight="1" outlineLevelRow="2"/>
  <cols>
    <col min="1" max="1" width="26.28515625" customWidth="1"/>
    <col min="2" max="2" width="24.5703125" customWidth="1"/>
    <col min="3" max="7" width="19.28515625" customWidth="1"/>
  </cols>
  <sheetData>
    <row r="1" spans="1:7" ht="18.75" customHeight="1">
      <c r="A1" s="66"/>
      <c r="B1" s="66"/>
      <c r="C1" s="66"/>
      <c r="D1" s="66"/>
      <c r="E1" s="66"/>
      <c r="F1" s="66"/>
      <c r="G1" s="69" t="s">
        <v>158</v>
      </c>
    </row>
    <row r="2" spans="1:7" ht="33" customHeight="1">
      <c r="A2" s="144" t="str">
        <f>"2025"&amp;"年一般公共预算支出预算表（按功能科目分类）"</f>
        <v>2025年一般公共预算支出预算表（按功能科目分类）</v>
      </c>
      <c r="B2" s="144"/>
      <c r="C2" s="144"/>
      <c r="D2" s="144"/>
      <c r="E2" s="144"/>
      <c r="F2" s="144"/>
      <c r="G2" s="144"/>
    </row>
    <row r="3" spans="1:7" ht="18.75" customHeight="1">
      <c r="A3" s="145" t="str">
        <f>"单位名称："&amp;"芒市人民医院"</f>
        <v>单位名称：芒市人民医院</v>
      </c>
      <c r="B3" s="145"/>
      <c r="C3" s="146"/>
      <c r="D3" s="66"/>
      <c r="E3" s="66"/>
      <c r="F3" s="66"/>
      <c r="G3" s="69" t="s">
        <v>9</v>
      </c>
    </row>
    <row r="4" spans="1:7" ht="18.75" customHeight="1">
      <c r="A4" s="147" t="s">
        <v>159</v>
      </c>
      <c r="B4" s="147"/>
      <c r="C4" s="147" t="s">
        <v>38</v>
      </c>
      <c r="D4" s="147" t="s">
        <v>60</v>
      </c>
      <c r="E4" s="147"/>
      <c r="F4" s="147"/>
      <c r="G4" s="147" t="s">
        <v>61</v>
      </c>
    </row>
    <row r="5" spans="1:7" ht="18.75" customHeight="1">
      <c r="A5" s="84" t="s">
        <v>56</v>
      </c>
      <c r="B5" s="84" t="s">
        <v>57</v>
      </c>
      <c r="C5" s="147"/>
      <c r="D5" s="84" t="s">
        <v>41</v>
      </c>
      <c r="E5" s="84" t="s">
        <v>160</v>
      </c>
      <c r="F5" s="84" t="s">
        <v>161</v>
      </c>
      <c r="G5" s="147"/>
    </row>
    <row r="6" spans="1:7" ht="18.75" customHeight="1">
      <c r="A6" s="84" t="s">
        <v>67</v>
      </c>
      <c r="B6" s="84" t="s">
        <v>68</v>
      </c>
      <c r="C6" s="84" t="s">
        <v>69</v>
      </c>
      <c r="D6" s="84" t="s">
        <v>70</v>
      </c>
      <c r="E6" s="84" t="s">
        <v>71</v>
      </c>
      <c r="F6" s="84" t="s">
        <v>72</v>
      </c>
      <c r="G6" s="84" t="s">
        <v>73</v>
      </c>
    </row>
    <row r="7" spans="1:7" ht="18.75" customHeight="1">
      <c r="A7" s="85" t="s">
        <v>82</v>
      </c>
      <c r="B7" s="85" t="s">
        <v>83</v>
      </c>
      <c r="C7" s="86">
        <v>592905.47</v>
      </c>
      <c r="D7" s="86">
        <v>592905.47</v>
      </c>
      <c r="E7" s="86">
        <v>592905.47</v>
      </c>
      <c r="F7" s="86"/>
      <c r="G7" s="86"/>
    </row>
    <row r="8" spans="1:7" ht="18.75" customHeight="1" outlineLevel="1">
      <c r="A8" s="87" t="s">
        <v>84</v>
      </c>
      <c r="B8" s="87" t="s">
        <v>85</v>
      </c>
      <c r="C8" s="86">
        <v>592905.47</v>
      </c>
      <c r="D8" s="86">
        <v>592905.47</v>
      </c>
      <c r="E8" s="86">
        <v>592905.47</v>
      </c>
      <c r="F8" s="86"/>
      <c r="G8" s="86"/>
    </row>
    <row r="9" spans="1:7" ht="18.75" customHeight="1" outlineLevel="2">
      <c r="A9" s="88" t="s">
        <v>86</v>
      </c>
      <c r="B9" s="88" t="s">
        <v>87</v>
      </c>
      <c r="C9" s="86">
        <v>592905.47</v>
      </c>
      <c r="D9" s="86">
        <v>592905.47</v>
      </c>
      <c r="E9" s="86">
        <v>592905.47</v>
      </c>
      <c r="F9" s="86"/>
      <c r="G9" s="86"/>
    </row>
    <row r="10" spans="1:7" ht="18.75" customHeight="1">
      <c r="A10" s="85" t="s">
        <v>93</v>
      </c>
      <c r="B10" s="85" t="s">
        <v>94</v>
      </c>
      <c r="C10" s="86">
        <v>15352928.640000001</v>
      </c>
      <c r="D10" s="86">
        <v>15017128.640000001</v>
      </c>
      <c r="E10" s="86">
        <v>15017128.640000001</v>
      </c>
      <c r="F10" s="86"/>
      <c r="G10" s="86">
        <v>335800</v>
      </c>
    </row>
    <row r="11" spans="1:7" ht="18.75" customHeight="1" outlineLevel="1">
      <c r="A11" s="87" t="s">
        <v>95</v>
      </c>
      <c r="B11" s="87" t="s">
        <v>96</v>
      </c>
      <c r="C11" s="86">
        <v>15203108</v>
      </c>
      <c r="D11" s="86">
        <v>14867308</v>
      </c>
      <c r="E11" s="86">
        <v>14867308</v>
      </c>
      <c r="F11" s="86"/>
      <c r="G11" s="86">
        <v>335800</v>
      </c>
    </row>
    <row r="12" spans="1:7" ht="18.75" customHeight="1" outlineLevel="2">
      <c r="A12" s="88" t="s">
        <v>97</v>
      </c>
      <c r="B12" s="88" t="s">
        <v>98</v>
      </c>
      <c r="C12" s="86">
        <v>15203108</v>
      </c>
      <c r="D12" s="86">
        <v>14867308</v>
      </c>
      <c r="E12" s="86">
        <v>14867308</v>
      </c>
      <c r="F12" s="86"/>
      <c r="G12" s="86">
        <v>335800</v>
      </c>
    </row>
    <row r="13" spans="1:7" ht="18.75" customHeight="1" outlineLevel="1">
      <c r="A13" s="87" t="s">
        <v>99</v>
      </c>
      <c r="B13" s="87" t="s">
        <v>100</v>
      </c>
      <c r="C13" s="86">
        <v>149820.64000000001</v>
      </c>
      <c r="D13" s="86">
        <v>149820.64000000001</v>
      </c>
      <c r="E13" s="86">
        <v>149820.64000000001</v>
      </c>
      <c r="F13" s="86"/>
      <c r="G13" s="86"/>
    </row>
    <row r="14" spans="1:7" ht="18.75" customHeight="1" outlineLevel="2">
      <c r="A14" s="88" t="s">
        <v>103</v>
      </c>
      <c r="B14" s="88" t="s">
        <v>104</v>
      </c>
      <c r="C14" s="86">
        <v>149820.64000000001</v>
      </c>
      <c r="D14" s="86">
        <v>149820.64000000001</v>
      </c>
      <c r="E14" s="86">
        <v>149820.64000000001</v>
      </c>
      <c r="F14" s="86"/>
      <c r="G14" s="86"/>
    </row>
    <row r="15" spans="1:7" ht="18.75" customHeight="1">
      <c r="A15" s="147" t="s">
        <v>38</v>
      </c>
      <c r="B15" s="147"/>
      <c r="C15" s="86">
        <v>15945834.109999999</v>
      </c>
      <c r="D15" s="86">
        <v>15610034.109999999</v>
      </c>
      <c r="E15" s="86">
        <v>15610034.109999999</v>
      </c>
      <c r="F15" s="86"/>
      <c r="G15" s="86">
        <v>335800</v>
      </c>
    </row>
  </sheetData>
  <mergeCells count="7">
    <mergeCell ref="A2:G2"/>
    <mergeCell ref="A3:C3"/>
    <mergeCell ref="A4:B4"/>
    <mergeCell ref="D4:F4"/>
    <mergeCell ref="A15:B15"/>
    <mergeCell ref="C4:C5"/>
    <mergeCell ref="G4:G5"/>
  </mergeCells>
  <phoneticPr fontId="24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"/>
  <sheetViews>
    <sheetView showZeros="0" workbookViewId="0"/>
  </sheetViews>
  <sheetFormatPr defaultColWidth="9.140625" defaultRowHeight="14.25" customHeight="1"/>
  <cols>
    <col min="1" max="1" width="28.140625" customWidth="1"/>
    <col min="2" max="2" width="18.28515625" customWidth="1"/>
    <col min="3" max="3" width="17.28515625" customWidth="1"/>
    <col min="4" max="4" width="21.5703125" customWidth="1"/>
    <col min="5" max="5" width="19.7109375" customWidth="1"/>
    <col min="6" max="6" width="18.7109375" customWidth="1"/>
  </cols>
  <sheetData>
    <row r="1" spans="1:6" ht="14.25" customHeight="1">
      <c r="A1" s="77"/>
      <c r="B1" s="77"/>
      <c r="C1" s="78"/>
      <c r="D1" s="1"/>
      <c r="E1" s="1"/>
      <c r="F1" s="79" t="s">
        <v>162</v>
      </c>
    </row>
    <row r="2" spans="1:6" ht="33.75" customHeight="1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spans="1:6" ht="21.75" customHeight="1">
      <c r="A3" s="149" t="str">
        <f>"单位名称："&amp;"芒市人民医院"</f>
        <v>单位名称：芒市人民医院</v>
      </c>
      <c r="B3" s="150"/>
      <c r="C3" s="151"/>
      <c r="D3" s="152"/>
      <c r="E3" s="1"/>
      <c r="F3" s="79" t="s">
        <v>35</v>
      </c>
    </row>
    <row r="4" spans="1:6" ht="19.5" customHeight="1">
      <c r="A4" s="131" t="s">
        <v>163</v>
      </c>
      <c r="B4" s="142" t="s">
        <v>164</v>
      </c>
      <c r="C4" s="129" t="s">
        <v>165</v>
      </c>
      <c r="D4" s="126"/>
      <c r="E4" s="141"/>
      <c r="F4" s="142" t="s">
        <v>166</v>
      </c>
    </row>
    <row r="5" spans="1:6" ht="19.5" customHeight="1">
      <c r="A5" s="143"/>
      <c r="B5" s="133"/>
      <c r="C5" s="19" t="s">
        <v>41</v>
      </c>
      <c r="D5" s="19" t="s">
        <v>167</v>
      </c>
      <c r="E5" s="19" t="s">
        <v>168</v>
      </c>
      <c r="F5" s="133"/>
    </row>
    <row r="6" spans="1:6" ht="18.75" customHeight="1">
      <c r="A6" s="80">
        <v>1</v>
      </c>
      <c r="B6" s="80">
        <v>2</v>
      </c>
      <c r="C6" s="81">
        <v>3</v>
      </c>
      <c r="D6" s="80">
        <v>4</v>
      </c>
      <c r="E6" s="80">
        <v>5</v>
      </c>
      <c r="F6" s="80">
        <v>6</v>
      </c>
    </row>
    <row r="7" spans="1:6" ht="24.75" customHeight="1">
      <c r="A7" s="82"/>
      <c r="B7" s="82"/>
      <c r="C7" s="83"/>
      <c r="D7" s="82"/>
      <c r="E7" s="82"/>
      <c r="F7" s="82"/>
    </row>
  </sheetData>
  <mergeCells count="6">
    <mergeCell ref="A2:F2"/>
    <mergeCell ref="A3:D3"/>
    <mergeCell ref="C4:E4"/>
    <mergeCell ref="A4:A5"/>
    <mergeCell ref="B4:B5"/>
    <mergeCell ref="F4:F5"/>
  </mergeCells>
  <phoneticPr fontId="24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31"/>
  <sheetViews>
    <sheetView showZeros="0" workbookViewId="0"/>
  </sheetViews>
  <sheetFormatPr defaultColWidth="10.28515625" defaultRowHeight="15" customHeight="1" outlineLevelRow="1"/>
  <cols>
    <col min="1" max="2" width="12.42578125" customWidth="1"/>
    <col min="3" max="3" width="10.85546875" customWidth="1"/>
    <col min="4" max="4" width="6" customWidth="1"/>
    <col min="5" max="5" width="10.5703125" customWidth="1"/>
    <col min="6" max="6" width="5.5703125" customWidth="1"/>
    <col min="7" max="7" width="8.7109375" customWidth="1"/>
    <col min="8" max="8" width="12.85546875" customWidth="1"/>
    <col min="9" max="9" width="12.28515625" customWidth="1"/>
    <col min="10" max="11" width="6" customWidth="1"/>
    <col min="12" max="12" width="12.28515625" customWidth="1"/>
    <col min="13" max="13" width="3.7109375" customWidth="1"/>
    <col min="14" max="14" width="5" customWidth="1"/>
    <col min="15" max="15" width="5.7109375" customWidth="1"/>
    <col min="16" max="16" width="6.5703125" customWidth="1"/>
    <col min="17" max="17" width="4.7109375" customWidth="1"/>
    <col min="18" max="18" width="4.28515625" customWidth="1"/>
    <col min="19" max="23" width="4.7109375" customWidth="1"/>
  </cols>
  <sheetData>
    <row r="1" spans="1:23" ht="18.7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153" t="s">
        <v>169</v>
      </c>
      <c r="U1" s="153"/>
      <c r="V1" s="153"/>
      <c r="W1" s="153"/>
    </row>
    <row r="2" spans="1:23" ht="45.75" customHeight="1">
      <c r="A2" s="154" t="s">
        <v>170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23" ht="18.75" customHeight="1">
      <c r="A3" s="112" t="str">
        <f>"单位名称："&amp;"芒市人民医院"</f>
        <v>单位名称：芒市人民医院</v>
      </c>
      <c r="B3" s="112"/>
      <c r="C3" s="112"/>
      <c r="D3" s="112"/>
      <c r="E3" s="112"/>
      <c r="F3" s="112"/>
      <c r="G3" s="112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53" t="s">
        <v>35</v>
      </c>
      <c r="U3" s="153"/>
      <c r="V3" s="153"/>
      <c r="W3" s="153"/>
    </row>
    <row r="4" spans="1:23" ht="18.75" customHeight="1">
      <c r="A4" s="155" t="s">
        <v>171</v>
      </c>
      <c r="B4" s="155" t="s">
        <v>172</v>
      </c>
      <c r="C4" s="155" t="s">
        <v>173</v>
      </c>
      <c r="D4" s="155" t="s">
        <v>174</v>
      </c>
      <c r="E4" s="155" t="s">
        <v>175</v>
      </c>
      <c r="F4" s="155" t="s">
        <v>176</v>
      </c>
      <c r="G4" s="155" t="s">
        <v>177</v>
      </c>
      <c r="H4" s="155" t="s">
        <v>178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spans="1:23" ht="28.35" customHeight="1">
      <c r="A5" s="155"/>
      <c r="B5" s="155"/>
      <c r="C5" s="155"/>
      <c r="D5" s="155"/>
      <c r="E5" s="155"/>
      <c r="F5" s="155"/>
      <c r="G5" s="155"/>
      <c r="H5" s="155" t="s">
        <v>179</v>
      </c>
      <c r="I5" s="155" t="s">
        <v>42</v>
      </c>
      <c r="J5" s="155" t="s">
        <v>180</v>
      </c>
      <c r="K5" s="155" t="s">
        <v>181</v>
      </c>
      <c r="L5" s="155" t="s">
        <v>182</v>
      </c>
      <c r="M5" s="155" t="s">
        <v>183</v>
      </c>
      <c r="N5" s="155" t="s">
        <v>184</v>
      </c>
      <c r="O5" s="155" t="s">
        <v>43</v>
      </c>
      <c r="P5" s="155" t="s">
        <v>44</v>
      </c>
      <c r="Q5" s="155" t="s">
        <v>45</v>
      </c>
      <c r="R5" s="155" t="s">
        <v>59</v>
      </c>
      <c r="S5" s="155"/>
      <c r="T5" s="155"/>
      <c r="U5" s="155"/>
      <c r="V5" s="155"/>
      <c r="W5" s="155"/>
    </row>
    <row r="6" spans="1:23" ht="24" customHeight="1">
      <c r="A6" s="155"/>
      <c r="B6" s="155"/>
      <c r="C6" s="155"/>
      <c r="D6" s="155"/>
      <c r="E6" s="155"/>
      <c r="F6" s="155"/>
      <c r="G6" s="155"/>
      <c r="H6" s="155"/>
      <c r="I6" s="155" t="s">
        <v>185</v>
      </c>
      <c r="J6" s="155" t="s">
        <v>180</v>
      </c>
      <c r="K6" s="155" t="s">
        <v>181</v>
      </c>
      <c r="L6" s="155" t="s">
        <v>182</v>
      </c>
      <c r="M6" s="155" t="s">
        <v>183</v>
      </c>
      <c r="N6" s="155" t="s">
        <v>42</v>
      </c>
      <c r="O6" s="155" t="s">
        <v>43</v>
      </c>
      <c r="P6" s="155" t="s">
        <v>44</v>
      </c>
      <c r="Q6" s="155"/>
      <c r="R6" s="155" t="s">
        <v>41</v>
      </c>
      <c r="S6" s="155" t="s">
        <v>48</v>
      </c>
      <c r="T6" s="155" t="s">
        <v>49</v>
      </c>
      <c r="U6" s="155" t="s">
        <v>50</v>
      </c>
      <c r="V6" s="155" t="s">
        <v>51</v>
      </c>
      <c r="W6" s="155" t="s">
        <v>52</v>
      </c>
    </row>
    <row r="7" spans="1:23" ht="32.1" customHeight="1">
      <c r="A7" s="155"/>
      <c r="B7" s="155"/>
      <c r="C7" s="155"/>
      <c r="D7" s="155"/>
      <c r="E7" s="155"/>
      <c r="F7" s="155"/>
      <c r="G7" s="155"/>
      <c r="H7" s="155"/>
      <c r="I7" s="155" t="s">
        <v>41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23" ht="18.75" customHeight="1">
      <c r="A8" s="76" t="s">
        <v>67</v>
      </c>
      <c r="B8" s="76" t="s">
        <v>68</v>
      </c>
      <c r="C8" s="76" t="s">
        <v>69</v>
      </c>
      <c r="D8" s="76" t="s">
        <v>70</v>
      </c>
      <c r="E8" s="76" t="s">
        <v>71</v>
      </c>
      <c r="F8" s="76" t="s">
        <v>72</v>
      </c>
      <c r="G8" s="76" t="s">
        <v>73</v>
      </c>
      <c r="H8" s="76" t="s">
        <v>74</v>
      </c>
      <c r="I8" s="76" t="s">
        <v>75</v>
      </c>
      <c r="J8" s="76" t="s">
        <v>76</v>
      </c>
      <c r="K8" s="76" t="s">
        <v>77</v>
      </c>
      <c r="L8" s="76" t="s">
        <v>78</v>
      </c>
      <c r="M8" s="76" t="s">
        <v>79</v>
      </c>
      <c r="N8" s="76" t="s">
        <v>80</v>
      </c>
      <c r="O8" s="76" t="s">
        <v>81</v>
      </c>
      <c r="P8" s="76" t="s">
        <v>186</v>
      </c>
      <c r="Q8" s="76" t="s">
        <v>187</v>
      </c>
      <c r="R8" s="76" t="s">
        <v>188</v>
      </c>
      <c r="S8" s="76" t="s">
        <v>189</v>
      </c>
      <c r="T8" s="76" t="s">
        <v>190</v>
      </c>
      <c r="U8" s="76" t="s">
        <v>191</v>
      </c>
      <c r="V8" s="76" t="s">
        <v>192</v>
      </c>
      <c r="W8" s="76" t="s">
        <v>193</v>
      </c>
    </row>
    <row r="9" spans="1:23" ht="53.25" customHeight="1">
      <c r="A9" s="72" t="s">
        <v>54</v>
      </c>
      <c r="B9" s="72"/>
      <c r="C9" s="72"/>
      <c r="D9" s="72"/>
      <c r="E9" s="72"/>
      <c r="F9" s="72"/>
      <c r="G9" s="72"/>
      <c r="H9" s="74">
        <v>39731252.909999996</v>
      </c>
      <c r="I9" s="74">
        <v>15610034.109999999</v>
      </c>
      <c r="J9" s="74"/>
      <c r="K9" s="74"/>
      <c r="L9" s="74">
        <v>15610034.109999999</v>
      </c>
      <c r="M9" s="74"/>
      <c r="N9" s="74"/>
      <c r="O9" s="74"/>
      <c r="P9" s="74"/>
      <c r="Q9" s="74"/>
      <c r="R9" s="74">
        <v>24121218.800000001</v>
      </c>
      <c r="S9" s="74">
        <v>24121218.800000001</v>
      </c>
      <c r="T9" s="74"/>
      <c r="U9" s="74"/>
      <c r="V9" s="74"/>
      <c r="W9" s="74"/>
    </row>
    <row r="10" spans="1:23" ht="53.25" customHeight="1" outlineLevel="1">
      <c r="A10" s="72" t="s">
        <v>54</v>
      </c>
      <c r="B10" s="72" t="s">
        <v>194</v>
      </c>
      <c r="C10" s="72" t="s">
        <v>195</v>
      </c>
      <c r="D10" s="72" t="s">
        <v>97</v>
      </c>
      <c r="E10" s="72" t="s">
        <v>98</v>
      </c>
      <c r="F10" s="72" t="s">
        <v>196</v>
      </c>
      <c r="G10" s="72" t="s">
        <v>197</v>
      </c>
      <c r="H10" s="74">
        <v>9743520</v>
      </c>
      <c r="I10" s="74">
        <v>9743520</v>
      </c>
      <c r="J10" s="74"/>
      <c r="K10" s="74"/>
      <c r="L10" s="74">
        <v>9743520</v>
      </c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pans="1:23" ht="53.25" customHeight="1" outlineLevel="1">
      <c r="A11" s="72" t="s">
        <v>54</v>
      </c>
      <c r="B11" s="72" t="s">
        <v>194</v>
      </c>
      <c r="C11" s="72" t="s">
        <v>195</v>
      </c>
      <c r="D11" s="72" t="s">
        <v>97</v>
      </c>
      <c r="E11" s="72" t="s">
        <v>98</v>
      </c>
      <c r="F11" s="72" t="s">
        <v>198</v>
      </c>
      <c r="G11" s="72" t="s">
        <v>199</v>
      </c>
      <c r="H11" s="74">
        <v>1263168</v>
      </c>
      <c r="I11" s="74">
        <v>1263168</v>
      </c>
      <c r="J11" s="74"/>
      <c r="K11" s="74"/>
      <c r="L11" s="74">
        <v>1263168</v>
      </c>
      <c r="M11" s="72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spans="1:23" ht="53.25" customHeight="1" outlineLevel="1">
      <c r="A12" s="72" t="s">
        <v>54</v>
      </c>
      <c r="B12" s="72" t="s">
        <v>194</v>
      </c>
      <c r="C12" s="72" t="s">
        <v>195</v>
      </c>
      <c r="D12" s="72" t="s">
        <v>97</v>
      </c>
      <c r="E12" s="72" t="s">
        <v>98</v>
      </c>
      <c r="F12" s="72" t="s">
        <v>200</v>
      </c>
      <c r="G12" s="72" t="s">
        <v>201</v>
      </c>
      <c r="H12" s="74">
        <v>811960</v>
      </c>
      <c r="I12" s="74">
        <v>811960</v>
      </c>
      <c r="J12" s="74"/>
      <c r="K12" s="74"/>
      <c r="L12" s="74">
        <v>811960</v>
      </c>
      <c r="M12" s="72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spans="1:23" ht="53.25" customHeight="1" outlineLevel="1">
      <c r="A13" s="72" t="s">
        <v>54</v>
      </c>
      <c r="B13" s="72" t="s">
        <v>194</v>
      </c>
      <c r="C13" s="72" t="s">
        <v>195</v>
      </c>
      <c r="D13" s="72" t="s">
        <v>97</v>
      </c>
      <c r="E13" s="72" t="s">
        <v>98</v>
      </c>
      <c r="F13" s="72" t="s">
        <v>200</v>
      </c>
      <c r="G13" s="72" t="s">
        <v>201</v>
      </c>
      <c r="H13" s="74">
        <v>90360</v>
      </c>
      <c r="I13" s="74">
        <v>90360</v>
      </c>
      <c r="J13" s="74"/>
      <c r="K13" s="74"/>
      <c r="L13" s="74">
        <v>90360</v>
      </c>
      <c r="M13" s="72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spans="1:23" ht="53.25" customHeight="1" outlineLevel="1">
      <c r="A14" s="72" t="s">
        <v>54</v>
      </c>
      <c r="B14" s="72" t="s">
        <v>194</v>
      </c>
      <c r="C14" s="72" t="s">
        <v>195</v>
      </c>
      <c r="D14" s="72" t="s">
        <v>97</v>
      </c>
      <c r="E14" s="72" t="s">
        <v>98</v>
      </c>
      <c r="F14" s="72" t="s">
        <v>200</v>
      </c>
      <c r="G14" s="72" t="s">
        <v>201</v>
      </c>
      <c r="H14" s="74">
        <v>2958300</v>
      </c>
      <c r="I14" s="74">
        <v>2958300</v>
      </c>
      <c r="J14" s="74"/>
      <c r="K14" s="74"/>
      <c r="L14" s="74">
        <v>2958300</v>
      </c>
      <c r="M14" s="72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spans="1:23" ht="53.25" customHeight="1" outlineLevel="1">
      <c r="A15" s="72" t="s">
        <v>54</v>
      </c>
      <c r="B15" s="72" t="s">
        <v>194</v>
      </c>
      <c r="C15" s="72" t="s">
        <v>195</v>
      </c>
      <c r="D15" s="72" t="s">
        <v>97</v>
      </c>
      <c r="E15" s="72" t="s">
        <v>98</v>
      </c>
      <c r="F15" s="72" t="s">
        <v>200</v>
      </c>
      <c r="G15" s="72" t="s">
        <v>201</v>
      </c>
      <c r="H15" s="74"/>
      <c r="I15" s="74"/>
      <c r="J15" s="74"/>
      <c r="K15" s="74"/>
      <c r="L15" s="74"/>
      <c r="M15" s="72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16" spans="1:23" ht="53.25" customHeight="1" outlineLevel="1">
      <c r="A16" s="72" t="s">
        <v>54</v>
      </c>
      <c r="B16" s="72" t="s">
        <v>202</v>
      </c>
      <c r="C16" s="72" t="s">
        <v>203</v>
      </c>
      <c r="D16" s="72" t="s">
        <v>86</v>
      </c>
      <c r="E16" s="72" t="s">
        <v>87</v>
      </c>
      <c r="F16" s="72" t="s">
        <v>204</v>
      </c>
      <c r="G16" s="72" t="s">
        <v>205</v>
      </c>
      <c r="H16" s="74">
        <v>592905.47</v>
      </c>
      <c r="I16" s="74">
        <v>592905.47</v>
      </c>
      <c r="J16" s="74"/>
      <c r="K16" s="74"/>
      <c r="L16" s="74">
        <v>592905.47</v>
      </c>
      <c r="M16" s="72"/>
      <c r="N16" s="74"/>
      <c r="O16" s="74"/>
      <c r="P16" s="74"/>
      <c r="Q16" s="74"/>
      <c r="R16" s="74"/>
      <c r="S16" s="74"/>
      <c r="T16" s="74"/>
      <c r="U16" s="74"/>
      <c r="V16" s="74"/>
      <c r="W16" s="74"/>
    </row>
    <row r="17" spans="1:23" ht="53.25" customHeight="1" outlineLevel="1">
      <c r="A17" s="72" t="s">
        <v>54</v>
      </c>
      <c r="B17" s="72" t="s">
        <v>202</v>
      </c>
      <c r="C17" s="72" t="s">
        <v>203</v>
      </c>
      <c r="D17" s="72" t="s">
        <v>88</v>
      </c>
      <c r="E17" s="72" t="s">
        <v>89</v>
      </c>
      <c r="F17" s="72" t="s">
        <v>206</v>
      </c>
      <c r="G17" s="72" t="s">
        <v>207</v>
      </c>
      <c r="H17" s="74"/>
      <c r="I17" s="74"/>
      <c r="J17" s="74"/>
      <c r="K17" s="74"/>
      <c r="L17" s="74"/>
      <c r="M17" s="72"/>
      <c r="N17" s="74"/>
      <c r="O17" s="74"/>
      <c r="P17" s="74"/>
      <c r="Q17" s="74"/>
      <c r="R17" s="74"/>
      <c r="S17" s="74"/>
      <c r="T17" s="74"/>
      <c r="U17" s="74"/>
      <c r="V17" s="74"/>
      <c r="W17" s="74"/>
    </row>
    <row r="18" spans="1:23" ht="53.25" customHeight="1" outlineLevel="1">
      <c r="A18" s="72" t="s">
        <v>54</v>
      </c>
      <c r="B18" s="72" t="s">
        <v>202</v>
      </c>
      <c r="C18" s="72" t="s">
        <v>203</v>
      </c>
      <c r="D18" s="72" t="s">
        <v>101</v>
      </c>
      <c r="E18" s="72" t="s">
        <v>102</v>
      </c>
      <c r="F18" s="72" t="s">
        <v>208</v>
      </c>
      <c r="G18" s="72" t="s">
        <v>209</v>
      </c>
      <c r="H18" s="74"/>
      <c r="I18" s="74"/>
      <c r="J18" s="74"/>
      <c r="K18" s="74"/>
      <c r="L18" s="74"/>
      <c r="M18" s="72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spans="1:23" ht="53.25" customHeight="1" outlineLevel="1">
      <c r="A19" s="72" t="s">
        <v>54</v>
      </c>
      <c r="B19" s="72" t="s">
        <v>202</v>
      </c>
      <c r="C19" s="72" t="s">
        <v>203</v>
      </c>
      <c r="D19" s="72" t="s">
        <v>103</v>
      </c>
      <c r="E19" s="72" t="s">
        <v>104</v>
      </c>
      <c r="F19" s="72" t="s">
        <v>208</v>
      </c>
      <c r="G19" s="72" t="s">
        <v>209</v>
      </c>
      <c r="H19" s="74">
        <v>149820.64000000001</v>
      </c>
      <c r="I19" s="74">
        <v>149820.64000000001</v>
      </c>
      <c r="J19" s="74"/>
      <c r="K19" s="74"/>
      <c r="L19" s="74">
        <v>149820.64000000001</v>
      </c>
      <c r="M19" s="72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spans="1:23" ht="53.25" customHeight="1" outlineLevel="1">
      <c r="A20" s="72" t="s">
        <v>54</v>
      </c>
      <c r="B20" s="72" t="s">
        <v>202</v>
      </c>
      <c r="C20" s="72" t="s">
        <v>203</v>
      </c>
      <c r="D20" s="72" t="s">
        <v>92</v>
      </c>
      <c r="E20" s="72" t="s">
        <v>91</v>
      </c>
      <c r="F20" s="72" t="s">
        <v>210</v>
      </c>
      <c r="G20" s="72" t="s">
        <v>211</v>
      </c>
      <c r="H20" s="74"/>
      <c r="I20" s="74"/>
      <c r="J20" s="74"/>
      <c r="K20" s="74"/>
      <c r="L20" s="74"/>
      <c r="M20" s="72"/>
      <c r="N20" s="74"/>
      <c r="O20" s="74"/>
      <c r="P20" s="74"/>
      <c r="Q20" s="74"/>
      <c r="R20" s="74"/>
      <c r="S20" s="74"/>
      <c r="T20" s="74"/>
      <c r="U20" s="74"/>
      <c r="V20" s="74"/>
      <c r="W20" s="74"/>
    </row>
    <row r="21" spans="1:23" ht="53.25" customHeight="1" outlineLevel="1">
      <c r="A21" s="72" t="s">
        <v>54</v>
      </c>
      <c r="B21" s="72" t="s">
        <v>202</v>
      </c>
      <c r="C21" s="72" t="s">
        <v>203</v>
      </c>
      <c r="D21" s="72" t="s">
        <v>105</v>
      </c>
      <c r="E21" s="72" t="s">
        <v>106</v>
      </c>
      <c r="F21" s="72" t="s">
        <v>210</v>
      </c>
      <c r="G21" s="72" t="s">
        <v>211</v>
      </c>
      <c r="H21" s="74"/>
      <c r="I21" s="74"/>
      <c r="J21" s="74"/>
      <c r="K21" s="74"/>
      <c r="L21" s="74"/>
      <c r="M21" s="72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spans="1:23" ht="53.25" customHeight="1" outlineLevel="1">
      <c r="A22" s="72" t="s">
        <v>54</v>
      </c>
      <c r="B22" s="72" t="s">
        <v>202</v>
      </c>
      <c r="C22" s="72" t="s">
        <v>203</v>
      </c>
      <c r="D22" s="72" t="s">
        <v>105</v>
      </c>
      <c r="E22" s="72" t="s">
        <v>106</v>
      </c>
      <c r="F22" s="72" t="s">
        <v>210</v>
      </c>
      <c r="G22" s="72" t="s">
        <v>211</v>
      </c>
      <c r="H22" s="74"/>
      <c r="I22" s="74"/>
      <c r="J22" s="74"/>
      <c r="K22" s="74"/>
      <c r="L22" s="74"/>
      <c r="M22" s="72"/>
      <c r="N22" s="74"/>
      <c r="O22" s="74"/>
      <c r="P22" s="74"/>
      <c r="Q22" s="74"/>
      <c r="R22" s="74"/>
      <c r="S22" s="74"/>
      <c r="T22" s="74"/>
      <c r="U22" s="74"/>
      <c r="V22" s="74"/>
      <c r="W22" s="74"/>
    </row>
    <row r="23" spans="1:23" ht="53.25" customHeight="1" outlineLevel="1">
      <c r="A23" s="72" t="s">
        <v>54</v>
      </c>
      <c r="B23" s="72" t="s">
        <v>202</v>
      </c>
      <c r="C23" s="72" t="s">
        <v>203</v>
      </c>
      <c r="D23" s="72" t="s">
        <v>105</v>
      </c>
      <c r="E23" s="72" t="s">
        <v>106</v>
      </c>
      <c r="F23" s="72" t="s">
        <v>210</v>
      </c>
      <c r="G23" s="72" t="s">
        <v>211</v>
      </c>
      <c r="H23" s="74"/>
      <c r="I23" s="74"/>
      <c r="J23" s="74"/>
      <c r="K23" s="74"/>
      <c r="L23" s="74"/>
      <c r="M23" s="72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spans="1:23" ht="53.25" customHeight="1" outlineLevel="1">
      <c r="A24" s="72" t="s">
        <v>54</v>
      </c>
      <c r="B24" s="72" t="s">
        <v>212</v>
      </c>
      <c r="C24" s="72" t="s">
        <v>213</v>
      </c>
      <c r="D24" s="72" t="s">
        <v>97</v>
      </c>
      <c r="E24" s="72" t="s">
        <v>98</v>
      </c>
      <c r="F24" s="72" t="s">
        <v>196</v>
      </c>
      <c r="G24" s="72" t="s">
        <v>197</v>
      </c>
      <c r="H24" s="74">
        <v>4097140.8</v>
      </c>
      <c r="I24" s="74"/>
      <c r="J24" s="74"/>
      <c r="K24" s="74"/>
      <c r="L24" s="74"/>
      <c r="M24" s="72"/>
      <c r="N24" s="74"/>
      <c r="O24" s="74"/>
      <c r="P24" s="74"/>
      <c r="Q24" s="74"/>
      <c r="R24" s="74">
        <v>4097140.8</v>
      </c>
      <c r="S24" s="74">
        <v>4097140.8</v>
      </c>
      <c r="T24" s="74"/>
      <c r="U24" s="74"/>
      <c r="V24" s="74"/>
      <c r="W24" s="74"/>
    </row>
    <row r="25" spans="1:23" ht="53.25" customHeight="1" outlineLevel="1">
      <c r="A25" s="72" t="s">
        <v>54</v>
      </c>
      <c r="B25" s="72" t="s">
        <v>214</v>
      </c>
      <c r="C25" s="72" t="s">
        <v>215</v>
      </c>
      <c r="D25" s="72" t="s">
        <v>111</v>
      </c>
      <c r="E25" s="72" t="s">
        <v>112</v>
      </c>
      <c r="F25" s="72" t="s">
        <v>216</v>
      </c>
      <c r="G25" s="72" t="s">
        <v>112</v>
      </c>
      <c r="H25" s="74">
        <v>2197983.7000000002</v>
      </c>
      <c r="I25" s="74"/>
      <c r="J25" s="74"/>
      <c r="K25" s="74"/>
      <c r="L25" s="74"/>
      <c r="M25" s="72"/>
      <c r="N25" s="74"/>
      <c r="O25" s="74"/>
      <c r="P25" s="74"/>
      <c r="Q25" s="74"/>
      <c r="R25" s="74">
        <v>2197983.7000000002</v>
      </c>
      <c r="S25" s="74">
        <v>2197983.7000000002</v>
      </c>
      <c r="T25" s="74"/>
      <c r="U25" s="74"/>
      <c r="V25" s="74"/>
      <c r="W25" s="74"/>
    </row>
    <row r="26" spans="1:23" ht="53.25" customHeight="1" outlineLevel="1">
      <c r="A26" s="72" t="s">
        <v>54</v>
      </c>
      <c r="B26" s="72" t="s">
        <v>217</v>
      </c>
      <c r="C26" s="72" t="s">
        <v>218</v>
      </c>
      <c r="D26" s="72" t="s">
        <v>97</v>
      </c>
      <c r="E26" s="72" t="s">
        <v>98</v>
      </c>
      <c r="F26" s="72" t="s">
        <v>219</v>
      </c>
      <c r="G26" s="72" t="s">
        <v>220</v>
      </c>
      <c r="H26" s="74">
        <v>9144258.5099999998</v>
      </c>
      <c r="I26" s="74"/>
      <c r="J26" s="74"/>
      <c r="K26" s="74"/>
      <c r="L26" s="74"/>
      <c r="M26" s="72"/>
      <c r="N26" s="74"/>
      <c r="O26" s="74"/>
      <c r="P26" s="74"/>
      <c r="Q26" s="74"/>
      <c r="R26" s="74">
        <v>9144258.5099999998</v>
      </c>
      <c r="S26" s="74">
        <v>9144258.5099999998</v>
      </c>
      <c r="T26" s="74"/>
      <c r="U26" s="74"/>
      <c r="V26" s="74"/>
      <c r="W26" s="74"/>
    </row>
    <row r="27" spans="1:23" ht="53.25" customHeight="1" outlineLevel="1">
      <c r="A27" s="72" t="s">
        <v>54</v>
      </c>
      <c r="B27" s="72" t="s">
        <v>221</v>
      </c>
      <c r="C27" s="72" t="s">
        <v>222</v>
      </c>
      <c r="D27" s="72" t="s">
        <v>86</v>
      </c>
      <c r="E27" s="72" t="s">
        <v>87</v>
      </c>
      <c r="F27" s="72" t="s">
        <v>204</v>
      </c>
      <c r="G27" s="72" t="s">
        <v>205</v>
      </c>
      <c r="H27" s="74">
        <v>3956370.54</v>
      </c>
      <c r="I27" s="74"/>
      <c r="J27" s="74"/>
      <c r="K27" s="74"/>
      <c r="L27" s="74"/>
      <c r="M27" s="72"/>
      <c r="N27" s="74"/>
      <c r="O27" s="74"/>
      <c r="P27" s="74"/>
      <c r="Q27" s="74"/>
      <c r="R27" s="74">
        <v>3956370.54</v>
      </c>
      <c r="S27" s="74">
        <v>3956370.54</v>
      </c>
      <c r="T27" s="74"/>
      <c r="U27" s="74"/>
      <c r="V27" s="74"/>
      <c r="W27" s="74"/>
    </row>
    <row r="28" spans="1:23" ht="53.25" customHeight="1" outlineLevel="1">
      <c r="A28" s="72" t="s">
        <v>54</v>
      </c>
      <c r="B28" s="72" t="s">
        <v>221</v>
      </c>
      <c r="C28" s="72" t="s">
        <v>222</v>
      </c>
      <c r="D28" s="72" t="s">
        <v>88</v>
      </c>
      <c r="E28" s="72" t="s">
        <v>89</v>
      </c>
      <c r="F28" s="72" t="s">
        <v>206</v>
      </c>
      <c r="G28" s="72" t="s">
        <v>207</v>
      </c>
      <c r="H28" s="74">
        <v>2197983.7000000002</v>
      </c>
      <c r="I28" s="74"/>
      <c r="J28" s="74"/>
      <c r="K28" s="74"/>
      <c r="L28" s="74"/>
      <c r="M28" s="72"/>
      <c r="N28" s="74"/>
      <c r="O28" s="74"/>
      <c r="P28" s="74"/>
      <c r="Q28" s="74"/>
      <c r="R28" s="74">
        <v>2197983.7000000002</v>
      </c>
      <c r="S28" s="74">
        <v>2197983.7000000002</v>
      </c>
      <c r="T28" s="74"/>
      <c r="U28" s="74"/>
      <c r="V28" s="74"/>
      <c r="W28" s="74"/>
    </row>
    <row r="29" spans="1:23" ht="53.25" customHeight="1" outlineLevel="1">
      <c r="A29" s="72" t="s">
        <v>54</v>
      </c>
      <c r="B29" s="72" t="s">
        <v>221</v>
      </c>
      <c r="C29" s="72" t="s">
        <v>222</v>
      </c>
      <c r="D29" s="72" t="s">
        <v>97</v>
      </c>
      <c r="E29" s="72" t="s">
        <v>98</v>
      </c>
      <c r="F29" s="72" t="s">
        <v>210</v>
      </c>
      <c r="G29" s="72" t="s">
        <v>211</v>
      </c>
      <c r="H29" s="74">
        <v>302222.71999999997</v>
      </c>
      <c r="I29" s="74"/>
      <c r="J29" s="74"/>
      <c r="K29" s="74"/>
      <c r="L29" s="74"/>
      <c r="M29" s="72"/>
      <c r="N29" s="74"/>
      <c r="O29" s="74"/>
      <c r="P29" s="74"/>
      <c r="Q29" s="74"/>
      <c r="R29" s="74">
        <v>302222.71999999997</v>
      </c>
      <c r="S29" s="74">
        <v>302222.71999999997</v>
      </c>
      <c r="T29" s="74"/>
      <c r="U29" s="74"/>
      <c r="V29" s="74"/>
      <c r="W29" s="74"/>
    </row>
    <row r="30" spans="1:23" ht="53.25" customHeight="1" outlineLevel="1">
      <c r="A30" s="72" t="s">
        <v>54</v>
      </c>
      <c r="B30" s="72" t="s">
        <v>221</v>
      </c>
      <c r="C30" s="72" t="s">
        <v>222</v>
      </c>
      <c r="D30" s="72" t="s">
        <v>103</v>
      </c>
      <c r="E30" s="72" t="s">
        <v>104</v>
      </c>
      <c r="F30" s="72" t="s">
        <v>208</v>
      </c>
      <c r="G30" s="72" t="s">
        <v>209</v>
      </c>
      <c r="H30" s="74">
        <v>2225258.83</v>
      </c>
      <c r="I30" s="74"/>
      <c r="J30" s="74"/>
      <c r="K30" s="74"/>
      <c r="L30" s="74"/>
      <c r="M30" s="72"/>
      <c r="N30" s="74"/>
      <c r="O30" s="74"/>
      <c r="P30" s="74"/>
      <c r="Q30" s="74"/>
      <c r="R30" s="74">
        <v>2225258.83</v>
      </c>
      <c r="S30" s="74">
        <v>2225258.83</v>
      </c>
      <c r="T30" s="74"/>
      <c r="U30" s="74"/>
      <c r="V30" s="74"/>
      <c r="W30" s="74"/>
    </row>
    <row r="31" spans="1:23" ht="30.75" customHeight="1">
      <c r="A31" s="156" t="s">
        <v>38</v>
      </c>
      <c r="B31" s="156"/>
      <c r="C31" s="156"/>
      <c r="D31" s="156"/>
      <c r="E31" s="156"/>
      <c r="F31" s="156"/>
      <c r="G31" s="156"/>
      <c r="H31" s="74">
        <v>39731252.909999996</v>
      </c>
      <c r="I31" s="74">
        <v>15610034.109999999</v>
      </c>
      <c r="J31" s="74"/>
      <c r="K31" s="74"/>
      <c r="L31" s="74">
        <v>15610034.109999999</v>
      </c>
      <c r="M31" s="74"/>
      <c r="N31" s="74"/>
      <c r="O31" s="74"/>
      <c r="P31" s="74"/>
      <c r="Q31" s="74"/>
      <c r="R31" s="74">
        <v>24121218.800000001</v>
      </c>
      <c r="S31" s="74">
        <v>24121218.800000001</v>
      </c>
      <c r="T31" s="74"/>
      <c r="U31" s="74"/>
      <c r="V31" s="74"/>
      <c r="W31" s="74"/>
    </row>
  </sheetData>
  <mergeCells count="32">
    <mergeCell ref="W6:W7"/>
    <mergeCell ref="R6:R7"/>
    <mergeCell ref="S6:S7"/>
    <mergeCell ref="T6:T7"/>
    <mergeCell ref="U6:U7"/>
    <mergeCell ref="V6:V7"/>
    <mergeCell ref="M6:M7"/>
    <mergeCell ref="N6:N7"/>
    <mergeCell ref="O6:O7"/>
    <mergeCell ref="P6:P7"/>
    <mergeCell ref="Q5:Q7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T1:W1"/>
    <mergeCell ref="A2:W2"/>
    <mergeCell ref="A3:G3"/>
    <mergeCell ref="T3:W3"/>
    <mergeCell ref="H4:W4"/>
  </mergeCells>
  <phoneticPr fontId="2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30"/>
  <sheetViews>
    <sheetView showZeros="0" workbookViewId="0">
      <selection sqref="A1:W1"/>
    </sheetView>
  </sheetViews>
  <sheetFormatPr defaultColWidth="10.28515625" defaultRowHeight="15" customHeight="1" outlineLevelRow="1"/>
  <cols>
    <col min="1" max="1" width="5.7109375" customWidth="1"/>
    <col min="2" max="2" width="7.7109375" customWidth="1"/>
    <col min="3" max="3" width="9.85546875" customWidth="1"/>
    <col min="4" max="4" width="10.5703125" customWidth="1"/>
    <col min="5" max="5" width="6" customWidth="1"/>
    <col min="6" max="6" width="7.28515625" customWidth="1"/>
    <col min="7" max="7" width="5.28515625" customWidth="1"/>
    <col min="8" max="8" width="5.85546875" customWidth="1"/>
    <col min="9" max="11" width="12.85546875" customWidth="1"/>
    <col min="12" max="12" width="7.28515625" customWidth="1"/>
    <col min="13" max="13" width="5.85546875" customWidth="1"/>
    <col min="14" max="16" width="4.7109375" customWidth="1"/>
    <col min="17" max="17" width="8" customWidth="1"/>
    <col min="18" max="18" width="11" customWidth="1"/>
    <col min="19" max="20" width="9.85546875" customWidth="1"/>
    <col min="21" max="21" width="7.5703125" customWidth="1"/>
    <col min="22" max="22" width="5" customWidth="1"/>
    <col min="23" max="23" width="11" customWidth="1"/>
  </cols>
  <sheetData>
    <row r="1" spans="1:23" ht="18.75" customHeight="1">
      <c r="A1" s="157" t="s">
        <v>223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ht="26.25" customHeight="1">
      <c r="A2" s="158" t="s">
        <v>224</v>
      </c>
      <c r="B2" s="158"/>
      <c r="C2" s="158" t="s">
        <v>67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8.75" customHeight="1">
      <c r="A3" s="159" t="str">
        <f>"单位名称："&amp;"芒市人民医院"</f>
        <v>单位名称：芒市人民医院</v>
      </c>
      <c r="B3" s="159"/>
      <c r="C3" s="159"/>
      <c r="D3" s="159"/>
      <c r="E3" s="159"/>
      <c r="F3" s="159"/>
      <c r="G3" s="159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157" t="s">
        <v>35</v>
      </c>
      <c r="W3" s="157"/>
    </row>
    <row r="4" spans="1:23" ht="26.25" customHeight="1">
      <c r="A4" s="160" t="s">
        <v>225</v>
      </c>
      <c r="B4" s="160" t="s">
        <v>172</v>
      </c>
      <c r="C4" s="160" t="s">
        <v>173</v>
      </c>
      <c r="D4" s="160" t="s">
        <v>226</v>
      </c>
      <c r="E4" s="160" t="s">
        <v>174</v>
      </c>
      <c r="F4" s="160" t="s">
        <v>175</v>
      </c>
      <c r="G4" s="160" t="s">
        <v>227</v>
      </c>
      <c r="H4" s="160" t="s">
        <v>228</v>
      </c>
      <c r="I4" s="160" t="s">
        <v>38</v>
      </c>
      <c r="J4" s="160" t="s">
        <v>229</v>
      </c>
      <c r="K4" s="160"/>
      <c r="L4" s="160"/>
      <c r="M4" s="160"/>
      <c r="N4" s="160" t="s">
        <v>184</v>
      </c>
      <c r="O4" s="160"/>
      <c r="P4" s="160"/>
      <c r="Q4" s="160" t="s">
        <v>45</v>
      </c>
      <c r="R4" s="160" t="s">
        <v>59</v>
      </c>
      <c r="S4" s="160"/>
      <c r="T4" s="160"/>
      <c r="U4" s="160"/>
      <c r="V4" s="160"/>
      <c r="W4" s="160"/>
    </row>
    <row r="5" spans="1:23" ht="26.25" customHeight="1">
      <c r="A5" s="160"/>
      <c r="B5" s="160"/>
      <c r="C5" s="160"/>
      <c r="D5" s="160"/>
      <c r="E5" s="160"/>
      <c r="F5" s="160"/>
      <c r="G5" s="160"/>
      <c r="H5" s="160"/>
      <c r="I5" s="160"/>
      <c r="J5" s="160" t="s">
        <v>42</v>
      </c>
      <c r="K5" s="160"/>
      <c r="L5" s="160" t="s">
        <v>43</v>
      </c>
      <c r="M5" s="160" t="s">
        <v>44</v>
      </c>
      <c r="N5" s="160" t="s">
        <v>42</v>
      </c>
      <c r="O5" s="160" t="s">
        <v>43</v>
      </c>
      <c r="P5" s="160" t="s">
        <v>44</v>
      </c>
      <c r="Q5" s="160"/>
      <c r="R5" s="160" t="s">
        <v>41</v>
      </c>
      <c r="S5" s="160" t="s">
        <v>48</v>
      </c>
      <c r="T5" s="160" t="s">
        <v>49</v>
      </c>
      <c r="U5" s="160" t="s">
        <v>50</v>
      </c>
      <c r="V5" s="160" t="s">
        <v>51</v>
      </c>
      <c r="W5" s="160" t="s">
        <v>52</v>
      </c>
    </row>
    <row r="6" spans="1:23" ht="26.25" customHeight="1">
      <c r="A6" s="160"/>
      <c r="B6" s="160"/>
      <c r="C6" s="160"/>
      <c r="D6" s="160"/>
      <c r="E6" s="160"/>
      <c r="F6" s="160"/>
      <c r="G6" s="160"/>
      <c r="H6" s="160"/>
      <c r="I6" s="160"/>
      <c r="J6" s="71" t="s">
        <v>41</v>
      </c>
      <c r="K6" s="71" t="s">
        <v>230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ht="18.75" customHeight="1">
      <c r="A7" s="71" t="s">
        <v>67</v>
      </c>
      <c r="B7" s="71" t="s">
        <v>68</v>
      </c>
      <c r="C7" s="71" t="s">
        <v>69</v>
      </c>
      <c r="D7" s="71" t="s">
        <v>70</v>
      </c>
      <c r="E7" s="71" t="s">
        <v>71</v>
      </c>
      <c r="F7" s="71" t="s">
        <v>72</v>
      </c>
      <c r="G7" s="71" t="s">
        <v>73</v>
      </c>
      <c r="H7" s="71" t="s">
        <v>74</v>
      </c>
      <c r="I7" s="71" t="s">
        <v>75</v>
      </c>
      <c r="J7" s="71" t="s">
        <v>76</v>
      </c>
      <c r="K7" s="71" t="s">
        <v>77</v>
      </c>
      <c r="L7" s="71" t="s">
        <v>78</v>
      </c>
      <c r="M7" s="71" t="s">
        <v>79</v>
      </c>
      <c r="N7" s="71" t="s">
        <v>80</v>
      </c>
      <c r="O7" s="71" t="s">
        <v>81</v>
      </c>
      <c r="P7" s="71" t="s">
        <v>186</v>
      </c>
      <c r="Q7" s="71" t="s">
        <v>187</v>
      </c>
      <c r="R7" s="71" t="s">
        <v>188</v>
      </c>
      <c r="S7" s="71" t="s">
        <v>189</v>
      </c>
      <c r="T7" s="71" t="s">
        <v>190</v>
      </c>
      <c r="U7" s="71" t="s">
        <v>191</v>
      </c>
      <c r="V7" s="71" t="s">
        <v>192</v>
      </c>
      <c r="W7" s="71" t="s">
        <v>193</v>
      </c>
    </row>
    <row r="8" spans="1:23" ht="52.5" customHeight="1">
      <c r="A8" s="72"/>
      <c r="B8" s="72"/>
      <c r="C8" s="72" t="s">
        <v>231</v>
      </c>
      <c r="D8" s="72"/>
      <c r="E8" s="72"/>
      <c r="F8" s="72"/>
      <c r="G8" s="72"/>
      <c r="H8" s="72"/>
      <c r="I8" s="74">
        <v>63860581.759999998</v>
      </c>
      <c r="J8" s="74"/>
      <c r="K8" s="74"/>
      <c r="L8" s="74"/>
      <c r="M8" s="74"/>
      <c r="N8" s="74"/>
      <c r="O8" s="74"/>
      <c r="P8" s="74"/>
      <c r="Q8" s="74"/>
      <c r="R8" s="74">
        <v>63860581.759999998</v>
      </c>
      <c r="S8" s="74">
        <v>63860581.759999998</v>
      </c>
      <c r="T8" s="74"/>
      <c r="U8" s="74"/>
      <c r="V8" s="74"/>
      <c r="W8" s="74"/>
    </row>
    <row r="9" spans="1:23" ht="52.5" customHeight="1" outlineLevel="1">
      <c r="A9" s="72" t="s">
        <v>232</v>
      </c>
      <c r="B9" s="72" t="s">
        <v>233</v>
      </c>
      <c r="C9" s="72" t="s">
        <v>231</v>
      </c>
      <c r="D9" s="72" t="s">
        <v>54</v>
      </c>
      <c r="E9" s="72" t="s">
        <v>97</v>
      </c>
      <c r="F9" s="72" t="s">
        <v>98</v>
      </c>
      <c r="G9" s="72" t="s">
        <v>234</v>
      </c>
      <c r="H9" s="72" t="s">
        <v>235</v>
      </c>
      <c r="I9" s="74">
        <v>1285300</v>
      </c>
      <c r="J9" s="74"/>
      <c r="K9" s="74"/>
      <c r="L9" s="74"/>
      <c r="M9" s="74"/>
      <c r="N9" s="74"/>
      <c r="O9" s="74"/>
      <c r="P9" s="74"/>
      <c r="Q9" s="74"/>
      <c r="R9" s="74">
        <v>1285300</v>
      </c>
      <c r="S9" s="74">
        <v>1285300</v>
      </c>
      <c r="T9" s="74"/>
      <c r="U9" s="74"/>
      <c r="V9" s="74"/>
      <c r="W9" s="74"/>
    </row>
    <row r="10" spans="1:23" ht="52.5" customHeight="1" outlineLevel="1">
      <c r="A10" s="72" t="s">
        <v>232</v>
      </c>
      <c r="B10" s="72" t="s">
        <v>233</v>
      </c>
      <c r="C10" s="72" t="s">
        <v>231</v>
      </c>
      <c r="D10" s="72" t="s">
        <v>54</v>
      </c>
      <c r="E10" s="72" t="s">
        <v>97</v>
      </c>
      <c r="F10" s="72" t="s">
        <v>98</v>
      </c>
      <c r="G10" s="72" t="s">
        <v>236</v>
      </c>
      <c r="H10" s="72" t="s">
        <v>237</v>
      </c>
      <c r="I10" s="74">
        <v>20800</v>
      </c>
      <c r="J10" s="74"/>
      <c r="K10" s="74"/>
      <c r="L10" s="74"/>
      <c r="M10" s="74"/>
      <c r="N10" s="72"/>
      <c r="O10" s="72"/>
      <c r="P10" s="72"/>
      <c r="Q10" s="74"/>
      <c r="R10" s="74">
        <v>20800</v>
      </c>
      <c r="S10" s="74">
        <v>20800</v>
      </c>
      <c r="T10" s="74"/>
      <c r="U10" s="74"/>
      <c r="V10" s="74"/>
      <c r="W10" s="74"/>
    </row>
    <row r="11" spans="1:23" ht="52.5" customHeight="1" outlineLevel="1">
      <c r="A11" s="72" t="s">
        <v>232</v>
      </c>
      <c r="B11" s="72" t="s">
        <v>233</v>
      </c>
      <c r="C11" s="72" t="s">
        <v>231</v>
      </c>
      <c r="D11" s="72" t="s">
        <v>54</v>
      </c>
      <c r="E11" s="72" t="s">
        <v>97</v>
      </c>
      <c r="F11" s="72" t="s">
        <v>98</v>
      </c>
      <c r="G11" s="72" t="s">
        <v>238</v>
      </c>
      <c r="H11" s="72" t="s">
        <v>239</v>
      </c>
      <c r="I11" s="74">
        <v>269016.05</v>
      </c>
      <c r="J11" s="74"/>
      <c r="K11" s="74"/>
      <c r="L11" s="74"/>
      <c r="M11" s="74"/>
      <c r="N11" s="72"/>
      <c r="O11" s="72"/>
      <c r="P11" s="72"/>
      <c r="Q11" s="74"/>
      <c r="R11" s="74">
        <v>269016.05</v>
      </c>
      <c r="S11" s="74">
        <v>269016.05</v>
      </c>
      <c r="T11" s="74"/>
      <c r="U11" s="74"/>
      <c r="V11" s="74"/>
      <c r="W11" s="74"/>
    </row>
    <row r="12" spans="1:23" ht="52.5" customHeight="1" outlineLevel="1">
      <c r="A12" s="72" t="s">
        <v>232</v>
      </c>
      <c r="B12" s="72" t="s">
        <v>233</v>
      </c>
      <c r="C12" s="72" t="s">
        <v>231</v>
      </c>
      <c r="D12" s="72" t="s">
        <v>54</v>
      </c>
      <c r="E12" s="72" t="s">
        <v>97</v>
      </c>
      <c r="F12" s="72" t="s">
        <v>98</v>
      </c>
      <c r="G12" s="72" t="s">
        <v>240</v>
      </c>
      <c r="H12" s="72" t="s">
        <v>241</v>
      </c>
      <c r="I12" s="74">
        <v>1326500</v>
      </c>
      <c r="J12" s="74"/>
      <c r="K12" s="74"/>
      <c r="L12" s="74"/>
      <c r="M12" s="74"/>
      <c r="N12" s="72"/>
      <c r="O12" s="72"/>
      <c r="P12" s="72"/>
      <c r="Q12" s="74"/>
      <c r="R12" s="74">
        <v>1326500</v>
      </c>
      <c r="S12" s="74">
        <v>1326500</v>
      </c>
      <c r="T12" s="74"/>
      <c r="U12" s="74"/>
      <c r="V12" s="74"/>
      <c r="W12" s="74"/>
    </row>
    <row r="13" spans="1:23" ht="52.5" customHeight="1" outlineLevel="1">
      <c r="A13" s="72" t="s">
        <v>232</v>
      </c>
      <c r="B13" s="72" t="s">
        <v>233</v>
      </c>
      <c r="C13" s="72" t="s">
        <v>231</v>
      </c>
      <c r="D13" s="72" t="s">
        <v>54</v>
      </c>
      <c r="E13" s="72" t="s">
        <v>97</v>
      </c>
      <c r="F13" s="72" t="s">
        <v>98</v>
      </c>
      <c r="G13" s="72" t="s">
        <v>242</v>
      </c>
      <c r="H13" s="72" t="s">
        <v>243</v>
      </c>
      <c r="I13" s="74">
        <v>269500</v>
      </c>
      <c r="J13" s="74"/>
      <c r="K13" s="74"/>
      <c r="L13" s="74"/>
      <c r="M13" s="74"/>
      <c r="N13" s="72"/>
      <c r="O13" s="72"/>
      <c r="P13" s="72"/>
      <c r="Q13" s="74"/>
      <c r="R13" s="74">
        <v>269500</v>
      </c>
      <c r="S13" s="74">
        <v>269500</v>
      </c>
      <c r="T13" s="74"/>
      <c r="U13" s="74"/>
      <c r="V13" s="74"/>
      <c r="W13" s="74"/>
    </row>
    <row r="14" spans="1:23" ht="52.5" customHeight="1" outlineLevel="1">
      <c r="A14" s="72" t="s">
        <v>232</v>
      </c>
      <c r="B14" s="72" t="s">
        <v>233</v>
      </c>
      <c r="C14" s="72" t="s">
        <v>231</v>
      </c>
      <c r="D14" s="72" t="s">
        <v>54</v>
      </c>
      <c r="E14" s="72" t="s">
        <v>97</v>
      </c>
      <c r="F14" s="72" t="s">
        <v>98</v>
      </c>
      <c r="G14" s="72" t="s">
        <v>244</v>
      </c>
      <c r="H14" s="72" t="s">
        <v>245</v>
      </c>
      <c r="I14" s="74">
        <v>1960500</v>
      </c>
      <c r="J14" s="74"/>
      <c r="K14" s="74"/>
      <c r="L14" s="74"/>
      <c r="M14" s="74"/>
      <c r="N14" s="72"/>
      <c r="O14" s="72"/>
      <c r="P14" s="72"/>
      <c r="Q14" s="74"/>
      <c r="R14" s="74">
        <v>1960500</v>
      </c>
      <c r="S14" s="74">
        <v>1960500</v>
      </c>
      <c r="T14" s="74"/>
      <c r="U14" s="74"/>
      <c r="V14" s="74"/>
      <c r="W14" s="74"/>
    </row>
    <row r="15" spans="1:23" ht="52.5" customHeight="1" outlineLevel="1">
      <c r="A15" s="72" t="s">
        <v>232</v>
      </c>
      <c r="B15" s="72" t="s">
        <v>233</v>
      </c>
      <c r="C15" s="72" t="s">
        <v>231</v>
      </c>
      <c r="D15" s="72" t="s">
        <v>54</v>
      </c>
      <c r="E15" s="72" t="s">
        <v>97</v>
      </c>
      <c r="F15" s="72" t="s">
        <v>98</v>
      </c>
      <c r="G15" s="72" t="s">
        <v>246</v>
      </c>
      <c r="H15" s="72" t="s">
        <v>247</v>
      </c>
      <c r="I15" s="74">
        <v>2355700</v>
      </c>
      <c r="J15" s="74"/>
      <c r="K15" s="74"/>
      <c r="L15" s="74"/>
      <c r="M15" s="74"/>
      <c r="N15" s="72"/>
      <c r="O15" s="72"/>
      <c r="P15" s="72"/>
      <c r="Q15" s="74"/>
      <c r="R15" s="74">
        <v>2355700</v>
      </c>
      <c r="S15" s="74">
        <v>2355700</v>
      </c>
      <c r="T15" s="74"/>
      <c r="U15" s="74"/>
      <c r="V15" s="74"/>
      <c r="W15" s="74"/>
    </row>
    <row r="16" spans="1:23" ht="52.5" customHeight="1" outlineLevel="1">
      <c r="A16" s="72" t="s">
        <v>232</v>
      </c>
      <c r="B16" s="72" t="s">
        <v>233</v>
      </c>
      <c r="C16" s="72" t="s">
        <v>231</v>
      </c>
      <c r="D16" s="72" t="s">
        <v>54</v>
      </c>
      <c r="E16" s="72" t="s">
        <v>97</v>
      </c>
      <c r="F16" s="72" t="s">
        <v>98</v>
      </c>
      <c r="G16" s="72" t="s">
        <v>248</v>
      </c>
      <c r="H16" s="72" t="s">
        <v>249</v>
      </c>
      <c r="I16" s="74">
        <v>42780</v>
      </c>
      <c r="J16" s="74"/>
      <c r="K16" s="74"/>
      <c r="L16" s="74"/>
      <c r="M16" s="74"/>
      <c r="N16" s="72"/>
      <c r="O16" s="72"/>
      <c r="P16" s="72"/>
      <c r="Q16" s="74"/>
      <c r="R16" s="74">
        <v>42780</v>
      </c>
      <c r="S16" s="74">
        <v>42780</v>
      </c>
      <c r="T16" s="74"/>
      <c r="U16" s="74"/>
      <c r="V16" s="74"/>
      <c r="W16" s="74"/>
    </row>
    <row r="17" spans="1:23" ht="52.5" customHeight="1" outlineLevel="1">
      <c r="A17" s="72" t="s">
        <v>232</v>
      </c>
      <c r="B17" s="72" t="s">
        <v>233</v>
      </c>
      <c r="C17" s="72" t="s">
        <v>231</v>
      </c>
      <c r="D17" s="72" t="s">
        <v>54</v>
      </c>
      <c r="E17" s="72" t="s">
        <v>97</v>
      </c>
      <c r="F17" s="72" t="s">
        <v>98</v>
      </c>
      <c r="G17" s="72" t="s">
        <v>250</v>
      </c>
      <c r="H17" s="72" t="s">
        <v>251</v>
      </c>
      <c r="I17" s="74">
        <v>100000</v>
      </c>
      <c r="J17" s="74"/>
      <c r="K17" s="74"/>
      <c r="L17" s="74"/>
      <c r="M17" s="74"/>
      <c r="N17" s="72"/>
      <c r="O17" s="72"/>
      <c r="P17" s="72"/>
      <c r="Q17" s="74"/>
      <c r="R17" s="74">
        <v>100000</v>
      </c>
      <c r="S17" s="74">
        <v>100000</v>
      </c>
      <c r="T17" s="74"/>
      <c r="U17" s="74"/>
      <c r="V17" s="74"/>
      <c r="W17" s="74"/>
    </row>
    <row r="18" spans="1:23" ht="52.5" customHeight="1" outlineLevel="1">
      <c r="A18" s="72" t="s">
        <v>232</v>
      </c>
      <c r="B18" s="72" t="s">
        <v>233</v>
      </c>
      <c r="C18" s="72" t="s">
        <v>231</v>
      </c>
      <c r="D18" s="72" t="s">
        <v>54</v>
      </c>
      <c r="E18" s="72" t="s">
        <v>97</v>
      </c>
      <c r="F18" s="72" t="s">
        <v>98</v>
      </c>
      <c r="G18" s="72" t="s">
        <v>252</v>
      </c>
      <c r="H18" s="72" t="s">
        <v>253</v>
      </c>
      <c r="I18" s="74">
        <v>304000</v>
      </c>
      <c r="J18" s="74"/>
      <c r="K18" s="74"/>
      <c r="L18" s="74"/>
      <c r="M18" s="74"/>
      <c r="N18" s="72"/>
      <c r="O18" s="72"/>
      <c r="P18" s="72"/>
      <c r="Q18" s="74"/>
      <c r="R18" s="74">
        <v>304000</v>
      </c>
      <c r="S18" s="74">
        <v>304000</v>
      </c>
      <c r="T18" s="74"/>
      <c r="U18" s="74"/>
      <c r="V18" s="74"/>
      <c r="W18" s="74"/>
    </row>
    <row r="19" spans="1:23" ht="52.5" customHeight="1" outlineLevel="1">
      <c r="A19" s="72" t="s">
        <v>232</v>
      </c>
      <c r="B19" s="72" t="s">
        <v>233</v>
      </c>
      <c r="C19" s="72" t="s">
        <v>231</v>
      </c>
      <c r="D19" s="72" t="s">
        <v>54</v>
      </c>
      <c r="E19" s="72" t="s">
        <v>97</v>
      </c>
      <c r="F19" s="72" t="s">
        <v>98</v>
      </c>
      <c r="G19" s="72" t="s">
        <v>254</v>
      </c>
      <c r="H19" s="72" t="s">
        <v>166</v>
      </c>
      <c r="I19" s="74">
        <v>200000</v>
      </c>
      <c r="J19" s="74"/>
      <c r="K19" s="74"/>
      <c r="L19" s="74"/>
      <c r="M19" s="74"/>
      <c r="N19" s="72"/>
      <c r="O19" s="72"/>
      <c r="P19" s="72"/>
      <c r="Q19" s="74"/>
      <c r="R19" s="74">
        <v>200000</v>
      </c>
      <c r="S19" s="74">
        <v>200000</v>
      </c>
      <c r="T19" s="74"/>
      <c r="U19" s="74"/>
      <c r="V19" s="74"/>
      <c r="W19" s="74"/>
    </row>
    <row r="20" spans="1:23" ht="52.5" customHeight="1" outlineLevel="1">
      <c r="A20" s="72" t="s">
        <v>232</v>
      </c>
      <c r="B20" s="72" t="s">
        <v>233</v>
      </c>
      <c r="C20" s="72" t="s">
        <v>231</v>
      </c>
      <c r="D20" s="72" t="s">
        <v>54</v>
      </c>
      <c r="E20" s="72" t="s">
        <v>97</v>
      </c>
      <c r="F20" s="72" t="s">
        <v>98</v>
      </c>
      <c r="G20" s="72" t="s">
        <v>255</v>
      </c>
      <c r="H20" s="72" t="s">
        <v>256</v>
      </c>
      <c r="I20" s="74">
        <v>80000</v>
      </c>
      <c r="J20" s="74"/>
      <c r="K20" s="74"/>
      <c r="L20" s="74"/>
      <c r="M20" s="74"/>
      <c r="N20" s="72"/>
      <c r="O20" s="72"/>
      <c r="P20" s="72"/>
      <c r="Q20" s="74"/>
      <c r="R20" s="74">
        <v>80000</v>
      </c>
      <c r="S20" s="74">
        <v>80000</v>
      </c>
      <c r="T20" s="74"/>
      <c r="U20" s="74"/>
      <c r="V20" s="74"/>
      <c r="W20" s="74"/>
    </row>
    <row r="21" spans="1:23" ht="52.5" customHeight="1" outlineLevel="1">
      <c r="A21" s="72" t="s">
        <v>232</v>
      </c>
      <c r="B21" s="72" t="s">
        <v>233</v>
      </c>
      <c r="C21" s="72" t="s">
        <v>231</v>
      </c>
      <c r="D21" s="72" t="s">
        <v>54</v>
      </c>
      <c r="E21" s="72" t="s">
        <v>97</v>
      </c>
      <c r="F21" s="72" t="s">
        <v>98</v>
      </c>
      <c r="G21" s="72" t="s">
        <v>257</v>
      </c>
      <c r="H21" s="72" t="s">
        <v>258</v>
      </c>
      <c r="I21" s="74">
        <v>831357.71</v>
      </c>
      <c r="J21" s="74"/>
      <c r="K21" s="74"/>
      <c r="L21" s="74"/>
      <c r="M21" s="74"/>
      <c r="N21" s="72"/>
      <c r="O21" s="72"/>
      <c r="P21" s="72"/>
      <c r="Q21" s="74"/>
      <c r="R21" s="74">
        <v>831357.71</v>
      </c>
      <c r="S21" s="74">
        <v>831357.71</v>
      </c>
      <c r="T21" s="74"/>
      <c r="U21" s="74"/>
      <c r="V21" s="74"/>
      <c r="W21" s="74"/>
    </row>
    <row r="22" spans="1:23" ht="52.5" customHeight="1" outlineLevel="1">
      <c r="A22" s="72" t="s">
        <v>232</v>
      </c>
      <c r="B22" s="72" t="s">
        <v>233</v>
      </c>
      <c r="C22" s="72" t="s">
        <v>231</v>
      </c>
      <c r="D22" s="72" t="s">
        <v>54</v>
      </c>
      <c r="E22" s="72" t="s">
        <v>97</v>
      </c>
      <c r="F22" s="72" t="s">
        <v>98</v>
      </c>
      <c r="G22" s="72" t="s">
        <v>259</v>
      </c>
      <c r="H22" s="72" t="s">
        <v>260</v>
      </c>
      <c r="I22" s="74">
        <v>800000</v>
      </c>
      <c r="J22" s="74"/>
      <c r="K22" s="74"/>
      <c r="L22" s="74"/>
      <c r="M22" s="74"/>
      <c r="N22" s="72"/>
      <c r="O22" s="72"/>
      <c r="P22" s="72"/>
      <c r="Q22" s="74"/>
      <c r="R22" s="74">
        <v>800000</v>
      </c>
      <c r="S22" s="74">
        <v>800000</v>
      </c>
      <c r="T22" s="74"/>
      <c r="U22" s="74"/>
      <c r="V22" s="74"/>
      <c r="W22" s="74"/>
    </row>
    <row r="23" spans="1:23" ht="52.5" customHeight="1" outlineLevel="1">
      <c r="A23" s="72" t="s">
        <v>232</v>
      </c>
      <c r="B23" s="72" t="s">
        <v>233</v>
      </c>
      <c r="C23" s="72" t="s">
        <v>231</v>
      </c>
      <c r="D23" s="72" t="s">
        <v>54</v>
      </c>
      <c r="E23" s="72" t="s">
        <v>97</v>
      </c>
      <c r="F23" s="72" t="s">
        <v>98</v>
      </c>
      <c r="G23" s="72" t="s">
        <v>261</v>
      </c>
      <c r="H23" s="72" t="s">
        <v>262</v>
      </c>
      <c r="I23" s="74">
        <v>94800</v>
      </c>
      <c r="J23" s="74"/>
      <c r="K23" s="74"/>
      <c r="L23" s="74"/>
      <c r="M23" s="74"/>
      <c r="N23" s="72"/>
      <c r="O23" s="72"/>
      <c r="P23" s="72"/>
      <c r="Q23" s="74"/>
      <c r="R23" s="74">
        <v>94800</v>
      </c>
      <c r="S23" s="74">
        <v>94800</v>
      </c>
      <c r="T23" s="74"/>
      <c r="U23" s="74"/>
      <c r="V23" s="74"/>
      <c r="W23" s="74"/>
    </row>
    <row r="24" spans="1:23" ht="52.5" customHeight="1" outlineLevel="1">
      <c r="A24" s="72" t="s">
        <v>232</v>
      </c>
      <c r="B24" s="72" t="s">
        <v>233</v>
      </c>
      <c r="C24" s="72" t="s">
        <v>231</v>
      </c>
      <c r="D24" s="72" t="s">
        <v>54</v>
      </c>
      <c r="E24" s="72" t="s">
        <v>97</v>
      </c>
      <c r="F24" s="72" t="s">
        <v>98</v>
      </c>
      <c r="G24" s="72" t="s">
        <v>263</v>
      </c>
      <c r="H24" s="72" t="s">
        <v>264</v>
      </c>
      <c r="I24" s="74">
        <v>9400</v>
      </c>
      <c r="J24" s="74"/>
      <c r="K24" s="74"/>
      <c r="L24" s="74"/>
      <c r="M24" s="74"/>
      <c r="N24" s="72"/>
      <c r="O24" s="72"/>
      <c r="P24" s="72"/>
      <c r="Q24" s="74"/>
      <c r="R24" s="74">
        <v>9400</v>
      </c>
      <c r="S24" s="74">
        <v>9400</v>
      </c>
      <c r="T24" s="74"/>
      <c r="U24" s="74"/>
      <c r="V24" s="74"/>
      <c r="W24" s="74"/>
    </row>
    <row r="25" spans="1:23" ht="52.5" customHeight="1" outlineLevel="1">
      <c r="A25" s="72" t="s">
        <v>232</v>
      </c>
      <c r="B25" s="72" t="s">
        <v>233</v>
      </c>
      <c r="C25" s="72" t="s">
        <v>231</v>
      </c>
      <c r="D25" s="72" t="s">
        <v>54</v>
      </c>
      <c r="E25" s="72" t="s">
        <v>97</v>
      </c>
      <c r="F25" s="72" t="s">
        <v>98</v>
      </c>
      <c r="G25" s="72" t="s">
        <v>265</v>
      </c>
      <c r="H25" s="72" t="s">
        <v>266</v>
      </c>
      <c r="I25" s="74">
        <v>1165000</v>
      </c>
      <c r="J25" s="74"/>
      <c r="K25" s="74"/>
      <c r="L25" s="74"/>
      <c r="M25" s="74"/>
      <c r="N25" s="72"/>
      <c r="O25" s="72"/>
      <c r="P25" s="72"/>
      <c r="Q25" s="74"/>
      <c r="R25" s="74">
        <v>1165000</v>
      </c>
      <c r="S25" s="74">
        <v>1165000</v>
      </c>
      <c r="T25" s="74"/>
      <c r="U25" s="74"/>
      <c r="V25" s="74"/>
      <c r="W25" s="74"/>
    </row>
    <row r="26" spans="1:23" ht="52.5" customHeight="1" outlineLevel="1">
      <c r="A26" s="72" t="s">
        <v>232</v>
      </c>
      <c r="B26" s="72" t="s">
        <v>233</v>
      </c>
      <c r="C26" s="72" t="s">
        <v>231</v>
      </c>
      <c r="D26" s="72" t="s">
        <v>54</v>
      </c>
      <c r="E26" s="72" t="s">
        <v>97</v>
      </c>
      <c r="F26" s="72" t="s">
        <v>98</v>
      </c>
      <c r="G26" s="72" t="s">
        <v>267</v>
      </c>
      <c r="H26" s="72" t="s">
        <v>268</v>
      </c>
      <c r="I26" s="74">
        <v>48095928</v>
      </c>
      <c r="J26" s="74"/>
      <c r="K26" s="74"/>
      <c r="L26" s="74"/>
      <c r="M26" s="74"/>
      <c r="N26" s="72"/>
      <c r="O26" s="72"/>
      <c r="P26" s="72"/>
      <c r="Q26" s="74"/>
      <c r="R26" s="74">
        <v>48095928</v>
      </c>
      <c r="S26" s="74">
        <v>48095928</v>
      </c>
      <c r="T26" s="74"/>
      <c r="U26" s="74"/>
      <c r="V26" s="74"/>
      <c r="W26" s="74"/>
    </row>
    <row r="27" spans="1:23" ht="52.5" customHeight="1" outlineLevel="1">
      <c r="A27" s="72" t="s">
        <v>232</v>
      </c>
      <c r="B27" s="72" t="s">
        <v>233</v>
      </c>
      <c r="C27" s="72" t="s">
        <v>231</v>
      </c>
      <c r="D27" s="72" t="s">
        <v>54</v>
      </c>
      <c r="E27" s="72" t="s">
        <v>117</v>
      </c>
      <c r="F27" s="72" t="s">
        <v>118</v>
      </c>
      <c r="G27" s="72" t="s">
        <v>269</v>
      </c>
      <c r="H27" s="72" t="s">
        <v>270</v>
      </c>
      <c r="I27" s="74">
        <v>4650000</v>
      </c>
      <c r="J27" s="74"/>
      <c r="K27" s="74"/>
      <c r="L27" s="74"/>
      <c r="M27" s="74"/>
      <c r="N27" s="72"/>
      <c r="O27" s="72"/>
      <c r="P27" s="72"/>
      <c r="Q27" s="74"/>
      <c r="R27" s="74">
        <v>4650000</v>
      </c>
      <c r="S27" s="74">
        <v>4650000</v>
      </c>
      <c r="T27" s="74"/>
      <c r="U27" s="74"/>
      <c r="V27" s="74"/>
      <c r="W27" s="74"/>
    </row>
    <row r="28" spans="1:23" ht="52.5" customHeight="1">
      <c r="A28" s="72"/>
      <c r="B28" s="72"/>
      <c r="C28" s="72" t="s">
        <v>271</v>
      </c>
      <c r="D28" s="72"/>
      <c r="E28" s="72"/>
      <c r="F28" s="72"/>
      <c r="G28" s="72"/>
      <c r="H28" s="72"/>
      <c r="I28" s="74">
        <v>335800</v>
      </c>
      <c r="J28" s="74">
        <v>335800</v>
      </c>
      <c r="K28" s="74">
        <v>335800</v>
      </c>
      <c r="L28" s="74"/>
      <c r="M28" s="74"/>
      <c r="N28" s="72"/>
      <c r="O28" s="72"/>
      <c r="P28" s="72"/>
      <c r="Q28" s="74"/>
      <c r="R28" s="74"/>
      <c r="S28" s="74"/>
      <c r="T28" s="74"/>
      <c r="U28" s="74"/>
      <c r="V28" s="74"/>
      <c r="W28" s="74"/>
    </row>
    <row r="29" spans="1:23" ht="52.5" customHeight="1" outlineLevel="1">
      <c r="A29" s="72" t="s">
        <v>232</v>
      </c>
      <c r="B29" s="72" t="s">
        <v>272</v>
      </c>
      <c r="C29" s="72" t="s">
        <v>271</v>
      </c>
      <c r="D29" s="72" t="s">
        <v>54</v>
      </c>
      <c r="E29" s="72" t="s">
        <v>97</v>
      </c>
      <c r="F29" s="72" t="s">
        <v>98</v>
      </c>
      <c r="G29" s="72" t="s">
        <v>273</v>
      </c>
      <c r="H29" s="72" t="s">
        <v>274</v>
      </c>
      <c r="I29" s="74">
        <v>335800</v>
      </c>
      <c r="J29" s="74">
        <v>335800</v>
      </c>
      <c r="K29" s="74">
        <v>335800</v>
      </c>
      <c r="L29" s="74"/>
      <c r="M29" s="74"/>
      <c r="N29" s="72"/>
      <c r="O29" s="72"/>
      <c r="P29" s="72"/>
      <c r="Q29" s="74"/>
      <c r="R29" s="74"/>
      <c r="S29" s="74"/>
      <c r="T29" s="74"/>
      <c r="U29" s="74"/>
      <c r="V29" s="74"/>
      <c r="W29" s="74"/>
    </row>
    <row r="30" spans="1:23" ht="30" customHeight="1">
      <c r="A30" s="119" t="s">
        <v>38</v>
      </c>
      <c r="B30" s="119"/>
      <c r="C30" s="119"/>
      <c r="D30" s="119"/>
      <c r="E30" s="119"/>
      <c r="F30" s="119"/>
      <c r="G30" s="119"/>
      <c r="H30" s="119"/>
      <c r="I30" s="74">
        <v>64196381.759999998</v>
      </c>
      <c r="J30" s="74">
        <v>335800</v>
      </c>
      <c r="K30" s="74">
        <v>335800</v>
      </c>
      <c r="L30" s="74"/>
      <c r="M30" s="74"/>
      <c r="N30" s="74"/>
      <c r="O30" s="74"/>
      <c r="P30" s="74"/>
      <c r="Q30" s="74"/>
      <c r="R30" s="74">
        <v>63860581.759999998</v>
      </c>
      <c r="S30" s="74">
        <v>63860581.759999998</v>
      </c>
      <c r="T30" s="74"/>
      <c r="U30" s="74"/>
      <c r="V30" s="74"/>
      <c r="W30" s="74"/>
    </row>
  </sheetData>
  <mergeCells count="30">
    <mergeCell ref="L5:L6"/>
    <mergeCell ref="M5:M6"/>
    <mergeCell ref="N5:N6"/>
    <mergeCell ref="O5:O6"/>
    <mergeCell ref="P5:P6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1:W1"/>
    <mergeCell ref="A2:W2"/>
    <mergeCell ref="A3:G3"/>
    <mergeCell ref="V3:W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2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2025-03-27T09:45:15Z</dcterms:created>
  <dcterms:modified xsi:type="dcterms:W3CDTF">2025-03-28T01:17:17Z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3C1E0A31FAE24388A14DCA79E475A340_12</vt:lpwstr>
  </property>
  <property fmtid="{D5CDD505-2E9C-101B-9397-08002B2CF9AE}" pid="3" name="KSOProductBuildVer">
    <vt:lpwstr>2052-12.1.0.20305</vt:lpwstr>
  </property>
</Properties>
</file>