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转移支付补助项目支出预算表11" sheetId="17" r:id="rId16"/>
    <sheet name="部门项目中期规划预算表12" sheetId="18" r:id="rId17"/>
  </sheets>
  <definedNames>
    <definedName name="_xlnm._FilterDatabase" localSheetId="6" hidden="1">部门基本支出预算表04!$A$8:$W$53</definedName>
    <definedName name="_xlnm._FilterDatabase" localSheetId="7" hidden="1">'部门项目支出预算表05-1'!$A$6:$W$30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<sst xmlns="http://schemas.openxmlformats.org/spreadsheetml/2006/main" count="1242" uniqueCount="424">
  <si>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</si>
  <si>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</si>
  <si>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</si>
  <si>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</si>
  <si>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</si>
  <si>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</si>
  <si>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</si>
  <si>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</si>
  <si>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</si>
  <si>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</si>
  <si>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</si>
  <si>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</si>
  <si>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</si>
  <si>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</si>
  <si>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</si>
  <si>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</si>
  <si>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</si>
  <si>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</si>
  <si>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</si>
  <si>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</si>
  <si>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</si>
  <si>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</si>
  <si>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</si>
  <si>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</si>
  <si>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</si>
  <si>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</si>
  <si>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</si>
  <si>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</si>
  <si>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</si>
  <si>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</si>
  <si>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</si>
  <si>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</si>
  <si>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</si>
  <si>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</si>
  <si>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</si>
  <si>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</si>
  <si>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</si>
  <si>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</si>
  <si>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</si>
  <si>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</si>
  <si>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</si>
  <si>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</si>
  <si>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</si>
  <si>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</si>
  <si>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</si>
  <si>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351001</t>
  </si>
  <si>
    <t>芒市退役军人事务局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</si>
  <si>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</si>
  <si>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</si>
  <si>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</si>
  <si>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</si>
  <si>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</si>
  <si>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</si>
  <si>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</si>
  <si>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</si>
  <si>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</si>
  <si>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</si>
  <si>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</si>
  <si>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</si>
  <si>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</si>
  <si>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</si>
  <si>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</si>
  <si>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</si>
  <si>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</si>
  <si>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</si>
  <si>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</si>
  <si>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</si>
  <si>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</si>
  <si>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</si>
  <si>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</si>
  <si>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</si>
  <si>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</si>
  <si>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</si>
  <si>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</si>
  <si>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</si>
  <si>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</si>
  <si>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</si>
  <si>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</si>
  <si>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</si>
  <si>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</si>
  <si>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</si>
  <si>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</si>
  <si>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</si>
  <si>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</si>
  <si>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</si>
  <si>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</si>
  <si>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</si>
  <si>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</si>
  <si>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20808</t>
  </si>
  <si>
    <t>抚恤</t>
  </si>
  <si>
    <t>2080801</t>
  </si>
  <si>
    <t>死亡抚恤</t>
  </si>
  <si>
    <t>2080803</t>
  </si>
  <si>
    <t>在乡复员、退伍军人生活补助</t>
  </si>
  <si>
    <t>2080805</t>
  </si>
  <si>
    <t>义务兵优待</t>
  </si>
  <si>
    <t>2080899</t>
  </si>
  <si>
    <t>其他优抚支出</t>
  </si>
  <si>
    <t>20809</t>
  </si>
  <si>
    <t>退役安置</t>
  </si>
  <si>
    <t>2080901</t>
  </si>
  <si>
    <t>退役士兵安置</t>
  </si>
  <si>
    <t>2080905</t>
  </si>
  <si>
    <t>军队转业干部安置</t>
  </si>
  <si>
    <t>20828</t>
  </si>
  <si>
    <t>退役军人管理事务</t>
  </si>
  <si>
    <t>2082801</t>
  </si>
  <si>
    <t>行政运行</t>
  </si>
  <si>
    <t>2082850</t>
  </si>
  <si>
    <t>事业运行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</si>
  <si>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</si>
  <si>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</si>
  <si>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</si>
  <si>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</si>
  <si>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</si>
  <si>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</si>
  <si>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</si>
  <si>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</si>
  <si>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</si>
  <si>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</si>
  <si>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</si>
  <si>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</si>
  <si>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</si>
  <si>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21014</t>
  </si>
  <si>
    <t>优抚对象医疗</t>
  </si>
  <si>
    <t>2101401</t>
  </si>
  <si>
    <t>优抚对象医疗补助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</si>
  <si>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</si>
  <si>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</si>
  <si>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</si>
  <si>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</si>
  <si>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</si>
  <si>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</si>
  <si>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</si>
  <si>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</si>
  <si>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</si>
  <si>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</si>
  <si>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</si>
  <si>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</si>
  <si>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</si>
  <si>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</si>
  <si>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</si>
  <si>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</si>
  <si>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</si>
  <si>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</si>
  <si>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</si>
  <si>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</si>
  <si>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</si>
  <si>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</si>
  <si>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</si>
  <si>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</si>
  <si>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</si>
  <si>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</si>
  <si>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</si>
  <si>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</si>
  <si>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</si>
  <si>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</si>
  <si>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</si>
  <si>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</si>
  <si>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</si>
  <si>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</si>
  <si>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</si>
  <si>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</si>
  <si>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</si>
  <si>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</si>
  <si>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</si>
  <si>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</si>
  <si>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</si>
  <si>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</si>
  <si>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</si>
  <si>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</si>
  <si>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</si>
  <si>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</si>
  <si>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</si>
  <si>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</si>
  <si>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</si>
  <si>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</si>
  <si>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</si>
  <si>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</si>
  <si>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</si>
  <si>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</si>
  <si>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</si>
  <si>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</si>
  <si>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</si>
  <si>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</si>
  <si>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</si>
  <si>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</si>
  <si>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</si>
  <si>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</si>
  <si>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</si>
  <si>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</si>
  <si>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</si>
  <si>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</si>
  <si>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</si>
  <si>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</si>
  <si>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</si>
  <si>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</si>
  <si>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</si>
  <si>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</si>
  <si>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</si>
  <si>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</si>
  <si>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</si>
  <si>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</si>
  <si>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</si>
  <si>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</si>
  <si>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</si>
  <si>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</si>
  <si>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</si>
  <si>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533103210000000020000</t>
  </si>
  <si>
    <t>行政人员支出工资</t>
  </si>
  <si>
    <t>30101</t>
  </si>
  <si>
    <t>基本工资</t>
  </si>
  <si>
    <t>533103210000000020001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</si>
  <si>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</si>
  <si>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</si>
  <si>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</si>
  <si>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</si>
  <si>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</si>
  <si>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</si>
  <si>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</si>
  <si>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533103210000000020002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</si>
  <si>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</si>
  <si>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</si>
  <si>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</si>
  <si>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</si>
  <si>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</si>
  <si>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</si>
  <si>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</si>
  <si>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</si>
  <si>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</si>
  <si>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533103210000000020003</t>
  </si>
  <si>
    <t>30113</t>
  </si>
  <si>
    <t>533103231100001553887</t>
  </si>
  <si>
    <t>公用经费安排的公务用车运维费</t>
  </si>
  <si>
    <t>30231</t>
  </si>
  <si>
    <t>公务用车运行维护费</t>
  </si>
  <si>
    <t>533103221100000387976</t>
  </si>
  <si>
    <t>公用经费安排的公务接待费</t>
  </si>
  <si>
    <t>30217</t>
  </si>
  <si>
    <t>533103210000000020009</t>
  </si>
  <si>
    <t>一般公用经费</t>
  </si>
  <si>
    <t>30211</t>
  </si>
  <si>
    <t>差旅费</t>
  </si>
  <si>
    <t>30229</t>
  </si>
  <si>
    <t>福利费</t>
  </si>
  <si>
    <t>30201</t>
  </si>
  <si>
    <t>办公费</t>
  </si>
  <si>
    <t>30207</t>
  </si>
  <si>
    <t>邮电费</t>
  </si>
  <si>
    <t>533103221100000387960</t>
  </si>
  <si>
    <t>公用经费安排的对个人和家庭的补助</t>
  </si>
  <si>
    <t>30305</t>
  </si>
  <si>
    <t>生活补助</t>
  </si>
  <si>
    <t>30299</t>
  </si>
  <si>
    <t>其他商品和服务支出</t>
  </si>
  <si>
    <t>533103210000000020007</t>
  </si>
  <si>
    <t>工会经费</t>
  </si>
  <si>
    <t>30228</t>
  </si>
  <si>
    <t>533103210000000020006</t>
  </si>
  <si>
    <t>公务交通补贴</t>
  </si>
  <si>
    <t>30239</t>
  </si>
  <si>
    <t>其他交通费用</t>
  </si>
  <si>
    <t>533103241100002320524</t>
  </si>
  <si>
    <t>重点优抚对象生活困难补助</t>
  </si>
  <si>
    <t>533103241100002320533</t>
  </si>
  <si>
    <t>优抚对象抚恤和生活补助经费</t>
  </si>
  <si>
    <t>30304</t>
  </si>
  <si>
    <t>抚恤金</t>
  </si>
  <si>
    <t>533103251100003765275</t>
  </si>
  <si>
    <t>义务兵优待金</t>
  </si>
  <si>
    <t>533103241100002323502</t>
  </si>
  <si>
    <t>533103241100002320534</t>
  </si>
  <si>
    <t>临时人员</t>
  </si>
  <si>
    <t>30199</t>
  </si>
  <si>
    <t>其他工资福利支出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</si>
  <si>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</si>
  <si>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</si>
  <si>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</si>
  <si>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</si>
  <si>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</si>
  <si>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</si>
  <si>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</si>
  <si>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</si>
  <si>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2025年退役军人事务各类工作经费</t>
  </si>
  <si>
    <t>专项业务类</t>
  </si>
  <si>
    <t>533103251100003754453</t>
  </si>
  <si>
    <t>30205</t>
  </si>
  <si>
    <t>水费</t>
  </si>
  <si>
    <t>30206</t>
  </si>
  <si>
    <t>电费</t>
  </si>
  <si>
    <t>30213</t>
  </si>
  <si>
    <t>维修（护）费</t>
  </si>
  <si>
    <t>30216</t>
  </si>
  <si>
    <t>培训费</t>
  </si>
  <si>
    <t>30226</t>
  </si>
  <si>
    <t>劳务费</t>
  </si>
  <si>
    <t>31002</t>
  </si>
  <si>
    <t>办公设备购置</t>
  </si>
  <si>
    <t>单位自有资金</t>
  </si>
  <si>
    <t>事业发展类</t>
  </si>
  <si>
    <t>533103251100003758951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</si>
  <si>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</si>
  <si>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</si>
  <si>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</si>
  <si>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</si>
  <si>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</si>
  <si>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</si>
  <si>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</si>
  <si>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</si>
  <si>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</si>
  <si>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</si>
  <si>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</si>
  <si>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1、积极开展走访慰问，温暖军人之心；7、认真做好安置和就业创业工作；
2、高标准悬挂光荣牌，彰显军人之荣；8、做好双拥模范城创建工作；
3、健全服务体系建设，打造军人之家；9、强化重点人员稳控。助推信访维稳取得新成效；
4、稳妥推进保险接续，维护军人之利；10、强化帮扶责任落实，助力精准脱贫攻坚战。
5、铭记革命英雄和烈士，增强爱国之心；
6、退役军人就业创业工作有显著成效。</t>
  </si>
  <si>
    <t>产出指标</t>
  </si>
  <si>
    <t>数量指标</t>
  </si>
  <si>
    <t>服务对象人数</t>
  </si>
  <si>
    <t>&gt;=</t>
  </si>
  <si>
    <t>10000</t>
  </si>
  <si>
    <t>人次</t>
  </si>
  <si>
    <t>定量指标</t>
  </si>
  <si>
    <t>效益指标</t>
  </si>
  <si>
    <t>社会效益</t>
  </si>
  <si>
    <t>服务对象生活水平</t>
  </si>
  <si>
    <t>=</t>
  </si>
  <si>
    <t>有效改善</t>
  </si>
  <si>
    <t>%</t>
  </si>
  <si>
    <t>无</t>
  </si>
  <si>
    <t>满意度指标</t>
  </si>
  <si>
    <t>服务对象满意度</t>
  </si>
  <si>
    <t>98</t>
  </si>
  <si>
    <t xml:space="preserve">1、积极开展走访慰问，温暖军人之心；7、认真做好安置和就业创业工作；
2、高标准悬挂光荣牌，彰显军人之荣；8、做好双拥模范城创建工作；
3、健全服务体系建设，打造军人之家；9、强化重点人员稳控。助推信访维稳取得新成效；
4、稳妥推进保险接续，维护军人之利；10、强化帮扶责任落实，助力精准脱贫攻坚战。
5、铭记革命英雄和烈士，增强爱国之心；
6、退役军人就业创业工作有显著成效。                          </t>
  </si>
  <si>
    <t>质量指标</t>
  </si>
  <si>
    <t>经费足额拨付率</t>
  </si>
  <si>
    <t>80</t>
  </si>
  <si>
    <t>优抚对象满意度</t>
  </si>
  <si>
    <t>85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</si>
  <si>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</si>
  <si>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</si>
  <si>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</si>
  <si>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</si>
  <si>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</si>
  <si>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注 ：芒市退役军人事务局无部门政府性基金预算支出经费预算，此表无数据。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</si>
  <si>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</si>
  <si>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</si>
  <si>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</si>
  <si>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</si>
  <si>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</si>
  <si>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</si>
  <si>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</si>
  <si>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</si>
  <si>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</si>
  <si>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</si>
  <si>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</si>
  <si>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</si>
  <si>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复印纸</t>
  </si>
  <si>
    <t>纸及纸板</t>
  </si>
  <si>
    <t>件</t>
  </si>
  <si>
    <t>公车油费</t>
  </si>
  <si>
    <t>车辆加油、添加燃料服务</t>
  </si>
  <si>
    <t>升</t>
  </si>
  <si>
    <t>公车维修费</t>
  </si>
  <si>
    <t>车辆维修和保养服务</t>
  </si>
  <si>
    <t>次</t>
  </si>
  <si>
    <t>公车保险费</t>
  </si>
  <si>
    <t>机动车保险服务</t>
  </si>
  <si>
    <t>年</t>
  </si>
  <si>
    <t>打印机</t>
  </si>
  <si>
    <t>A4黑白打印机</t>
  </si>
  <si>
    <t>台</t>
  </si>
  <si>
    <t>档案柜</t>
  </si>
  <si>
    <t>文件柜</t>
  </si>
  <si>
    <t>组</t>
  </si>
  <si>
    <t>预算08表</t>
  </si>
  <si>
    <t>政府购买服务项目</t>
  </si>
  <si>
    <t>政府购买服务目录</t>
  </si>
  <si>
    <t>法律咨询服务</t>
  </si>
  <si>
    <t>B0102 法律咨询服务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</si>
  <si>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</si>
  <si>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</si>
  <si>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</si>
  <si>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</si>
  <si>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</si>
  <si>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</si>
  <si>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</si>
  <si>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</si>
  <si>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</si>
  <si>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</si>
  <si>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</si>
  <si>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</si>
  <si>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</si>
  <si>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</si>
  <si>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</si>
  <si>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</si>
  <si>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注：芒市退役军人事务局无市对下转移支付预算，此表无数据。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</si>
  <si>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</si>
  <si>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</si>
  <si>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</si>
  <si>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</si>
  <si>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</si>
  <si>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</si>
  <si>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</si>
  <si>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</si>
  <si>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</si>
  <si>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</si>
  <si>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注：芒市退役军人事务局无新增资产配置预算，此表无数据。</t>
  </si>
  <si>
    <t>预算11表</t>
  </si>
  <si>
    <t>上级补助</t>
  </si>
  <si>
    <t>2025年解困帮扶及其他临时救助补助省级经费</t>
  </si>
  <si>
    <t>民生类</t>
  </si>
  <si>
    <t>2025年军队转业干部补助中央经费</t>
  </si>
  <si>
    <t>30215</t>
  </si>
  <si>
    <t>会议费</t>
  </si>
  <si>
    <t>2025年退役士兵安置补助省级经费</t>
  </si>
  <si>
    <t>2025年义务兵家庭优待金省级经费</t>
  </si>
  <si>
    <t>2025年优抚对象补助(义务兵家庭优待金)补助经费</t>
  </si>
  <si>
    <t>2025年优抚对象补助省级经费</t>
  </si>
  <si>
    <t>2025年优抚对象医疗保障中央经费</t>
  </si>
  <si>
    <t>30307</t>
  </si>
  <si>
    <t>医疗费补助</t>
  </si>
  <si>
    <t>公益性岗位社保补贴经费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</si>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</sst>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2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rgb="FF000000"/>
      <name val="Calibri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11"/>
      <color rgb="FF000000"/>
      <name val="宋体"/>
      <charset val="134"/>
      <scheme val="major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1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8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3" fillId="4" borderId="18" applyNumberFormat="0" applyAlignment="0" applyProtection="0">
      <alignment vertical="center"/>
    </xf>
    <xf numFmtId="0" fontId="34" fillId="5" borderId="20" applyNumberFormat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5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49" fontId="1" fillId="0" borderId="7" xfId="53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4" fontId="4" fillId="0" borderId="14" xfId="0" applyNumberFormat="1" applyFont="1" applyBorder="1" applyAlignment="1" applyProtection="1">
      <alignment horizontal="right" vertical="center"/>
      <protection locked="0"/>
    </xf>
    <xf numFmtId="4" fontId="4" fillId="0" borderId="14" xfId="0" applyNumberFormat="1" applyFont="1" applyBorder="1" applyAlignment="1" applyProtection="1">
      <alignment horizontal="right" vertical="center" wrapText="1"/>
      <protection locked="0"/>
    </xf>
    <xf numFmtId="0" fontId="12" fillId="0" borderId="0" xfId="0" applyFont="1" applyAlignment="1">
      <alignment horizontal="left" vertical="center"/>
    </xf>
    <xf numFmtId="49" fontId="13" fillId="0" borderId="0" xfId="53" applyFont="1" applyBorder="1">
      <alignment horizontal="left" vertical="center" wrapText="1"/>
    </xf>
    <xf numFmtId="49" fontId="14" fillId="0" borderId="0" xfId="53" applyFont="1" applyBorder="1" applyAlignment="1">
      <alignment horizontal="center" vertical="center" wrapText="1"/>
    </xf>
    <xf numFmtId="49" fontId="13" fillId="0" borderId="7" xfId="53" applyFont="1" applyAlignment="1">
      <alignment horizontal="center" vertical="center" wrapText="1"/>
    </xf>
    <xf numFmtId="49" fontId="13" fillId="0" borderId="7" xfId="53" applyFont="1">
      <alignment horizontal="left" vertical="center" wrapText="1"/>
    </xf>
    <xf numFmtId="49" fontId="13" fillId="0" borderId="7" xfId="53" applyFont="1" applyAlignment="1">
      <alignment horizontal="left" vertical="center" wrapText="1"/>
    </xf>
    <xf numFmtId="49" fontId="13" fillId="0" borderId="0" xfId="53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5" fillId="0" borderId="0" xfId="0" applyBorder="1">
      <alignment vertical="top"/>
    </xf>
    <xf numFmtId="0" fontId="14" fillId="0" borderId="0" xfId="0" applyFont="1" applyBorder="1" applyAlignment="1">
      <alignment horizontal="center" vertical="center"/>
    </xf>
    <xf numFmtId="0" fontId="15" fillId="0" borderId="7" xfId="0" applyBorder="1" applyAlignment="1">
      <alignment horizontal="center" vertical="center" wrapText="1"/>
    </xf>
    <xf numFmtId="0" fontId="15" fillId="0" borderId="7" xfId="0" applyBorder="1" applyAlignment="1">
      <alignment horizontal="center" vertical="center"/>
    </xf>
    <xf numFmtId="0" fontId="15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17" fillId="0" borderId="7" xfId="0" applyNumberFormat="1" applyFont="1" applyBorder="1" applyAlignment="1">
      <alignment vertical="center"/>
    </xf>
    <xf numFmtId="4" fontId="17" fillId="0" borderId="2" xfId="0" applyNumberFormat="1" applyFont="1" applyBorder="1" applyAlignment="1">
      <alignment vertical="center"/>
    </xf>
    <xf numFmtId="49" fontId="14" fillId="0" borderId="0" xfId="0" applyNumberFormat="1" applyFont="1" applyBorder="1" applyAlignment="1">
      <alignment horizontal="center" vertical="center" wrapText="1"/>
    </xf>
    <xf numFmtId="49" fontId="15" fillId="0" borderId="0" xfId="0" applyNumberFormat="1" applyBorder="1" applyAlignment="1">
      <alignment horizontal="left" vertical="center" wrapText="1"/>
    </xf>
    <xf numFmtId="49" fontId="18" fillId="0" borderId="7" xfId="53" applyFont="1" applyAlignment="1">
      <alignment horizontal="center" vertical="center" wrapText="1"/>
    </xf>
    <xf numFmtId="49" fontId="18" fillId="0" borderId="7" xfId="53" applyFont="1">
      <alignment horizontal="left" vertical="center" wrapText="1"/>
    </xf>
    <xf numFmtId="178" fontId="18" fillId="0" borderId="7" xfId="54" applyFont="1">
      <alignment horizontal="right" vertical="center"/>
    </xf>
    <xf numFmtId="49" fontId="18" fillId="0" borderId="7" xfId="53" applyFont="1" applyAlignment="1">
      <alignment horizontal="left" vertical="center" wrapText="1" indent="1"/>
    </xf>
    <xf numFmtId="49" fontId="18" fillId="0" borderId="7" xfId="53" applyFont="1" applyAlignment="1">
      <alignment horizontal="left" vertical="center" wrapText="1" indent="2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1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topLeftCell="A10" workbookViewId="0">
      <selection activeCell="A1" sqref="A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81"/>
      <c r="B1" s="181"/>
      <c r="C1" s="181"/>
      <c r="D1" s="182" t="s">
        <v>0</v>
      </c>
    </row>
    <row r="2" ht="42" customHeight="1" spans="1:4">
      <c r="A2" s="183" t="str">
        <f>"2025"&amp;"年部门财务收支预算总表"</f>
        <v>2025年部门财务收支预算总表</v>
      </c>
      <c r="B2" s="183"/>
      <c r="C2" s="183"/>
      <c r="D2" s="183"/>
    </row>
    <row r="3" ht="18.75" customHeight="1" spans="1:4">
      <c r="A3" s="139" t="str">
        <f>"单位名称："&amp;"芒市退役军人事务局"</f>
        <v>单位名称：芒市退役军人事务局</v>
      </c>
      <c r="B3" s="139"/>
      <c r="C3" s="140"/>
      <c r="D3" s="184" t="s">
        <v>1</v>
      </c>
    </row>
    <row r="4" ht="18.75" customHeight="1" spans="1:4">
      <c r="A4" s="140" t="s">
        <v>2</v>
      </c>
      <c r="B4" s="140"/>
      <c r="C4" s="140" t="s">
        <v>3</v>
      </c>
      <c r="D4" s="140"/>
    </row>
    <row r="5" ht="18.75" customHeight="1" spans="1:4">
      <c r="A5" s="140" t="s">
        <v>4</v>
      </c>
      <c r="B5" s="140" t="s">
        <v>5</v>
      </c>
      <c r="C5" s="140" t="s">
        <v>6</v>
      </c>
      <c r="D5" s="140" t="s">
        <v>5</v>
      </c>
    </row>
    <row r="6" ht="18.75" customHeight="1" spans="1:4">
      <c r="A6" s="139" t="s">
        <v>7</v>
      </c>
      <c r="B6" s="141">
        <v>13102556.04</v>
      </c>
      <c r="C6" s="139" t="str">
        <f>"一"&amp;"、"&amp;"社会保障和就业支出"</f>
        <v>一、社会保障和就业支出</v>
      </c>
      <c r="D6" s="141">
        <v>9741546.22</v>
      </c>
    </row>
    <row r="7" ht="18.75" customHeight="1" spans="1:4">
      <c r="A7" s="139" t="s">
        <v>8</v>
      </c>
      <c r="B7" s="141"/>
      <c r="C7" s="139" t="str">
        <f>"二"&amp;"、"&amp;"卫生健康支出"</f>
        <v>二、卫生健康支出</v>
      </c>
      <c r="D7" s="141">
        <v>3274287.54</v>
      </c>
    </row>
    <row r="8" ht="18.75" customHeight="1" spans="1:4">
      <c r="A8" s="139" t="s">
        <v>9</v>
      </c>
      <c r="B8" s="141"/>
      <c r="C8" s="139" t="str">
        <f>"三"&amp;"、"&amp;"住房保障支出"</f>
        <v>三、住房保障支出</v>
      </c>
      <c r="D8" s="141">
        <v>186722.28</v>
      </c>
    </row>
    <row r="9" ht="18.75" customHeight="1" spans="1:4">
      <c r="A9" s="139" t="s">
        <v>10</v>
      </c>
      <c r="B9" s="141"/>
      <c r="C9" s="139"/>
      <c r="D9" s="141"/>
    </row>
    <row r="10" ht="18.75" customHeight="1" spans="1:4">
      <c r="A10" s="139" t="s">
        <v>11</v>
      </c>
      <c r="B10" s="141">
        <v>100000</v>
      </c>
      <c r="C10" s="139"/>
      <c r="D10" s="141"/>
    </row>
    <row r="11" ht="18.75" customHeight="1" spans="1:4">
      <c r="A11" s="139" t="s">
        <v>12</v>
      </c>
      <c r="B11" s="141"/>
      <c r="C11" s="139"/>
      <c r="D11" s="141"/>
    </row>
    <row r="12" ht="18.75" customHeight="1" spans="1:4">
      <c r="A12" s="139" t="s">
        <v>13</v>
      </c>
      <c r="B12" s="141"/>
      <c r="C12" s="139"/>
      <c r="D12" s="141"/>
    </row>
    <row r="13" ht="18.75" customHeight="1" spans="1:4">
      <c r="A13" s="139" t="s">
        <v>14</v>
      </c>
      <c r="B13" s="141"/>
      <c r="C13" s="139"/>
      <c r="D13" s="141"/>
    </row>
    <row r="14" ht="18.75" customHeight="1" spans="1:4">
      <c r="A14" s="139" t="s">
        <v>15</v>
      </c>
      <c r="B14" s="141"/>
      <c r="C14" s="139"/>
      <c r="D14" s="141"/>
    </row>
    <row r="15" ht="18.75" customHeight="1" spans="1:4">
      <c r="A15" s="139" t="s">
        <v>16</v>
      </c>
      <c r="B15" s="141">
        <v>100000</v>
      </c>
      <c r="C15" s="139"/>
      <c r="D15" s="141"/>
    </row>
    <row r="16" ht="18.75" customHeight="1" spans="1:4">
      <c r="A16" s="139"/>
      <c r="B16" s="141"/>
      <c r="C16" s="139"/>
      <c r="D16" s="141"/>
    </row>
    <row r="17" ht="18.75" customHeight="1" spans="1:4">
      <c r="A17" s="139"/>
      <c r="B17" s="141"/>
      <c r="C17" s="139"/>
      <c r="D17" s="141"/>
    </row>
    <row r="18" ht="18.75" customHeight="1" spans="1:4">
      <c r="A18" s="139"/>
      <c r="B18" s="141"/>
      <c r="C18" s="139"/>
      <c r="D18" s="141"/>
    </row>
    <row r="19" ht="18.75" customHeight="1" spans="1:4">
      <c r="A19" s="139"/>
      <c r="B19" s="141"/>
      <c r="C19" s="139"/>
      <c r="D19" s="141"/>
    </row>
    <row r="20" ht="18.75" customHeight="1" spans="1:4">
      <c r="A20" s="139"/>
      <c r="B20" s="141"/>
      <c r="C20" s="139"/>
      <c r="D20" s="141"/>
    </row>
    <row r="21" ht="18.75" customHeight="1" spans="1:4">
      <c r="A21" s="139"/>
      <c r="B21" s="141"/>
      <c r="C21" s="139"/>
      <c r="D21" s="141"/>
    </row>
    <row r="22" ht="18.75" customHeight="1" spans="1:4">
      <c r="A22" s="139"/>
      <c r="B22" s="141"/>
      <c r="C22" s="139"/>
      <c r="D22" s="141"/>
    </row>
    <row r="23" ht="18.75" customHeight="1" spans="1:4">
      <c r="A23" s="139"/>
      <c r="B23" s="141"/>
      <c r="C23" s="139"/>
      <c r="D23" s="141"/>
    </row>
    <row r="24" ht="18.75" customHeight="1" spans="1:4">
      <c r="A24" s="139"/>
      <c r="B24" s="141"/>
      <c r="C24" s="139"/>
      <c r="D24" s="141"/>
    </row>
    <row r="25" ht="18.75" customHeight="1" spans="1:4">
      <c r="A25" s="139"/>
      <c r="B25" s="141"/>
      <c r="C25" s="139"/>
      <c r="D25" s="141"/>
    </row>
    <row r="26" ht="18.75" customHeight="1" spans="1:4">
      <c r="A26" s="139"/>
      <c r="B26" s="141"/>
      <c r="C26" s="139"/>
      <c r="D26" s="141"/>
    </row>
    <row r="27" ht="18.75" customHeight="1" spans="1:4">
      <c r="A27" s="139"/>
      <c r="B27" s="141"/>
      <c r="C27" s="139"/>
      <c r="D27" s="141"/>
    </row>
    <row r="28" ht="18.75" customHeight="1" spans="1:4">
      <c r="A28" s="139"/>
      <c r="B28" s="141"/>
      <c r="C28" s="139"/>
      <c r="D28" s="141"/>
    </row>
    <row r="29" ht="18.75" customHeight="1" spans="1:4">
      <c r="A29" s="139"/>
      <c r="B29" s="141"/>
      <c r="C29" s="139"/>
      <c r="D29" s="141"/>
    </row>
    <row r="30" ht="18.75" customHeight="1" spans="1:4">
      <c r="A30" s="139"/>
      <c r="B30" s="141"/>
      <c r="C30" s="139"/>
      <c r="D30" s="141"/>
    </row>
    <row r="31" ht="18.75" customHeight="1" spans="1:4">
      <c r="A31" s="139"/>
      <c r="B31" s="141"/>
      <c r="C31" s="139"/>
      <c r="D31" s="141"/>
    </row>
    <row r="32" ht="18.75" customHeight="1" spans="1:4">
      <c r="A32" s="139" t="s">
        <v>17</v>
      </c>
      <c r="B32" s="141">
        <v>13202556.04</v>
      </c>
      <c r="C32" s="139" t="s">
        <v>18</v>
      </c>
      <c r="D32" s="141">
        <v>13202556.04</v>
      </c>
    </row>
    <row r="33" ht="18.75" customHeight="1" spans="1:4">
      <c r="A33" s="139" t="s">
        <v>19</v>
      </c>
      <c r="B33" s="141"/>
      <c r="C33" s="139" t="s">
        <v>20</v>
      </c>
      <c r="D33" s="141"/>
    </row>
    <row r="34" ht="18.75" customHeight="1" spans="1:4">
      <c r="A34" s="139" t="s">
        <v>21</v>
      </c>
      <c r="B34" s="141"/>
      <c r="C34" s="139" t="s">
        <v>21</v>
      </c>
      <c r="D34" s="141"/>
    </row>
    <row r="35" ht="18.75" customHeight="1" spans="1:4">
      <c r="A35" s="139" t="s">
        <v>22</v>
      </c>
      <c r="B35" s="141"/>
      <c r="C35" s="139" t="s">
        <v>23</v>
      </c>
      <c r="D35" s="141"/>
    </row>
    <row r="36" ht="18.75" customHeight="1" spans="1:4">
      <c r="A36" s="139" t="s">
        <v>24</v>
      </c>
      <c r="B36" s="141">
        <v>13202556.04</v>
      </c>
      <c r="C36" s="139" t="s">
        <v>25</v>
      </c>
      <c r="D36" s="141">
        <v>13202556.04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21" sqref="A21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5">
        <v>1</v>
      </c>
      <c r="B1" s="116">
        <v>0</v>
      </c>
      <c r="C1" s="115">
        <v>1</v>
      </c>
      <c r="D1" s="93"/>
      <c r="E1" s="93"/>
      <c r="F1" s="114" t="s">
        <v>336</v>
      </c>
    </row>
    <row r="2" ht="26.25" customHeight="1" spans="1:6">
      <c r="A2" s="117" t="str">
        <f>"2025"&amp;"年部门政府性基金预算支出预算表"</f>
        <v>2025年部门政府性基金预算支出预算表</v>
      </c>
      <c r="B2" s="117" t="s">
        <v>337</v>
      </c>
      <c r="C2" s="118"/>
      <c r="D2" s="119"/>
      <c r="E2" s="119"/>
      <c r="F2" s="119"/>
    </row>
    <row r="3" ht="13.5" customHeight="1" spans="1:6">
      <c r="A3" s="120" t="str">
        <f>"单位名称："&amp;"芒市退役军人事务局"</f>
        <v>单位名称：芒市退役军人事务局</v>
      </c>
      <c r="B3" s="120" t="s">
        <v>338</v>
      </c>
      <c r="C3" s="121"/>
      <c r="D3" s="93"/>
      <c r="E3" s="93"/>
      <c r="F3" s="114" t="s">
        <v>1</v>
      </c>
    </row>
    <row r="4" ht="19.5" customHeight="1" spans="1:6">
      <c r="A4" s="61" t="s">
        <v>185</v>
      </c>
      <c r="B4" s="122" t="s">
        <v>48</v>
      </c>
      <c r="C4" s="61" t="s">
        <v>49</v>
      </c>
      <c r="D4" s="34" t="s">
        <v>339</v>
      </c>
      <c r="E4" s="34"/>
      <c r="F4" s="34"/>
    </row>
    <row r="5" ht="18.55" customHeight="1" spans="1:6">
      <c r="A5" s="61"/>
      <c r="B5" s="122"/>
      <c r="C5" s="61"/>
      <c r="D5" s="34" t="s">
        <v>30</v>
      </c>
      <c r="E5" s="34" t="s">
        <v>52</v>
      </c>
      <c r="F5" s="34" t="s">
        <v>53</v>
      </c>
    </row>
    <row r="6" ht="20.25" customHeight="1" spans="1:6">
      <c r="A6" s="61">
        <v>1</v>
      </c>
      <c r="B6" s="123" t="s">
        <v>60</v>
      </c>
      <c r="C6" s="123" t="s">
        <v>61</v>
      </c>
      <c r="D6" s="123" t="s">
        <v>62</v>
      </c>
      <c r="E6" s="123" t="s">
        <v>63</v>
      </c>
      <c r="F6" s="123" t="s">
        <v>64</v>
      </c>
    </row>
    <row r="7" ht="30" customHeight="1" spans="1:6">
      <c r="A7" s="32"/>
      <c r="B7" s="122"/>
      <c r="C7" s="32"/>
      <c r="D7" s="77"/>
      <c r="E7" s="124"/>
      <c r="F7" s="124"/>
    </row>
    <row r="8" ht="30" customHeight="1" spans="1:6">
      <c r="A8" s="22"/>
      <c r="B8" s="22"/>
      <c r="C8" s="22"/>
      <c r="D8" s="77"/>
      <c r="E8" s="124"/>
      <c r="F8" s="124"/>
    </row>
    <row r="9" ht="30" customHeight="1" spans="1:6">
      <c r="A9" s="125" t="s">
        <v>340</v>
      </c>
      <c r="B9" s="125" t="s">
        <v>340</v>
      </c>
      <c r="C9" s="125" t="s">
        <v>340</v>
      </c>
      <c r="D9" s="126"/>
      <c r="E9" s="127"/>
      <c r="F9" s="127"/>
    </row>
    <row r="10" ht="28" customHeight="1" spans="1:6">
      <c r="A10" s="128" t="s">
        <v>341</v>
      </c>
      <c r="B10" s="128"/>
      <c r="C10" s="128"/>
      <c r="D10" s="128"/>
      <c r="E10" s="128"/>
      <c r="F10" s="128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5"/>
  <sheetViews>
    <sheetView showZeros="0" topLeftCell="A6" workbookViewId="0">
      <selection activeCell="D12" sqref="D12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4" width="3.62857142857143" customWidth="1"/>
    <col min="5" max="5" width="6.14285714285714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5"/>
      <c r="P1" s="105"/>
      <c r="Q1" s="42" t="s">
        <v>342</v>
      </c>
    </row>
    <row r="2" ht="27.75" customHeight="1" spans="1:17">
      <c r="A2" s="43" t="str">
        <f>"2025"&amp;"年部门政府采购预算表"</f>
        <v>2025年部门政府采购预算表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06"/>
      <c r="L2" s="28"/>
      <c r="M2" s="28"/>
      <c r="N2" s="28"/>
      <c r="O2" s="106"/>
      <c r="P2" s="106"/>
      <c r="Q2" s="28"/>
    </row>
    <row r="3" ht="18.75" customHeight="1" spans="1:17">
      <c r="A3" s="44" t="str">
        <f>"单位名称："&amp;"芒市退役军人事务局"</f>
        <v>单位名称：芒市退役军人事务局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07"/>
      <c r="P3" s="107"/>
      <c r="Q3" s="114" t="s">
        <v>27</v>
      </c>
    </row>
    <row r="4" ht="15.75" customHeight="1" spans="1:17">
      <c r="A4" s="11" t="s">
        <v>343</v>
      </c>
      <c r="B4" s="94" t="s">
        <v>344</v>
      </c>
      <c r="C4" s="94" t="s">
        <v>345</v>
      </c>
      <c r="D4" s="94" t="s">
        <v>346</v>
      </c>
      <c r="E4" s="94" t="s">
        <v>347</v>
      </c>
      <c r="F4" s="94" t="s">
        <v>348</v>
      </c>
      <c r="G4" s="47" t="s">
        <v>192</v>
      </c>
      <c r="H4" s="47"/>
      <c r="I4" s="47"/>
      <c r="J4" s="47"/>
      <c r="K4" s="108"/>
      <c r="L4" s="47"/>
      <c r="M4" s="47"/>
      <c r="N4" s="47"/>
      <c r="O4" s="74"/>
      <c r="P4" s="108"/>
      <c r="Q4" s="48"/>
    </row>
    <row r="5" ht="17.25" customHeight="1" spans="1:17">
      <c r="A5" s="16"/>
      <c r="B5" s="95"/>
      <c r="C5" s="95"/>
      <c r="D5" s="95"/>
      <c r="E5" s="95"/>
      <c r="F5" s="95"/>
      <c r="G5" s="95" t="s">
        <v>30</v>
      </c>
      <c r="H5" s="95" t="s">
        <v>34</v>
      </c>
      <c r="I5" s="95" t="s">
        <v>349</v>
      </c>
      <c r="J5" s="95" t="s">
        <v>350</v>
      </c>
      <c r="K5" s="109" t="s">
        <v>351</v>
      </c>
      <c r="L5" s="110" t="s">
        <v>352</v>
      </c>
      <c r="M5" s="110"/>
      <c r="N5" s="110"/>
      <c r="O5" s="111"/>
      <c r="P5" s="112"/>
      <c r="Q5" s="96"/>
    </row>
    <row r="6" ht="54" customHeight="1" spans="1:17">
      <c r="A6" s="18"/>
      <c r="B6" s="96"/>
      <c r="C6" s="96"/>
      <c r="D6" s="96"/>
      <c r="E6" s="96"/>
      <c r="F6" s="96"/>
      <c r="G6" s="96"/>
      <c r="H6" s="96" t="s">
        <v>33</v>
      </c>
      <c r="I6" s="96"/>
      <c r="J6" s="96"/>
      <c r="K6" s="113"/>
      <c r="L6" s="96" t="s">
        <v>33</v>
      </c>
      <c r="M6" s="96" t="s">
        <v>40</v>
      </c>
      <c r="N6" s="96" t="s">
        <v>353</v>
      </c>
      <c r="O6" s="32" t="s">
        <v>42</v>
      </c>
      <c r="P6" s="113" t="s">
        <v>43</v>
      </c>
      <c r="Q6" s="96" t="s">
        <v>44</v>
      </c>
    </row>
    <row r="7" ht="15" customHeight="1" spans="1:17">
      <c r="A7" s="75">
        <v>1</v>
      </c>
      <c r="B7" s="97">
        <v>2</v>
      </c>
      <c r="C7" s="97">
        <v>3</v>
      </c>
      <c r="D7" s="97">
        <v>4</v>
      </c>
      <c r="E7" s="97">
        <v>5</v>
      </c>
      <c r="F7" s="97">
        <v>6</v>
      </c>
      <c r="G7" s="98">
        <v>7</v>
      </c>
      <c r="H7" s="98">
        <v>8</v>
      </c>
      <c r="I7" s="98">
        <v>9</v>
      </c>
      <c r="J7" s="98">
        <v>10</v>
      </c>
      <c r="K7" s="98">
        <v>11</v>
      </c>
      <c r="L7" s="98">
        <v>12</v>
      </c>
      <c r="M7" s="98">
        <v>13</v>
      </c>
      <c r="N7" s="98">
        <v>14</v>
      </c>
      <c r="O7" s="98">
        <v>15</v>
      </c>
      <c r="P7" s="98">
        <v>16</v>
      </c>
      <c r="Q7" s="98">
        <v>17</v>
      </c>
    </row>
    <row r="8" ht="52.5" customHeight="1" spans="1:17">
      <c r="A8" s="99" t="s">
        <v>46</v>
      </c>
      <c r="B8" s="100"/>
      <c r="C8" s="100"/>
      <c r="D8" s="101"/>
      <c r="E8" s="102"/>
      <c r="F8" s="23"/>
      <c r="G8" s="23">
        <v>32300</v>
      </c>
      <c r="H8" s="23">
        <v>32300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9" t="str">
        <f>"     "&amp;"一般公用经费"</f>
        <v>     一般公用经费</v>
      </c>
      <c r="B9" s="100" t="s">
        <v>354</v>
      </c>
      <c r="C9" s="100" t="s">
        <v>355</v>
      </c>
      <c r="D9" s="101" t="s">
        <v>356</v>
      </c>
      <c r="E9" s="102">
        <v>60</v>
      </c>
      <c r="F9" s="23"/>
      <c r="G9" s="23">
        <v>9000</v>
      </c>
      <c r="H9" s="23">
        <v>9000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9" t="str">
        <f t="shared" ref="A10:A12" si="0">"     "&amp;"公用经费安排的公务用车运维费"</f>
        <v>     公用经费安排的公务用车运维费</v>
      </c>
      <c r="B10" s="100" t="s">
        <v>357</v>
      </c>
      <c r="C10" s="100" t="s">
        <v>358</v>
      </c>
      <c r="D10" s="101" t="s">
        <v>359</v>
      </c>
      <c r="E10" s="102">
        <v>1000</v>
      </c>
      <c r="F10" s="23"/>
      <c r="G10" s="23">
        <v>8000</v>
      </c>
      <c r="H10" s="23">
        <v>8000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9" t="str">
        <f t="shared" si="0"/>
        <v>     公用经费安排的公务用车运维费</v>
      </c>
      <c r="B11" s="100" t="s">
        <v>360</v>
      </c>
      <c r="C11" s="100" t="s">
        <v>361</v>
      </c>
      <c r="D11" s="101" t="s">
        <v>362</v>
      </c>
      <c r="E11" s="102">
        <v>1</v>
      </c>
      <c r="F11" s="23"/>
      <c r="G11" s="23">
        <v>3500</v>
      </c>
      <c r="H11" s="23">
        <v>3500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99" t="str">
        <f t="shared" si="0"/>
        <v>     公用经费安排的公务用车运维费</v>
      </c>
      <c r="B12" s="100" t="s">
        <v>363</v>
      </c>
      <c r="C12" s="100" t="s">
        <v>364</v>
      </c>
      <c r="D12" s="101" t="s">
        <v>365</v>
      </c>
      <c r="E12" s="102">
        <v>1</v>
      </c>
      <c r="F12" s="23"/>
      <c r="G12" s="23">
        <v>2500</v>
      </c>
      <c r="H12" s="23">
        <v>2500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99" t="str">
        <f t="shared" ref="A13:A14" si="1">"     "&amp;"2025年退役军人事务各类工作经费"</f>
        <v>     2025年退役军人事务各类工作经费</v>
      </c>
      <c r="B13" s="100" t="s">
        <v>366</v>
      </c>
      <c r="C13" s="100" t="s">
        <v>367</v>
      </c>
      <c r="D13" s="101" t="s">
        <v>368</v>
      </c>
      <c r="E13" s="102">
        <v>1</v>
      </c>
      <c r="F13" s="23"/>
      <c r="G13" s="23">
        <v>2300</v>
      </c>
      <c r="H13" s="23">
        <v>2300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99" t="str">
        <f t="shared" si="1"/>
        <v>     2025年退役军人事务各类工作经费</v>
      </c>
      <c r="B14" s="100" t="s">
        <v>369</v>
      </c>
      <c r="C14" s="100" t="s">
        <v>370</v>
      </c>
      <c r="D14" s="101" t="s">
        <v>371</v>
      </c>
      <c r="E14" s="102">
        <v>10</v>
      </c>
      <c r="F14" s="23"/>
      <c r="G14" s="23">
        <v>7000</v>
      </c>
      <c r="H14" s="23">
        <v>7000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30" customHeight="1" spans="1:17">
      <c r="A15" s="103" t="s">
        <v>340</v>
      </c>
      <c r="B15" s="104"/>
      <c r="C15" s="104"/>
      <c r="D15" s="104"/>
      <c r="E15" s="102"/>
      <c r="F15" s="23"/>
      <c r="G15" s="23">
        <v>32300</v>
      </c>
      <c r="H15" s="23">
        <v>32300</v>
      </c>
      <c r="I15" s="23"/>
      <c r="J15" s="23"/>
      <c r="K15" s="23"/>
      <c r="L15" s="23"/>
      <c r="M15" s="23"/>
      <c r="N15" s="23"/>
      <c r="O15" s="23"/>
      <c r="P15" s="23"/>
      <c r="Q15" s="23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0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7"/>
      <c r="I1" s="1"/>
      <c r="J1" s="1"/>
      <c r="K1" s="87"/>
      <c r="L1" s="1"/>
      <c r="M1" s="92"/>
      <c r="N1" s="92" t="s">
        <v>372</v>
      </c>
    </row>
    <row r="2" ht="36" customHeight="1" spans="1:14">
      <c r="A2" s="28" t="str">
        <f>"2025"&amp;"年部门政府购买服务预算表"</f>
        <v>2025年部门政府购买服务预算表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"单位名称："&amp;"芒市退役军人事务局"</f>
        <v>单位名称：芒市退役军人事务局</v>
      </c>
      <c r="B3" s="31"/>
      <c r="C3" s="31"/>
      <c r="D3" s="31"/>
      <c r="E3" s="31"/>
      <c r="F3" s="31"/>
      <c r="G3" s="31"/>
      <c r="H3" s="87"/>
      <c r="I3" s="1"/>
      <c r="J3" s="1"/>
      <c r="K3" s="87"/>
      <c r="L3" s="1"/>
      <c r="M3" s="93"/>
      <c r="N3" s="42" t="s">
        <v>27</v>
      </c>
    </row>
    <row r="4" ht="15.75" customHeight="1" spans="1:14">
      <c r="A4" s="11" t="s">
        <v>343</v>
      </c>
      <c r="B4" s="11" t="s">
        <v>373</v>
      </c>
      <c r="C4" s="11" t="s">
        <v>374</v>
      </c>
      <c r="D4" s="12" t="s">
        <v>192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8" t="s">
        <v>30</v>
      </c>
      <c r="E5" s="11" t="s">
        <v>34</v>
      </c>
      <c r="F5" s="11" t="s">
        <v>349</v>
      </c>
      <c r="G5" s="11" t="s">
        <v>350</v>
      </c>
      <c r="H5" s="11" t="s">
        <v>351</v>
      </c>
      <c r="I5" s="12" t="s">
        <v>352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5"/>
      <c r="E6" s="16" t="s">
        <v>33</v>
      </c>
      <c r="F6" s="18"/>
      <c r="G6" s="18"/>
      <c r="H6" s="75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89" t="s">
        <v>46</v>
      </c>
      <c r="B8" s="89"/>
      <c r="C8" s="89"/>
      <c r="D8" s="23">
        <v>10000</v>
      </c>
      <c r="E8" s="23">
        <v>10000</v>
      </c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0" t="str">
        <f>"     "&amp;"2025年退役军人事务各类工作经费"</f>
        <v>     2025年退役军人事务各类工作经费</v>
      </c>
      <c r="B9" s="90" t="s">
        <v>375</v>
      </c>
      <c r="C9" s="90" t="s">
        <v>376</v>
      </c>
      <c r="D9" s="23">
        <v>10000</v>
      </c>
      <c r="E9" s="23">
        <v>10000</v>
      </c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1"/>
      <c r="C10" s="91"/>
      <c r="D10" s="23">
        <v>10000</v>
      </c>
      <c r="E10" s="23">
        <v>10000</v>
      </c>
      <c r="F10" s="23"/>
      <c r="G10" s="23"/>
      <c r="H10" s="23"/>
      <c r="I10" s="23"/>
      <c r="J10" s="23"/>
      <c r="K10" s="23"/>
      <c r="L10" s="23"/>
      <c r="M10" s="23"/>
      <c r="N10" s="23"/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A11" sqref="A11:P11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5"/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81" t="s">
        <v>377</v>
      </c>
    </row>
    <row r="2" ht="27.75" customHeight="1" spans="1:16">
      <c r="A2" s="67" t="str">
        <f>"2025"&amp;"年市对下转移支付预算表"</f>
        <v>2025年市对下转移支付预算表</v>
      </c>
      <c r="B2" s="5"/>
      <c r="C2" s="5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"/>
    </row>
    <row r="3" customHeight="1" spans="1:16">
      <c r="A3" s="68" t="s">
        <v>1</v>
      </c>
      <c r="B3" s="69"/>
      <c r="C3" s="6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2"/>
    </row>
    <row r="4" ht="18" customHeight="1" spans="1:16">
      <c r="A4" s="70" t="str">
        <f>"单位名称："&amp;"芒市退役军人事务局"</f>
        <v>单位名称：芒市退役军人事务局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3"/>
    </row>
    <row r="5" ht="19.5" customHeight="1" spans="1:16">
      <c r="A5" s="72" t="s">
        <v>378</v>
      </c>
      <c r="B5" s="12" t="s">
        <v>192</v>
      </c>
      <c r="C5" s="13"/>
      <c r="D5" s="73"/>
      <c r="E5" s="74" t="s">
        <v>379</v>
      </c>
      <c r="F5" s="74"/>
      <c r="G5" s="74"/>
      <c r="H5" s="74"/>
      <c r="I5" s="74"/>
      <c r="J5" s="74"/>
      <c r="K5" s="74"/>
      <c r="L5" s="74"/>
      <c r="M5" s="74"/>
      <c r="N5" s="74"/>
      <c r="O5" s="74"/>
      <c r="P5" s="84"/>
    </row>
    <row r="6" ht="40.5" customHeight="1" spans="1:16">
      <c r="A6" s="75"/>
      <c r="B6" s="16" t="s">
        <v>30</v>
      </c>
      <c r="C6" s="11" t="s">
        <v>34</v>
      </c>
      <c r="D6" s="76" t="s">
        <v>380</v>
      </c>
      <c r="E6" s="76" t="s">
        <v>381</v>
      </c>
      <c r="F6" s="76" t="s">
        <v>382</v>
      </c>
      <c r="G6" s="76" t="s">
        <v>383</v>
      </c>
      <c r="H6" s="76" t="s">
        <v>384</v>
      </c>
      <c r="I6" s="76" t="s">
        <v>385</v>
      </c>
      <c r="J6" s="76" t="s">
        <v>386</v>
      </c>
      <c r="K6" s="76" t="s">
        <v>387</v>
      </c>
      <c r="L6" s="76" t="s">
        <v>388</v>
      </c>
      <c r="M6" s="32" t="s">
        <v>389</v>
      </c>
      <c r="N6" s="32" t="s">
        <v>390</v>
      </c>
      <c r="O6" s="85" t="s">
        <v>391</v>
      </c>
      <c r="P6" s="32" t="s">
        <v>392</v>
      </c>
    </row>
    <row r="7" ht="19.5" customHeight="1" spans="1:16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75">
        <v>16</v>
      </c>
    </row>
    <row r="8" ht="19.5" customHeight="1" spans="1:16">
      <c r="A8" s="35"/>
      <c r="B8" s="77"/>
      <c r="C8" s="77"/>
      <c r="D8" s="78"/>
      <c r="E8" s="79"/>
      <c r="F8" s="79"/>
      <c r="G8" s="79"/>
      <c r="H8" s="79"/>
      <c r="I8" s="79"/>
      <c r="J8" s="79"/>
      <c r="K8" s="79"/>
      <c r="L8" s="79"/>
      <c r="M8" s="86"/>
      <c r="N8" s="86"/>
      <c r="O8" s="86"/>
      <c r="P8" s="86"/>
    </row>
    <row r="9" ht="19.5" customHeight="1" spans="1:16">
      <c r="A9" s="35"/>
      <c r="B9" s="77"/>
      <c r="C9" s="77"/>
      <c r="D9" s="78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24"/>
    </row>
    <row r="10" ht="19.5" customHeight="1" spans="1:16">
      <c r="A10" s="51" t="s">
        <v>30</v>
      </c>
      <c r="B10" s="77"/>
      <c r="C10" s="77"/>
      <c r="D10" s="78"/>
      <c r="E10" s="79"/>
      <c r="F10" s="79"/>
      <c r="G10" s="79"/>
      <c r="H10" s="79"/>
      <c r="I10" s="79"/>
      <c r="J10" s="79"/>
      <c r="K10" s="79"/>
      <c r="L10" s="79"/>
      <c r="M10" s="86"/>
      <c r="N10" s="86"/>
      <c r="O10" s="86"/>
      <c r="P10" s="86"/>
    </row>
    <row r="11" customHeight="1" spans="1:16">
      <c r="A11" s="54" t="s">
        <v>393</v>
      </c>
      <c r="B11" s="54"/>
      <c r="C11" s="54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54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8"/>
  <sheetViews>
    <sheetView showZeros="0" workbookViewId="0">
      <selection activeCell="A8" sqref="A8:P8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4" t="s">
        <v>394</v>
      </c>
    </row>
    <row r="2" ht="28.5" customHeight="1" spans="1:10">
      <c r="A2" s="57" t="str">
        <f>"2025"&amp;"年市对下转移支付绩效目标表"</f>
        <v>2025年市对下转移支付绩效目标表</v>
      </c>
      <c r="B2" s="5"/>
      <c r="C2" s="5"/>
      <c r="D2" s="5"/>
      <c r="E2" s="5"/>
      <c r="F2" s="58"/>
      <c r="G2" s="5"/>
      <c r="H2" s="58"/>
      <c r="I2" s="58"/>
      <c r="J2" s="5"/>
    </row>
    <row r="3" ht="17.25" customHeight="1" spans="1:8">
      <c r="A3" s="6" t="str">
        <f>"单位名称："&amp;"芒市退役军人事务局"</f>
        <v>单位名称：芒市退役军人事务局</v>
      </c>
      <c r="B3" s="59"/>
      <c r="C3" s="59"/>
      <c r="D3" s="59"/>
      <c r="E3" s="59"/>
      <c r="F3" s="60"/>
      <c r="G3" s="59"/>
      <c r="H3" s="60"/>
    </row>
    <row r="4" ht="44.25" customHeight="1" spans="1:10">
      <c r="A4" s="33" t="s">
        <v>302</v>
      </c>
      <c r="B4" s="33" t="s">
        <v>303</v>
      </c>
      <c r="C4" s="33" t="s">
        <v>304</v>
      </c>
      <c r="D4" s="33" t="s">
        <v>305</v>
      </c>
      <c r="E4" s="33" t="s">
        <v>306</v>
      </c>
      <c r="F4" s="61" t="s">
        <v>307</v>
      </c>
      <c r="G4" s="33" t="s">
        <v>308</v>
      </c>
      <c r="H4" s="61" t="s">
        <v>309</v>
      </c>
      <c r="I4" s="61" t="s">
        <v>310</v>
      </c>
      <c r="J4" s="33" t="s">
        <v>311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61">
        <v>6</v>
      </c>
      <c r="G5" s="33">
        <v>7</v>
      </c>
      <c r="H5" s="61">
        <v>8</v>
      </c>
      <c r="I5" s="61">
        <v>9</v>
      </c>
      <c r="J5" s="33">
        <v>10</v>
      </c>
    </row>
    <row r="6" ht="25.95" customHeight="1" spans="1:10">
      <c r="A6" s="35"/>
      <c r="B6" s="49"/>
      <c r="C6" s="49"/>
      <c r="D6" s="49"/>
      <c r="E6" s="62"/>
      <c r="F6" s="63"/>
      <c r="G6" s="62"/>
      <c r="H6" s="63"/>
      <c r="I6" s="63"/>
      <c r="J6" s="62"/>
    </row>
    <row r="7" ht="25.95" customHeight="1" spans="1:10">
      <c r="A7" s="35"/>
      <c r="B7" s="22" t="s">
        <v>395</v>
      </c>
      <c r="C7" s="22" t="s">
        <v>395</v>
      </c>
      <c r="D7" s="22" t="s">
        <v>395</v>
      </c>
      <c r="E7" s="35" t="s">
        <v>395</v>
      </c>
      <c r="F7" s="22" t="s">
        <v>395</v>
      </c>
      <c r="G7" s="35" t="s">
        <v>395</v>
      </c>
      <c r="H7" s="22" t="s">
        <v>395</v>
      </c>
      <c r="I7" s="22" t="s">
        <v>395</v>
      </c>
      <c r="J7" s="35" t="s">
        <v>395</v>
      </c>
    </row>
    <row r="8" ht="14.25" customHeight="1" spans="1:16">
      <c r="A8" s="54" t="s">
        <v>393</v>
      </c>
      <c r="B8" s="55"/>
      <c r="C8" s="55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5"/>
    </row>
  </sheetData>
  <mergeCells count="3">
    <mergeCell ref="A2:J2"/>
    <mergeCell ref="A3:H3"/>
    <mergeCell ref="A8:P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9"/>
  <sheetViews>
    <sheetView showZeros="0" workbookViewId="0">
      <selection activeCell="A9" sqref="A9:P9"/>
    </sheetView>
  </sheetViews>
  <sheetFormatPr defaultColWidth="9.14285714285714" defaultRowHeight="12" customHeight="1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396</v>
      </c>
    </row>
    <row r="2" ht="28.5" customHeight="1" spans="1:8">
      <c r="A2" s="43" t="str">
        <f>"2025"&amp;"年新增资产配置表"</f>
        <v>2025年新增资产配置表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4" t="str">
        <f>"单位名称："&amp;"芒市退役军人事务局"</f>
        <v>单位名称：芒市退役军人事务局</v>
      </c>
      <c r="B3" s="30"/>
      <c r="C3" s="45"/>
      <c r="D3" s="1"/>
      <c r="E3" s="1"/>
      <c r="F3" s="1"/>
      <c r="G3" s="1"/>
      <c r="H3" s="1"/>
    </row>
    <row r="4" ht="18" customHeight="1" spans="1:8">
      <c r="A4" s="11" t="s">
        <v>185</v>
      </c>
      <c r="B4" s="11" t="s">
        <v>397</v>
      </c>
      <c r="C4" s="11" t="s">
        <v>398</v>
      </c>
      <c r="D4" s="11" t="s">
        <v>399</v>
      </c>
      <c r="E4" s="11" t="s">
        <v>400</v>
      </c>
      <c r="F4" s="46" t="s">
        <v>401</v>
      </c>
      <c r="G4" s="47"/>
      <c r="H4" s="48"/>
    </row>
    <row r="5" ht="18" customHeight="1" spans="1:8">
      <c r="A5" s="18"/>
      <c r="B5" s="18"/>
      <c r="C5" s="18"/>
      <c r="D5" s="18"/>
      <c r="E5" s="18"/>
      <c r="F5" s="33" t="s">
        <v>347</v>
      </c>
      <c r="G5" s="33" t="s">
        <v>402</v>
      </c>
      <c r="H5" s="33" t="s">
        <v>403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1"/>
      <c r="G8" s="53"/>
      <c r="H8" s="53"/>
    </row>
    <row r="9" ht="14.25" customHeight="1" spans="1:16">
      <c r="A9" s="54" t="s">
        <v>404</v>
      </c>
      <c r="B9" s="55"/>
      <c r="C9" s="55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5"/>
    </row>
  </sheetData>
  <mergeCells count="10">
    <mergeCell ref="A2:H2"/>
    <mergeCell ref="A3:C3"/>
    <mergeCell ref="F4:H4"/>
    <mergeCell ref="A8:E8"/>
    <mergeCell ref="A9:P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34"/>
  <sheetViews>
    <sheetView showZeros="0" workbookViewId="0">
      <selection activeCell="C4" sqref="C4:C6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405</v>
      </c>
    </row>
    <row r="2" ht="27.75" customHeight="1" spans="1:11">
      <c r="A2" s="28" t="str">
        <f>"2025"&amp;"年上级转移支付补助项目支出预算表"</f>
        <v>2025年上级转移支付补助项目支出预算表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"单位名称："&amp;"芒市退役军人事务局"</f>
        <v>单位名称：芒市退役军人事务局</v>
      </c>
      <c r="B3" s="30"/>
      <c r="C3" s="30"/>
      <c r="D3" s="30"/>
      <c r="E3" s="30"/>
      <c r="F3" s="30"/>
      <c r="G3" s="30"/>
      <c r="H3" s="31"/>
      <c r="I3" s="31"/>
      <c r="J3" s="31"/>
      <c r="K3" s="39" t="s">
        <v>27</v>
      </c>
    </row>
    <row r="4" ht="21.75" customHeight="1" spans="1:11">
      <c r="A4" s="32" t="s">
        <v>277</v>
      </c>
      <c r="B4" s="32" t="s">
        <v>187</v>
      </c>
      <c r="C4" s="32" t="s">
        <v>278</v>
      </c>
      <c r="D4" s="33" t="s">
        <v>188</v>
      </c>
      <c r="E4" s="33" t="s">
        <v>189</v>
      </c>
      <c r="F4" s="33" t="s">
        <v>279</v>
      </c>
      <c r="G4" s="33" t="s">
        <v>280</v>
      </c>
      <c r="H4" s="34" t="s">
        <v>30</v>
      </c>
      <c r="I4" s="34" t="s">
        <v>406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34</v>
      </c>
      <c r="J5" s="33" t="s">
        <v>35</v>
      </c>
      <c r="K5" s="33" t="s">
        <v>36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33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 t="s">
        <v>407</v>
      </c>
      <c r="C8" s="35"/>
      <c r="D8" s="35"/>
      <c r="E8" s="35"/>
      <c r="F8" s="35"/>
      <c r="G8" s="35"/>
      <c r="H8" s="23">
        <v>370700</v>
      </c>
      <c r="I8" s="23">
        <v>370700</v>
      </c>
      <c r="J8" s="23"/>
      <c r="K8" s="40"/>
    </row>
    <row r="9" ht="52.5" customHeight="1" spans="1:11">
      <c r="A9" s="22" t="s">
        <v>408</v>
      </c>
      <c r="B9" s="22" t="s">
        <v>407</v>
      </c>
      <c r="C9" s="22" t="s">
        <v>46</v>
      </c>
      <c r="D9" s="22" t="s">
        <v>90</v>
      </c>
      <c r="E9" s="22" t="s">
        <v>91</v>
      </c>
      <c r="F9" s="22" t="s">
        <v>266</v>
      </c>
      <c r="G9" s="22" t="s">
        <v>267</v>
      </c>
      <c r="H9" s="23">
        <v>23380</v>
      </c>
      <c r="I9" s="23">
        <v>23380</v>
      </c>
      <c r="J9" s="23"/>
      <c r="K9" s="41"/>
    </row>
    <row r="10" ht="52.5" customHeight="1" spans="1:11">
      <c r="A10" s="22" t="s">
        <v>408</v>
      </c>
      <c r="B10" s="22" t="s">
        <v>407</v>
      </c>
      <c r="C10" s="22" t="s">
        <v>46</v>
      </c>
      <c r="D10" s="22" t="s">
        <v>96</v>
      </c>
      <c r="E10" s="22" t="s">
        <v>97</v>
      </c>
      <c r="F10" s="22" t="s">
        <v>251</v>
      </c>
      <c r="G10" s="22" t="s">
        <v>252</v>
      </c>
      <c r="H10" s="23">
        <v>110000</v>
      </c>
      <c r="I10" s="23">
        <v>110000</v>
      </c>
      <c r="J10" s="23"/>
      <c r="K10" s="36"/>
    </row>
    <row r="11" ht="52.5" customHeight="1" spans="1:11">
      <c r="A11" s="22" t="s">
        <v>408</v>
      </c>
      <c r="B11" s="22" t="s">
        <v>407</v>
      </c>
      <c r="C11" s="22" t="s">
        <v>46</v>
      </c>
      <c r="D11" s="22" t="s">
        <v>96</v>
      </c>
      <c r="E11" s="22" t="s">
        <v>97</v>
      </c>
      <c r="F11" s="22" t="s">
        <v>251</v>
      </c>
      <c r="G11" s="22" t="s">
        <v>252</v>
      </c>
      <c r="H11" s="23">
        <v>96560</v>
      </c>
      <c r="I11" s="23">
        <v>96560</v>
      </c>
      <c r="J11" s="23"/>
      <c r="K11" s="36"/>
    </row>
    <row r="12" ht="52.5" customHeight="1" spans="1:11">
      <c r="A12" s="22" t="s">
        <v>408</v>
      </c>
      <c r="B12" s="22" t="s">
        <v>407</v>
      </c>
      <c r="C12" s="22" t="s">
        <v>46</v>
      </c>
      <c r="D12" s="22" t="s">
        <v>96</v>
      </c>
      <c r="E12" s="22" t="s">
        <v>97</v>
      </c>
      <c r="F12" s="22" t="s">
        <v>251</v>
      </c>
      <c r="G12" s="22" t="s">
        <v>252</v>
      </c>
      <c r="H12" s="23">
        <v>140760</v>
      </c>
      <c r="I12" s="23">
        <v>140760</v>
      </c>
      <c r="J12" s="23"/>
      <c r="K12" s="36"/>
    </row>
    <row r="13" ht="52.5" customHeight="1" spans="1:11">
      <c r="A13" s="36"/>
      <c r="B13" s="22" t="s">
        <v>409</v>
      </c>
      <c r="C13" s="36"/>
      <c r="D13" s="36"/>
      <c r="E13" s="36"/>
      <c r="F13" s="36"/>
      <c r="G13" s="36"/>
      <c r="H13" s="23">
        <v>285500</v>
      </c>
      <c r="I13" s="23">
        <v>285500</v>
      </c>
      <c r="J13" s="23"/>
      <c r="K13" s="36"/>
    </row>
    <row r="14" ht="52.5" customHeight="1" spans="1:11">
      <c r="A14" s="22" t="s">
        <v>284</v>
      </c>
      <c r="B14" s="22" t="s">
        <v>409</v>
      </c>
      <c r="C14" s="22" t="s">
        <v>46</v>
      </c>
      <c r="D14" s="22" t="s">
        <v>102</v>
      </c>
      <c r="E14" s="22" t="s">
        <v>103</v>
      </c>
      <c r="F14" s="22" t="s">
        <v>245</v>
      </c>
      <c r="G14" s="22" t="s">
        <v>246</v>
      </c>
      <c r="H14" s="23">
        <v>7900</v>
      </c>
      <c r="I14" s="23">
        <v>7900</v>
      </c>
      <c r="J14" s="23"/>
      <c r="K14" s="36"/>
    </row>
    <row r="15" ht="52.5" customHeight="1" spans="1:11">
      <c r="A15" s="22" t="s">
        <v>284</v>
      </c>
      <c r="B15" s="22" t="s">
        <v>409</v>
      </c>
      <c r="C15" s="22" t="s">
        <v>46</v>
      </c>
      <c r="D15" s="22" t="s">
        <v>102</v>
      </c>
      <c r="E15" s="22" t="s">
        <v>103</v>
      </c>
      <c r="F15" s="22" t="s">
        <v>241</v>
      </c>
      <c r="G15" s="22" t="s">
        <v>242</v>
      </c>
      <c r="H15" s="23">
        <v>20000</v>
      </c>
      <c r="I15" s="23">
        <v>20000</v>
      </c>
      <c r="J15" s="23"/>
      <c r="K15" s="36"/>
    </row>
    <row r="16" ht="52.5" customHeight="1" spans="1:11">
      <c r="A16" s="22" t="s">
        <v>284</v>
      </c>
      <c r="B16" s="22" t="s">
        <v>409</v>
      </c>
      <c r="C16" s="22" t="s">
        <v>46</v>
      </c>
      <c r="D16" s="22" t="s">
        <v>102</v>
      </c>
      <c r="E16" s="22" t="s">
        <v>103</v>
      </c>
      <c r="F16" s="22" t="s">
        <v>410</v>
      </c>
      <c r="G16" s="22" t="s">
        <v>411</v>
      </c>
      <c r="H16" s="23">
        <v>20000</v>
      </c>
      <c r="I16" s="23">
        <v>20000</v>
      </c>
      <c r="J16" s="23"/>
      <c r="K16" s="36"/>
    </row>
    <row r="17" ht="52.5" customHeight="1" spans="1:11">
      <c r="A17" s="22" t="s">
        <v>284</v>
      </c>
      <c r="B17" s="22" t="s">
        <v>409</v>
      </c>
      <c r="C17" s="22" t="s">
        <v>46</v>
      </c>
      <c r="D17" s="22" t="s">
        <v>102</v>
      </c>
      <c r="E17" s="22" t="s">
        <v>103</v>
      </c>
      <c r="F17" s="22" t="s">
        <v>292</v>
      </c>
      <c r="G17" s="22" t="s">
        <v>293</v>
      </c>
      <c r="H17" s="23">
        <v>50000</v>
      </c>
      <c r="I17" s="23">
        <v>50000</v>
      </c>
      <c r="J17" s="23"/>
      <c r="K17" s="36"/>
    </row>
    <row r="18" ht="52.5" customHeight="1" spans="1:11">
      <c r="A18" s="22" t="s">
        <v>284</v>
      </c>
      <c r="B18" s="22" t="s">
        <v>409</v>
      </c>
      <c r="C18" s="22" t="s">
        <v>46</v>
      </c>
      <c r="D18" s="22" t="s">
        <v>102</v>
      </c>
      <c r="E18" s="22" t="s">
        <v>103</v>
      </c>
      <c r="F18" s="22" t="s">
        <v>243</v>
      </c>
      <c r="G18" s="22" t="s">
        <v>244</v>
      </c>
      <c r="H18" s="23">
        <v>40000</v>
      </c>
      <c r="I18" s="23">
        <v>40000</v>
      </c>
      <c r="J18" s="23"/>
      <c r="K18" s="36"/>
    </row>
    <row r="19" ht="52.5" customHeight="1" spans="1:11">
      <c r="A19" s="22" t="s">
        <v>284</v>
      </c>
      <c r="B19" s="22" t="s">
        <v>409</v>
      </c>
      <c r="C19" s="22" t="s">
        <v>46</v>
      </c>
      <c r="D19" s="22" t="s">
        <v>102</v>
      </c>
      <c r="E19" s="22" t="s">
        <v>103</v>
      </c>
      <c r="F19" s="22" t="s">
        <v>251</v>
      </c>
      <c r="G19" s="22" t="s">
        <v>252</v>
      </c>
      <c r="H19" s="23">
        <v>30000</v>
      </c>
      <c r="I19" s="23">
        <v>30000</v>
      </c>
      <c r="J19" s="23"/>
      <c r="K19" s="36"/>
    </row>
    <row r="20" ht="52.5" customHeight="1" spans="1:11">
      <c r="A20" s="22" t="s">
        <v>284</v>
      </c>
      <c r="B20" s="22" t="s">
        <v>409</v>
      </c>
      <c r="C20" s="22" t="s">
        <v>46</v>
      </c>
      <c r="D20" s="22" t="s">
        <v>102</v>
      </c>
      <c r="E20" s="22" t="s">
        <v>103</v>
      </c>
      <c r="F20" s="22" t="s">
        <v>251</v>
      </c>
      <c r="G20" s="22" t="s">
        <v>252</v>
      </c>
      <c r="H20" s="23">
        <v>107600</v>
      </c>
      <c r="I20" s="23">
        <v>107600</v>
      </c>
      <c r="J20" s="23"/>
      <c r="K20" s="36"/>
    </row>
    <row r="21" ht="52.5" customHeight="1" spans="1:11">
      <c r="A21" s="22" t="s">
        <v>284</v>
      </c>
      <c r="B21" s="22" t="s">
        <v>409</v>
      </c>
      <c r="C21" s="22" t="s">
        <v>46</v>
      </c>
      <c r="D21" s="22" t="s">
        <v>102</v>
      </c>
      <c r="E21" s="22" t="s">
        <v>103</v>
      </c>
      <c r="F21" s="22" t="s">
        <v>296</v>
      </c>
      <c r="G21" s="22" t="s">
        <v>297</v>
      </c>
      <c r="H21" s="23">
        <v>10000</v>
      </c>
      <c r="I21" s="23">
        <v>10000</v>
      </c>
      <c r="J21" s="23"/>
      <c r="K21" s="36"/>
    </row>
    <row r="22" ht="52.5" customHeight="1" spans="1:11">
      <c r="A22" s="36"/>
      <c r="B22" s="22" t="s">
        <v>412</v>
      </c>
      <c r="C22" s="36"/>
      <c r="D22" s="36"/>
      <c r="E22" s="36"/>
      <c r="F22" s="36"/>
      <c r="G22" s="36"/>
      <c r="H22" s="23">
        <v>364300</v>
      </c>
      <c r="I22" s="23">
        <v>364300</v>
      </c>
      <c r="J22" s="23"/>
      <c r="K22" s="36"/>
    </row>
    <row r="23" ht="52.5" customHeight="1" spans="1:11">
      <c r="A23" s="22" t="s">
        <v>408</v>
      </c>
      <c r="B23" s="22" t="s">
        <v>412</v>
      </c>
      <c r="C23" s="22" t="s">
        <v>46</v>
      </c>
      <c r="D23" s="22" t="s">
        <v>100</v>
      </c>
      <c r="E23" s="22" t="s">
        <v>101</v>
      </c>
      <c r="F23" s="22" t="s">
        <v>251</v>
      </c>
      <c r="G23" s="22" t="s">
        <v>252</v>
      </c>
      <c r="H23" s="23">
        <v>364300</v>
      </c>
      <c r="I23" s="23">
        <v>364300</v>
      </c>
      <c r="J23" s="23"/>
      <c r="K23" s="36"/>
    </row>
    <row r="24" ht="52.5" customHeight="1" spans="1:11">
      <c r="A24" s="36"/>
      <c r="B24" s="22" t="s">
        <v>413</v>
      </c>
      <c r="C24" s="36"/>
      <c r="D24" s="36"/>
      <c r="E24" s="36"/>
      <c r="F24" s="36"/>
      <c r="G24" s="36"/>
      <c r="H24" s="23">
        <v>443300</v>
      </c>
      <c r="I24" s="23">
        <v>443300</v>
      </c>
      <c r="J24" s="23"/>
      <c r="K24" s="36"/>
    </row>
    <row r="25" ht="52.5" customHeight="1" spans="1:11">
      <c r="A25" s="22" t="s">
        <v>408</v>
      </c>
      <c r="B25" s="22" t="s">
        <v>413</v>
      </c>
      <c r="C25" s="22" t="s">
        <v>46</v>
      </c>
      <c r="D25" s="22" t="s">
        <v>94</v>
      </c>
      <c r="E25" s="22" t="s">
        <v>95</v>
      </c>
      <c r="F25" s="22" t="s">
        <v>251</v>
      </c>
      <c r="G25" s="22" t="s">
        <v>252</v>
      </c>
      <c r="H25" s="23">
        <v>443300</v>
      </c>
      <c r="I25" s="23">
        <v>443300</v>
      </c>
      <c r="J25" s="23"/>
      <c r="K25" s="36"/>
    </row>
    <row r="26" ht="52.5" customHeight="1" spans="1:11">
      <c r="A26" s="36"/>
      <c r="B26" s="22" t="s">
        <v>414</v>
      </c>
      <c r="C26" s="36"/>
      <c r="D26" s="36"/>
      <c r="E26" s="36"/>
      <c r="F26" s="36"/>
      <c r="G26" s="36"/>
      <c r="H26" s="23">
        <v>2453500</v>
      </c>
      <c r="I26" s="23">
        <v>2453500</v>
      </c>
      <c r="J26" s="23"/>
      <c r="K26" s="36"/>
    </row>
    <row r="27" ht="52.5" customHeight="1" spans="1:11">
      <c r="A27" s="22" t="s">
        <v>408</v>
      </c>
      <c r="B27" s="22" t="s">
        <v>414</v>
      </c>
      <c r="C27" s="22" t="s">
        <v>46</v>
      </c>
      <c r="D27" s="22" t="s">
        <v>94</v>
      </c>
      <c r="E27" s="22" t="s">
        <v>95</v>
      </c>
      <c r="F27" s="22" t="s">
        <v>251</v>
      </c>
      <c r="G27" s="22" t="s">
        <v>252</v>
      </c>
      <c r="H27" s="23">
        <v>2453500</v>
      </c>
      <c r="I27" s="23">
        <v>2453500</v>
      </c>
      <c r="J27" s="23"/>
      <c r="K27" s="36"/>
    </row>
    <row r="28" ht="52.5" customHeight="1" spans="1:11">
      <c r="A28" s="36"/>
      <c r="B28" s="22" t="s">
        <v>415</v>
      </c>
      <c r="C28" s="36"/>
      <c r="D28" s="36"/>
      <c r="E28" s="36"/>
      <c r="F28" s="36"/>
      <c r="G28" s="36"/>
      <c r="H28" s="23">
        <v>974500</v>
      </c>
      <c r="I28" s="23">
        <v>974500</v>
      </c>
      <c r="J28" s="23"/>
      <c r="K28" s="36"/>
    </row>
    <row r="29" ht="52.5" customHeight="1" spans="1:11">
      <c r="A29" s="22" t="s">
        <v>408</v>
      </c>
      <c r="B29" s="22" t="s">
        <v>415</v>
      </c>
      <c r="C29" s="22" t="s">
        <v>46</v>
      </c>
      <c r="D29" s="22" t="s">
        <v>96</v>
      </c>
      <c r="E29" s="22" t="s">
        <v>97</v>
      </c>
      <c r="F29" s="22" t="s">
        <v>251</v>
      </c>
      <c r="G29" s="22" t="s">
        <v>252</v>
      </c>
      <c r="H29" s="23">
        <v>974500</v>
      </c>
      <c r="I29" s="23">
        <v>974500</v>
      </c>
      <c r="J29" s="23"/>
      <c r="K29" s="36"/>
    </row>
    <row r="30" ht="52.5" customHeight="1" spans="1:11">
      <c r="A30" s="36"/>
      <c r="B30" s="22" t="s">
        <v>416</v>
      </c>
      <c r="C30" s="36"/>
      <c r="D30" s="36"/>
      <c r="E30" s="36"/>
      <c r="F30" s="36"/>
      <c r="G30" s="36"/>
      <c r="H30" s="23">
        <v>528500</v>
      </c>
      <c r="I30" s="23">
        <v>528500</v>
      </c>
      <c r="J30" s="23"/>
      <c r="K30" s="36"/>
    </row>
    <row r="31" ht="52.5" customHeight="1" spans="1:11">
      <c r="A31" s="22" t="s">
        <v>408</v>
      </c>
      <c r="B31" s="22" t="s">
        <v>416</v>
      </c>
      <c r="C31" s="22" t="s">
        <v>46</v>
      </c>
      <c r="D31" s="22" t="s">
        <v>125</v>
      </c>
      <c r="E31" s="22" t="s">
        <v>126</v>
      </c>
      <c r="F31" s="22" t="s">
        <v>417</v>
      </c>
      <c r="G31" s="22" t="s">
        <v>418</v>
      </c>
      <c r="H31" s="23">
        <v>528500</v>
      </c>
      <c r="I31" s="23">
        <v>528500</v>
      </c>
      <c r="J31" s="23"/>
      <c r="K31" s="36"/>
    </row>
    <row r="32" ht="52.5" customHeight="1" spans="1:11">
      <c r="A32" s="36"/>
      <c r="B32" s="22" t="s">
        <v>419</v>
      </c>
      <c r="C32" s="36"/>
      <c r="D32" s="36"/>
      <c r="E32" s="36"/>
      <c r="F32" s="36"/>
      <c r="G32" s="36"/>
      <c r="H32" s="23">
        <v>3200</v>
      </c>
      <c r="I32" s="23">
        <v>3200</v>
      </c>
      <c r="J32" s="23"/>
      <c r="K32" s="36"/>
    </row>
    <row r="33" ht="52.5" customHeight="1" spans="1:11">
      <c r="A33" s="22" t="s">
        <v>299</v>
      </c>
      <c r="B33" s="22" t="s">
        <v>419</v>
      </c>
      <c r="C33" s="22" t="s">
        <v>46</v>
      </c>
      <c r="D33" s="22" t="s">
        <v>86</v>
      </c>
      <c r="E33" s="22" t="s">
        <v>87</v>
      </c>
      <c r="F33" s="22" t="s">
        <v>251</v>
      </c>
      <c r="G33" s="22" t="s">
        <v>252</v>
      </c>
      <c r="H33" s="23">
        <v>3200</v>
      </c>
      <c r="I33" s="23">
        <v>3200</v>
      </c>
      <c r="J33" s="23"/>
      <c r="K33" s="36"/>
    </row>
    <row r="34" ht="30" customHeight="1" spans="1:11">
      <c r="A34" s="37" t="s">
        <v>340</v>
      </c>
      <c r="B34" s="38"/>
      <c r="C34" s="38"/>
      <c r="D34" s="38"/>
      <c r="E34" s="38"/>
      <c r="F34" s="38"/>
      <c r="G34" s="38"/>
      <c r="H34" s="23">
        <v>5423500</v>
      </c>
      <c r="I34" s="23">
        <v>5423500</v>
      </c>
      <c r="J34" s="23"/>
      <c r="K34" s="41"/>
    </row>
  </sheetData>
  <mergeCells count="15">
    <mergeCell ref="A2:K2"/>
    <mergeCell ref="A3:G3"/>
    <mergeCell ref="I4:K4"/>
    <mergeCell ref="A34:G3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E17" sqref="E17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420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"单位名称："&amp;"芒市退役军人事务局"</f>
        <v>单位名称：芒市退役军人事务局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278</v>
      </c>
      <c r="B4" s="10" t="s">
        <v>277</v>
      </c>
      <c r="C4" s="10" t="s">
        <v>187</v>
      </c>
      <c r="D4" s="11" t="s">
        <v>421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1600000</v>
      </c>
      <c r="F8" s="23"/>
      <c r="G8" s="23"/>
    </row>
    <row r="9" ht="52.5" customHeight="1" spans="1:7">
      <c r="A9" s="24"/>
      <c r="B9" s="22" t="s">
        <v>422</v>
      </c>
      <c r="C9" s="22" t="s">
        <v>283</v>
      </c>
      <c r="D9" s="22" t="s">
        <v>423</v>
      </c>
      <c r="E9" s="23">
        <v>1600000</v>
      </c>
      <c r="F9" s="23"/>
      <c r="G9" s="23"/>
    </row>
    <row r="10" ht="30" customHeight="1" spans="1:7">
      <c r="A10" s="25" t="s">
        <v>30</v>
      </c>
      <c r="B10" s="26" t="s">
        <v>395</v>
      </c>
      <c r="C10" s="26"/>
      <c r="D10" s="27"/>
      <c r="E10" s="23">
        <v>1600000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$A1:$XFD1048576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7"/>
      <c r="B1" s="1"/>
      <c r="C1" s="1"/>
      <c r="D1" s="1"/>
      <c r="E1" s="1"/>
      <c r="F1" s="1"/>
      <c r="G1" s="1"/>
      <c r="H1" s="1"/>
      <c r="I1" s="87"/>
      <c r="J1" s="1"/>
      <c r="K1" s="1"/>
      <c r="L1" s="1"/>
      <c r="M1" s="1"/>
      <c r="N1" s="1"/>
      <c r="O1" s="1"/>
      <c r="P1" s="92" t="s">
        <v>26</v>
      </c>
      <c r="Q1" s="92" t="s">
        <v>26</v>
      </c>
    </row>
    <row r="2" ht="36.75" customHeight="1" spans="1:19">
      <c r="A2" s="28" t="str">
        <f>"2025"&amp;"年部门收入预算表"</f>
        <v>2025年部门收入预算表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"单位名称："&amp;"芒市退役军人事务局"</f>
        <v>单位名称：芒市退役军人事务局</v>
      </c>
      <c r="B3" s="30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2" t="s">
        <v>27</v>
      </c>
      <c r="Q3" s="92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80" t="s">
        <v>38</v>
      </c>
      <c r="J5" s="180"/>
      <c r="K5" s="180"/>
      <c r="L5" s="180"/>
      <c r="M5" s="180"/>
      <c r="N5" s="180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5"/>
      <c r="B6" s="75"/>
      <c r="C6" s="75"/>
      <c r="D6" s="88"/>
      <c r="E6" s="88"/>
      <c r="F6" s="88"/>
      <c r="G6" s="75"/>
      <c r="H6" s="75"/>
      <c r="I6" s="34" t="s">
        <v>33</v>
      </c>
      <c r="J6" s="32" t="s">
        <v>40</v>
      </c>
      <c r="K6" s="32" t="s">
        <v>41</v>
      </c>
      <c r="L6" s="10" t="s">
        <v>42</v>
      </c>
      <c r="M6" s="10" t="s">
        <v>43</v>
      </c>
      <c r="N6" s="10" t="s">
        <v>44</v>
      </c>
      <c r="O6" s="88"/>
      <c r="P6" s="88"/>
      <c r="Q6" s="88"/>
      <c r="R6" s="88"/>
      <c r="S6" s="88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61">
        <v>19</v>
      </c>
    </row>
    <row r="8" ht="52.5" customHeight="1" spans="1:19">
      <c r="A8" s="178" t="s">
        <v>45</v>
      </c>
      <c r="B8" s="178" t="s">
        <v>46</v>
      </c>
      <c r="C8" s="23">
        <v>13202556.04</v>
      </c>
      <c r="D8" s="23">
        <v>13202556.04</v>
      </c>
      <c r="E8" s="23">
        <v>13102556.04</v>
      </c>
      <c r="F8" s="23"/>
      <c r="G8" s="23"/>
      <c r="H8" s="23"/>
      <c r="I8" s="23">
        <v>100000</v>
      </c>
      <c r="J8" s="23"/>
      <c r="K8" s="23"/>
      <c r="L8" s="23"/>
      <c r="M8" s="23"/>
      <c r="N8" s="23">
        <v>100000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9"/>
      <c r="C9" s="168">
        <v>13202556.04</v>
      </c>
      <c r="D9" s="168">
        <v>13202556.04</v>
      </c>
      <c r="E9" s="168">
        <v>13102556.04</v>
      </c>
      <c r="F9" s="168"/>
      <c r="G9" s="168"/>
      <c r="H9" s="168"/>
      <c r="I9" s="168">
        <v>100000</v>
      </c>
      <c r="J9" s="168"/>
      <c r="K9" s="168"/>
      <c r="L9" s="168"/>
      <c r="M9" s="168"/>
      <c r="N9" s="168">
        <v>100000</v>
      </c>
      <c r="O9" s="168"/>
      <c r="P9" s="168"/>
      <c r="Q9" s="168"/>
      <c r="R9" s="168"/>
      <c r="S9" s="168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7"/>
  <sheetViews>
    <sheetView showZeros="0" topLeftCell="A30" workbookViewId="0">
      <selection activeCell="B11" sqref="B11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42" t="s">
        <v>47</v>
      </c>
      <c r="O1" s="42"/>
    </row>
    <row r="2" ht="36" customHeight="1" spans="1:15">
      <c r="A2" s="171" t="str">
        <f>"2025"&amp;"年部门支出预算表"</f>
        <v>2025年部门支出预算表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ht="18.75" customHeight="1" spans="1:15">
      <c r="A3" s="30" t="str">
        <f>"单位名称："&amp;"芒市退役军人事务局"</f>
        <v>单位名称：芒市退役军人事务局</v>
      </c>
      <c r="B3" s="30"/>
      <c r="C3" s="30"/>
      <c r="D3" s="30"/>
      <c r="E3" s="30"/>
      <c r="F3" s="30"/>
      <c r="G3" s="170"/>
      <c r="H3" s="170"/>
      <c r="I3" s="170"/>
      <c r="J3" s="170"/>
      <c r="K3" s="170"/>
      <c r="L3" s="170"/>
      <c r="M3" s="170"/>
      <c r="N3" s="42" t="s">
        <v>1</v>
      </c>
      <c r="O3" s="42"/>
    </row>
    <row r="4" ht="31.5" customHeight="1" spans="1:15">
      <c r="A4" s="172" t="s">
        <v>48</v>
      </c>
      <c r="B4" s="172" t="s">
        <v>49</v>
      </c>
      <c r="C4" s="172" t="s">
        <v>30</v>
      </c>
      <c r="D4" s="172" t="s">
        <v>34</v>
      </c>
      <c r="E4" s="172"/>
      <c r="F4" s="172"/>
      <c r="G4" s="172" t="s">
        <v>35</v>
      </c>
      <c r="H4" s="172" t="s">
        <v>36</v>
      </c>
      <c r="I4" s="172" t="s">
        <v>50</v>
      </c>
      <c r="J4" s="172" t="s">
        <v>51</v>
      </c>
      <c r="K4" s="172"/>
      <c r="L4" s="172"/>
      <c r="M4" s="172"/>
      <c r="N4" s="172"/>
      <c r="O4" s="172"/>
    </row>
    <row r="5" ht="37.3" customHeight="1" spans="1:15">
      <c r="A5" s="172"/>
      <c r="B5" s="172"/>
      <c r="C5" s="172"/>
      <c r="D5" s="172" t="s">
        <v>33</v>
      </c>
      <c r="E5" s="172" t="s">
        <v>52</v>
      </c>
      <c r="F5" s="172" t="s">
        <v>53</v>
      </c>
      <c r="G5" s="172"/>
      <c r="H5" s="172"/>
      <c r="I5" s="172"/>
      <c r="J5" s="172" t="s">
        <v>33</v>
      </c>
      <c r="K5" s="172" t="s">
        <v>54</v>
      </c>
      <c r="L5" s="172" t="s">
        <v>55</v>
      </c>
      <c r="M5" s="172" t="s">
        <v>56</v>
      </c>
      <c r="N5" s="172" t="s">
        <v>57</v>
      </c>
      <c r="O5" s="172" t="s">
        <v>58</v>
      </c>
    </row>
    <row r="6" ht="18.75" customHeight="1" spans="1:15">
      <c r="A6" s="173" t="s">
        <v>59</v>
      </c>
      <c r="B6" s="173" t="s">
        <v>60</v>
      </c>
      <c r="C6" s="173" t="s">
        <v>61</v>
      </c>
      <c r="D6" s="173" t="s">
        <v>62</v>
      </c>
      <c r="E6" s="173" t="s">
        <v>63</v>
      </c>
      <c r="F6" s="173" t="s">
        <v>64</v>
      </c>
      <c r="G6" s="173" t="s">
        <v>65</v>
      </c>
      <c r="H6" s="173" t="s">
        <v>66</v>
      </c>
      <c r="I6" s="173" t="s">
        <v>67</v>
      </c>
      <c r="J6" s="173" t="s">
        <v>68</v>
      </c>
      <c r="K6" s="173" t="s">
        <v>69</v>
      </c>
      <c r="L6" s="173" t="s">
        <v>70</v>
      </c>
      <c r="M6" s="173" t="s">
        <v>71</v>
      </c>
      <c r="N6" s="173" t="s">
        <v>72</v>
      </c>
      <c r="O6" s="173" t="s">
        <v>73</v>
      </c>
    </row>
    <row r="7" ht="52.5" customHeight="1" spans="1:15">
      <c r="A7" s="174" t="s">
        <v>74</v>
      </c>
      <c r="B7" s="174" t="s">
        <v>75</v>
      </c>
      <c r="C7" s="141">
        <v>9741546.22</v>
      </c>
      <c r="D7" s="141">
        <v>9641546.22</v>
      </c>
      <c r="E7" s="141">
        <v>8041546.22</v>
      </c>
      <c r="F7" s="141">
        <v>1600000</v>
      </c>
      <c r="G7" s="141"/>
      <c r="H7" s="141"/>
      <c r="I7" s="141"/>
      <c r="J7" s="141">
        <v>100000</v>
      </c>
      <c r="K7" s="141"/>
      <c r="L7" s="141"/>
      <c r="M7" s="141"/>
      <c r="N7" s="141"/>
      <c r="O7" s="141">
        <v>100000</v>
      </c>
    </row>
    <row r="8" ht="52.5" customHeight="1" spans="1:15">
      <c r="A8" s="175" t="s">
        <v>76</v>
      </c>
      <c r="B8" s="175" t="s">
        <v>77</v>
      </c>
      <c r="C8" s="141">
        <v>270131.04</v>
      </c>
      <c r="D8" s="141">
        <v>270131.04</v>
      </c>
      <c r="E8" s="141">
        <v>270131.04</v>
      </c>
      <c r="F8" s="141"/>
      <c r="G8" s="141"/>
      <c r="H8" s="141"/>
      <c r="I8" s="141"/>
      <c r="J8" s="141"/>
      <c r="K8" s="141"/>
      <c r="L8" s="141"/>
      <c r="M8" s="141"/>
      <c r="N8" s="141"/>
      <c r="O8" s="141"/>
    </row>
    <row r="9" ht="52.5" customHeight="1" spans="1:15">
      <c r="A9" s="176" t="s">
        <v>78</v>
      </c>
      <c r="B9" s="176" t="s">
        <v>79</v>
      </c>
      <c r="C9" s="141">
        <v>1200</v>
      </c>
      <c r="D9" s="141">
        <v>1200</v>
      </c>
      <c r="E9" s="141">
        <v>1200</v>
      </c>
      <c r="F9" s="141"/>
      <c r="G9" s="141"/>
      <c r="H9" s="141"/>
      <c r="I9" s="141"/>
      <c r="J9" s="141"/>
      <c r="K9" s="141"/>
      <c r="L9" s="141"/>
      <c r="M9" s="141"/>
      <c r="N9" s="141"/>
      <c r="O9" s="141"/>
    </row>
    <row r="10" ht="52.5" customHeight="1" spans="1:15">
      <c r="A10" s="176" t="s">
        <v>80</v>
      </c>
      <c r="B10" s="176" t="s">
        <v>81</v>
      </c>
      <c r="C10" s="141">
        <v>268931.04</v>
      </c>
      <c r="D10" s="141">
        <v>268931.04</v>
      </c>
      <c r="E10" s="141">
        <v>268931.04</v>
      </c>
      <c r="F10" s="141"/>
      <c r="G10" s="141"/>
      <c r="H10" s="141"/>
      <c r="I10" s="141"/>
      <c r="J10" s="141"/>
      <c r="K10" s="141"/>
      <c r="L10" s="141"/>
      <c r="M10" s="141"/>
      <c r="N10" s="141"/>
      <c r="O10" s="141"/>
    </row>
    <row r="11" ht="52.5" customHeight="1" spans="1:15">
      <c r="A11" s="176" t="s">
        <v>82</v>
      </c>
      <c r="B11" s="176" t="s">
        <v>83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</row>
    <row r="12" ht="52.5" customHeight="1" spans="1:15">
      <c r="A12" s="175" t="s">
        <v>84</v>
      </c>
      <c r="B12" s="175" t="s">
        <v>85</v>
      </c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</row>
    <row r="13" ht="52.5" customHeight="1" spans="1:15">
      <c r="A13" s="176" t="s">
        <v>86</v>
      </c>
      <c r="B13" s="176" t="s">
        <v>87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</row>
    <row r="14" ht="52.5" customHeight="1" spans="1:15">
      <c r="A14" s="175" t="s">
        <v>88</v>
      </c>
      <c r="B14" s="175" t="s">
        <v>89</v>
      </c>
      <c r="C14" s="141">
        <v>5066720</v>
      </c>
      <c r="D14" s="141">
        <v>5066720</v>
      </c>
      <c r="E14" s="141">
        <v>5066720</v>
      </c>
      <c r="F14" s="141"/>
      <c r="G14" s="141"/>
      <c r="H14" s="141"/>
      <c r="I14" s="141"/>
      <c r="J14" s="141"/>
      <c r="K14" s="141"/>
      <c r="L14" s="141"/>
      <c r="M14" s="141"/>
      <c r="N14" s="141"/>
      <c r="O14" s="141"/>
    </row>
    <row r="15" ht="52.5" customHeight="1" spans="1:15">
      <c r="A15" s="176" t="s">
        <v>90</v>
      </c>
      <c r="B15" s="176" t="s">
        <v>91</v>
      </c>
      <c r="C15" s="141">
        <v>100000</v>
      </c>
      <c r="D15" s="141">
        <v>100000</v>
      </c>
      <c r="E15" s="141">
        <v>100000</v>
      </c>
      <c r="F15" s="141"/>
      <c r="G15" s="141"/>
      <c r="H15" s="141"/>
      <c r="I15" s="141"/>
      <c r="J15" s="141"/>
      <c r="K15" s="141"/>
      <c r="L15" s="141"/>
      <c r="M15" s="141"/>
      <c r="N15" s="141"/>
      <c r="O15" s="141"/>
    </row>
    <row r="16" ht="52.5" customHeight="1" spans="1:15">
      <c r="A16" s="176" t="s">
        <v>92</v>
      </c>
      <c r="B16" s="176" t="s">
        <v>93</v>
      </c>
      <c r="C16" s="141">
        <v>50180</v>
      </c>
      <c r="D16" s="141">
        <v>50180</v>
      </c>
      <c r="E16" s="141">
        <v>50180</v>
      </c>
      <c r="F16" s="141"/>
      <c r="G16" s="141"/>
      <c r="H16" s="141"/>
      <c r="I16" s="141"/>
      <c r="J16" s="141"/>
      <c r="K16" s="141"/>
      <c r="L16" s="141"/>
      <c r="M16" s="141"/>
      <c r="N16" s="141"/>
      <c r="O16" s="141"/>
    </row>
    <row r="17" ht="52.5" customHeight="1" spans="1:15">
      <c r="A17" s="176" t="s">
        <v>94</v>
      </c>
      <c r="B17" s="176" t="s">
        <v>95</v>
      </c>
      <c r="C17" s="141">
        <v>620000</v>
      </c>
      <c r="D17" s="141">
        <v>620000</v>
      </c>
      <c r="E17" s="141">
        <v>620000</v>
      </c>
      <c r="F17" s="141"/>
      <c r="G17" s="141"/>
      <c r="H17" s="141"/>
      <c r="I17" s="141"/>
      <c r="J17" s="141"/>
      <c r="K17" s="141"/>
      <c r="L17" s="141"/>
      <c r="M17" s="141"/>
      <c r="N17" s="141"/>
      <c r="O17" s="141"/>
    </row>
    <row r="18" ht="52.5" customHeight="1" spans="1:15">
      <c r="A18" s="176" t="s">
        <v>96</v>
      </c>
      <c r="B18" s="176" t="s">
        <v>97</v>
      </c>
      <c r="C18" s="141">
        <v>4296540</v>
      </c>
      <c r="D18" s="141">
        <v>4296540</v>
      </c>
      <c r="E18" s="141">
        <v>4296540</v>
      </c>
      <c r="F18" s="141"/>
      <c r="G18" s="141"/>
      <c r="H18" s="141"/>
      <c r="I18" s="141"/>
      <c r="J18" s="141"/>
      <c r="K18" s="141"/>
      <c r="L18" s="141"/>
      <c r="M18" s="141"/>
      <c r="N18" s="141"/>
      <c r="O18" s="141"/>
    </row>
    <row r="19" ht="52.5" customHeight="1" spans="1:15">
      <c r="A19" s="175" t="s">
        <v>98</v>
      </c>
      <c r="B19" s="175" t="s">
        <v>99</v>
      </c>
      <c r="C19" s="141">
        <v>1075900</v>
      </c>
      <c r="D19" s="141">
        <v>1075900</v>
      </c>
      <c r="E19" s="141">
        <v>1075900</v>
      </c>
      <c r="F19" s="141"/>
      <c r="G19" s="141"/>
      <c r="H19" s="141"/>
      <c r="I19" s="141"/>
      <c r="J19" s="141"/>
      <c r="K19" s="141"/>
      <c r="L19" s="141"/>
      <c r="M19" s="141"/>
      <c r="N19" s="141"/>
      <c r="O19" s="141"/>
    </row>
    <row r="20" ht="52.5" customHeight="1" spans="1:15">
      <c r="A20" s="176" t="s">
        <v>100</v>
      </c>
      <c r="B20" s="176" t="s">
        <v>101</v>
      </c>
      <c r="C20" s="141">
        <v>931900</v>
      </c>
      <c r="D20" s="141">
        <v>931900</v>
      </c>
      <c r="E20" s="141">
        <v>931900</v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</row>
    <row r="21" ht="52.5" customHeight="1" spans="1:15">
      <c r="A21" s="176" t="s">
        <v>102</v>
      </c>
      <c r="B21" s="176" t="s">
        <v>103</v>
      </c>
      <c r="C21" s="141">
        <v>144000</v>
      </c>
      <c r="D21" s="141">
        <v>144000</v>
      </c>
      <c r="E21" s="141">
        <v>144000</v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</row>
    <row r="22" ht="52.5" customHeight="1" spans="1:15">
      <c r="A22" s="175" t="s">
        <v>104</v>
      </c>
      <c r="B22" s="175" t="s">
        <v>105</v>
      </c>
      <c r="C22" s="141">
        <v>3323922.68</v>
      </c>
      <c r="D22" s="141">
        <v>3223922.68</v>
      </c>
      <c r="E22" s="141">
        <v>1623922.68</v>
      </c>
      <c r="F22" s="141">
        <v>1600000</v>
      </c>
      <c r="G22" s="141"/>
      <c r="H22" s="141"/>
      <c r="I22" s="141"/>
      <c r="J22" s="141">
        <v>100000</v>
      </c>
      <c r="K22" s="141"/>
      <c r="L22" s="141"/>
      <c r="M22" s="141"/>
      <c r="N22" s="141"/>
      <c r="O22" s="141">
        <v>100000</v>
      </c>
    </row>
    <row r="23" ht="52.5" customHeight="1" spans="1:15">
      <c r="A23" s="176" t="s">
        <v>106</v>
      </c>
      <c r="B23" s="176" t="s">
        <v>107</v>
      </c>
      <c r="C23" s="141">
        <v>2569475.32</v>
      </c>
      <c r="D23" s="141">
        <v>2469475.32</v>
      </c>
      <c r="E23" s="141">
        <v>869475.32</v>
      </c>
      <c r="F23" s="141">
        <v>1600000</v>
      </c>
      <c r="G23" s="141"/>
      <c r="H23" s="141"/>
      <c r="I23" s="141"/>
      <c r="J23" s="141">
        <v>100000</v>
      </c>
      <c r="K23" s="141"/>
      <c r="L23" s="141"/>
      <c r="M23" s="141"/>
      <c r="N23" s="141"/>
      <c r="O23" s="141">
        <v>100000</v>
      </c>
    </row>
    <row r="24" ht="52.5" customHeight="1" spans="1:15">
      <c r="A24" s="176" t="s">
        <v>108</v>
      </c>
      <c r="B24" s="176" t="s">
        <v>109</v>
      </c>
      <c r="C24" s="141">
        <v>754447.36</v>
      </c>
      <c r="D24" s="141">
        <v>754447.36</v>
      </c>
      <c r="E24" s="141">
        <v>754447.36</v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</row>
    <row r="25" ht="52.5" customHeight="1" spans="1:15">
      <c r="A25" s="175" t="s">
        <v>110</v>
      </c>
      <c r="B25" s="175" t="s">
        <v>111</v>
      </c>
      <c r="C25" s="141">
        <v>4872.5</v>
      </c>
      <c r="D25" s="141">
        <v>4872.5</v>
      </c>
      <c r="E25" s="141">
        <v>4872.5</v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</row>
    <row r="26" ht="52.5" customHeight="1" spans="1:15">
      <c r="A26" s="176" t="s">
        <v>112</v>
      </c>
      <c r="B26" s="176" t="s">
        <v>111</v>
      </c>
      <c r="C26" s="141">
        <v>4872.5</v>
      </c>
      <c r="D26" s="141">
        <v>4872.5</v>
      </c>
      <c r="E26" s="141">
        <v>4872.5</v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</row>
    <row r="27" ht="52.5" customHeight="1" spans="1:15">
      <c r="A27" s="174" t="s">
        <v>113</v>
      </c>
      <c r="B27" s="174" t="s">
        <v>114</v>
      </c>
      <c r="C27" s="141">
        <v>3274287.54</v>
      </c>
      <c r="D27" s="141">
        <v>3274287.54</v>
      </c>
      <c r="E27" s="141">
        <v>3274287.54</v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</row>
    <row r="28" ht="52.5" customHeight="1" spans="1:15">
      <c r="A28" s="175" t="s">
        <v>115</v>
      </c>
      <c r="B28" s="175" t="s">
        <v>116</v>
      </c>
      <c r="C28" s="141">
        <v>3274287.54</v>
      </c>
      <c r="D28" s="141">
        <v>3274287.54</v>
      </c>
      <c r="E28" s="141">
        <v>3274287.54</v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</row>
    <row r="29" ht="52.5" customHeight="1" spans="1:15">
      <c r="A29" s="176" t="s">
        <v>117</v>
      </c>
      <c r="B29" s="176" t="s">
        <v>118</v>
      </c>
      <c r="C29" s="141">
        <v>126675.5</v>
      </c>
      <c r="D29" s="141">
        <v>126675.5</v>
      </c>
      <c r="E29" s="141">
        <v>126675.5</v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</row>
    <row r="30" ht="52.5" customHeight="1" spans="1:15">
      <c r="A30" s="176" t="s">
        <v>119</v>
      </c>
      <c r="B30" s="176" t="s">
        <v>120</v>
      </c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</row>
    <row r="31" ht="52.5" customHeight="1" spans="1:15">
      <c r="A31" s="176" t="s">
        <v>121</v>
      </c>
      <c r="B31" s="176" t="s">
        <v>122</v>
      </c>
      <c r="C31" s="141">
        <v>3147612.04</v>
      </c>
      <c r="D31" s="141">
        <v>3147612.04</v>
      </c>
      <c r="E31" s="141">
        <v>3147612.04</v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</row>
    <row r="32" ht="52.5" customHeight="1" spans="1:15">
      <c r="A32" s="175" t="s">
        <v>123</v>
      </c>
      <c r="B32" s="175" t="s">
        <v>124</v>
      </c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</row>
    <row r="33" ht="52.5" customHeight="1" spans="1:15">
      <c r="A33" s="176" t="s">
        <v>125</v>
      </c>
      <c r="B33" s="176" t="s">
        <v>126</v>
      </c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</row>
    <row r="34" ht="52.5" customHeight="1" spans="1:15">
      <c r="A34" s="174" t="s">
        <v>127</v>
      </c>
      <c r="B34" s="174" t="s">
        <v>128</v>
      </c>
      <c r="C34" s="141">
        <v>186722.28</v>
      </c>
      <c r="D34" s="141">
        <v>186722.28</v>
      </c>
      <c r="E34" s="141">
        <v>186722.28</v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</row>
    <row r="35" ht="52.5" customHeight="1" spans="1:15">
      <c r="A35" s="175" t="s">
        <v>129</v>
      </c>
      <c r="B35" s="175" t="s">
        <v>130</v>
      </c>
      <c r="C35" s="141">
        <v>186722.28</v>
      </c>
      <c r="D35" s="141">
        <v>186722.28</v>
      </c>
      <c r="E35" s="141">
        <v>186722.28</v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</row>
    <row r="36" ht="52.5" customHeight="1" spans="1:15">
      <c r="A36" s="176" t="s">
        <v>131</v>
      </c>
      <c r="B36" s="176" t="s">
        <v>132</v>
      </c>
      <c r="C36" s="141">
        <v>186722.28</v>
      </c>
      <c r="D36" s="141">
        <v>186722.28</v>
      </c>
      <c r="E36" s="141">
        <v>186722.28</v>
      </c>
      <c r="F36" s="141"/>
      <c r="G36" s="141"/>
      <c r="H36" s="141"/>
      <c r="I36" s="141"/>
      <c r="J36" s="141"/>
      <c r="K36" s="141"/>
      <c r="L36" s="141"/>
      <c r="M36" s="141"/>
      <c r="N36" s="141"/>
      <c r="O36" s="141"/>
    </row>
    <row r="37" ht="30" customHeight="1" spans="1:15">
      <c r="A37" s="173" t="s">
        <v>30</v>
      </c>
      <c r="B37" s="173"/>
      <c r="C37" s="141">
        <v>13202556.04</v>
      </c>
      <c r="D37" s="141">
        <v>13102556.04</v>
      </c>
      <c r="E37" s="141">
        <v>11502556.04</v>
      </c>
      <c r="F37" s="141">
        <v>1600000</v>
      </c>
      <c r="G37" s="141"/>
      <c r="H37" s="141"/>
      <c r="I37" s="141"/>
      <c r="J37" s="141">
        <v>100000</v>
      </c>
      <c r="K37" s="141"/>
      <c r="L37" s="141"/>
      <c r="M37" s="141"/>
      <c r="N37" s="141"/>
      <c r="O37" s="141">
        <v>100000</v>
      </c>
    </row>
  </sheetData>
  <mergeCells count="13">
    <mergeCell ref="N1:O1"/>
    <mergeCell ref="A2:O2"/>
    <mergeCell ref="A3:F3"/>
    <mergeCell ref="N3:O3"/>
    <mergeCell ref="D4:F4"/>
    <mergeCell ref="J4:O4"/>
    <mergeCell ref="A37:B3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23" workbookViewId="0">
      <selection activeCell="A1" sqref="$A1:$XFD1048576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92" t="s">
        <v>133</v>
      </c>
    </row>
    <row r="2" ht="30.75" customHeight="1" spans="1:4">
      <c r="A2" s="163" t="str">
        <f>"2025"&amp;"年部门财政拨款收支预算总表"</f>
        <v>2025年部门财政拨款收支预算总表</v>
      </c>
      <c r="B2" s="163"/>
      <c r="C2" s="163"/>
      <c r="D2" s="163"/>
    </row>
    <row r="3" ht="18.75" customHeight="1" spans="1:4">
      <c r="A3" s="30" t="str">
        <f>"单位名称："&amp;"芒市退役军人事务局"</f>
        <v>单位名称：芒市退役军人事务局</v>
      </c>
      <c r="B3" s="164"/>
      <c r="C3" s="164"/>
      <c r="D3" s="93" t="s">
        <v>1</v>
      </c>
    </row>
    <row r="4" ht="19.5" customHeight="1" spans="1:4">
      <c r="A4" s="12" t="s">
        <v>134</v>
      </c>
      <c r="B4" s="14"/>
      <c r="C4" s="12" t="s">
        <v>135</v>
      </c>
      <c r="D4" s="14"/>
    </row>
    <row r="5" ht="21.75" customHeight="1" spans="1:4">
      <c r="A5" s="72" t="s">
        <v>136</v>
      </c>
      <c r="B5" s="11" t="s">
        <v>5</v>
      </c>
      <c r="C5" s="72" t="s">
        <v>137</v>
      </c>
      <c r="D5" s="11" t="s">
        <v>5</v>
      </c>
    </row>
    <row r="6" ht="17.25" customHeight="1" spans="1:4">
      <c r="A6" s="75"/>
      <c r="B6" s="18"/>
      <c r="C6" s="75"/>
      <c r="D6" s="18"/>
    </row>
    <row r="7" ht="19.5" customHeight="1" spans="1:4">
      <c r="A7" s="89" t="s">
        <v>138</v>
      </c>
      <c r="B7" s="23">
        <v>13102556.04</v>
      </c>
      <c r="C7" s="89" t="s">
        <v>139</v>
      </c>
      <c r="D7" s="23">
        <v>13102556.04</v>
      </c>
    </row>
    <row r="8" ht="19.5" customHeight="1" spans="1:4">
      <c r="A8" s="89" t="s">
        <v>140</v>
      </c>
      <c r="B8" s="23">
        <v>13102556.04</v>
      </c>
      <c r="C8" s="165" t="s">
        <v>141</v>
      </c>
      <c r="D8" s="23"/>
    </row>
    <row r="9" ht="19.5" customHeight="1" spans="1:4">
      <c r="A9" s="166" t="s">
        <v>142</v>
      </c>
      <c r="B9" s="23"/>
      <c r="C9" s="165" t="s">
        <v>143</v>
      </c>
      <c r="D9" s="23"/>
    </row>
    <row r="10" ht="19.5" customHeight="1" spans="1:4">
      <c r="A10" s="166" t="s">
        <v>144</v>
      </c>
      <c r="B10" s="23"/>
      <c r="C10" s="165" t="s">
        <v>145</v>
      </c>
      <c r="D10" s="23"/>
    </row>
    <row r="11" ht="19.5" customHeight="1" spans="1:4">
      <c r="A11" s="166" t="s">
        <v>146</v>
      </c>
      <c r="B11" s="23"/>
      <c r="C11" s="165" t="s">
        <v>147</v>
      </c>
      <c r="D11" s="23"/>
    </row>
    <row r="12" ht="19.5" customHeight="1" spans="1:4">
      <c r="A12" s="166" t="s">
        <v>140</v>
      </c>
      <c r="B12" s="23"/>
      <c r="C12" s="165" t="s">
        <v>148</v>
      </c>
      <c r="D12" s="23"/>
    </row>
    <row r="13" ht="19.5" customHeight="1" spans="1:4">
      <c r="A13" s="166" t="s">
        <v>142</v>
      </c>
      <c r="B13" s="23"/>
      <c r="C13" s="165" t="s">
        <v>149</v>
      </c>
      <c r="D13" s="23"/>
    </row>
    <row r="14" ht="19.5" customHeight="1" spans="1:4">
      <c r="A14" s="166" t="s">
        <v>144</v>
      </c>
      <c r="B14" s="23"/>
      <c r="C14" s="165" t="s">
        <v>150</v>
      </c>
      <c r="D14" s="23"/>
    </row>
    <row r="15" ht="19.5" customHeight="1" spans="1:4">
      <c r="A15" s="167"/>
      <c r="B15" s="23"/>
      <c r="C15" s="165" t="s">
        <v>151</v>
      </c>
      <c r="D15" s="23">
        <v>9641546.22</v>
      </c>
    </row>
    <row r="16" ht="19.5" customHeight="1" spans="1:4">
      <c r="A16" s="167"/>
      <c r="B16" s="23"/>
      <c r="C16" s="165" t="s">
        <v>152</v>
      </c>
      <c r="D16" s="23">
        <v>3274287.54</v>
      </c>
    </row>
    <row r="17" ht="19.5" customHeight="1" spans="1:4">
      <c r="A17" s="167"/>
      <c r="B17" s="23"/>
      <c r="C17" s="165" t="s">
        <v>153</v>
      </c>
      <c r="D17" s="23"/>
    </row>
    <row r="18" ht="19.5" customHeight="1" spans="1:4">
      <c r="A18" s="167"/>
      <c r="B18" s="23"/>
      <c r="C18" s="165" t="s">
        <v>154</v>
      </c>
      <c r="D18" s="23"/>
    </row>
    <row r="19" ht="19.5" customHeight="1" spans="1:4">
      <c r="A19" s="167"/>
      <c r="B19" s="23"/>
      <c r="C19" s="165" t="s">
        <v>155</v>
      </c>
      <c r="D19" s="23"/>
    </row>
    <row r="20" ht="19.5" customHeight="1" spans="1:4">
      <c r="A20" s="89"/>
      <c r="B20" s="23"/>
      <c r="C20" s="165" t="s">
        <v>156</v>
      </c>
      <c r="D20" s="23"/>
    </row>
    <row r="21" ht="19.5" customHeight="1" spans="1:4">
      <c r="A21" s="89"/>
      <c r="B21" s="23"/>
      <c r="C21" s="89" t="s">
        <v>157</v>
      </c>
      <c r="D21" s="23"/>
    </row>
    <row r="22" ht="19.5" customHeight="1" spans="1:4">
      <c r="A22" s="89"/>
      <c r="B22" s="23"/>
      <c r="C22" s="89" t="s">
        <v>158</v>
      </c>
      <c r="D22" s="23"/>
    </row>
    <row r="23" ht="19.5" customHeight="1" spans="1:4">
      <c r="A23" s="89"/>
      <c r="B23" s="23"/>
      <c r="C23" s="89" t="s">
        <v>159</v>
      </c>
      <c r="D23" s="23"/>
    </row>
    <row r="24" ht="19.5" customHeight="1" spans="1:4">
      <c r="A24" s="89"/>
      <c r="B24" s="23"/>
      <c r="C24" s="89" t="s">
        <v>160</v>
      </c>
      <c r="D24" s="23"/>
    </row>
    <row r="25" ht="19.5" customHeight="1" spans="1:4">
      <c r="A25" s="89"/>
      <c r="B25" s="23"/>
      <c r="C25" s="89" t="s">
        <v>161</v>
      </c>
      <c r="D25" s="23"/>
    </row>
    <row r="26" ht="19.5" customHeight="1" spans="1:4">
      <c r="A26" s="165"/>
      <c r="B26" s="23"/>
      <c r="C26" s="89" t="s">
        <v>162</v>
      </c>
      <c r="D26" s="23">
        <v>186722.28</v>
      </c>
    </row>
    <row r="27" ht="19.5" customHeight="1" spans="1:4">
      <c r="A27" s="89"/>
      <c r="B27" s="23"/>
      <c r="C27" s="89" t="s">
        <v>163</v>
      </c>
      <c r="D27" s="23"/>
    </row>
    <row r="28" customHeight="1" spans="1:4">
      <c r="A28" s="89"/>
      <c r="B28" s="23"/>
      <c r="C28" s="166" t="s">
        <v>164</v>
      </c>
      <c r="D28" s="23"/>
    </row>
    <row r="29" ht="19.5" customHeight="1" spans="1:4">
      <c r="A29" s="89"/>
      <c r="B29" s="23"/>
      <c r="C29" s="89" t="s">
        <v>165</v>
      </c>
      <c r="D29" s="23"/>
    </row>
    <row r="30" ht="19.5" customHeight="1" spans="1:4">
      <c r="A30" s="165"/>
      <c r="B30" s="23"/>
      <c r="C30" s="89" t="s">
        <v>166</v>
      </c>
      <c r="D30" s="23"/>
    </row>
    <row r="31" ht="18" customHeight="1" spans="1:4">
      <c r="A31" s="165"/>
      <c r="B31" s="23"/>
      <c r="C31" s="89" t="s">
        <v>167</v>
      </c>
      <c r="D31" s="23"/>
    </row>
    <row r="32" ht="18" customHeight="1" spans="1:4">
      <c r="A32" s="165"/>
      <c r="B32" s="23"/>
      <c r="C32" s="166" t="s">
        <v>168</v>
      </c>
      <c r="D32" s="23"/>
    </row>
    <row r="33" ht="18" customHeight="1" spans="1:4">
      <c r="A33" s="165"/>
      <c r="B33" s="23"/>
      <c r="C33" s="166" t="s">
        <v>169</v>
      </c>
      <c r="D33" s="23"/>
    </row>
    <row r="34" ht="19.5" customHeight="1" spans="1:4">
      <c r="A34" s="165"/>
      <c r="B34" s="168"/>
      <c r="C34" s="89" t="s">
        <v>170</v>
      </c>
      <c r="D34" s="168"/>
    </row>
    <row r="35" ht="19.5" customHeight="1" spans="1:4">
      <c r="A35" s="165"/>
      <c r="B35" s="23"/>
      <c r="C35" s="89" t="s">
        <v>171</v>
      </c>
      <c r="D35" s="23"/>
    </row>
    <row r="36" ht="19.5" customHeight="1" spans="1:4">
      <c r="A36" s="169" t="s">
        <v>24</v>
      </c>
      <c r="B36" s="23">
        <v>13102556.04</v>
      </c>
      <c r="C36" s="169" t="s">
        <v>25</v>
      </c>
      <c r="D36" s="23">
        <v>13102556.04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1"/>
  <sheetViews>
    <sheetView showZeros="0" topLeftCell="A11" workbookViewId="0">
      <selection activeCell="B10" sqref="B10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9"/>
      <c r="B1" s="129"/>
      <c r="C1" s="129"/>
      <c r="D1" s="129"/>
      <c r="E1" s="129"/>
      <c r="F1" s="129"/>
      <c r="G1" s="134" t="s">
        <v>172</v>
      </c>
    </row>
    <row r="2" ht="33" customHeight="1" spans="1:7">
      <c r="A2" s="156" t="str">
        <f>"2025"&amp;"年一般公共预算支出预算表（按功能科目分类）"</f>
        <v>2025年一般公共预算支出预算表（按功能科目分类）</v>
      </c>
      <c r="B2" s="156"/>
      <c r="C2" s="156"/>
      <c r="D2" s="156"/>
      <c r="E2" s="156"/>
      <c r="F2" s="156"/>
      <c r="G2" s="156"/>
    </row>
    <row r="3" ht="18.75" customHeight="1" spans="1:7">
      <c r="A3" s="157" t="str">
        <f>"单位名称："&amp;"芒市退役军人事务局"</f>
        <v>单位名称：芒市退役军人事务局</v>
      </c>
      <c r="B3" s="157"/>
      <c r="C3" s="129"/>
      <c r="D3" s="129"/>
      <c r="E3" s="129"/>
      <c r="F3" s="129"/>
      <c r="G3" s="134" t="s">
        <v>1</v>
      </c>
    </row>
    <row r="4" ht="18.75" customHeight="1" spans="1:7">
      <c r="A4" s="158" t="s">
        <v>173</v>
      </c>
      <c r="B4" s="158"/>
      <c r="C4" s="158" t="s">
        <v>30</v>
      </c>
      <c r="D4" s="158" t="s">
        <v>52</v>
      </c>
      <c r="E4" s="158"/>
      <c r="F4" s="158"/>
      <c r="G4" s="158" t="s">
        <v>53</v>
      </c>
    </row>
    <row r="5" ht="18.75" customHeight="1" spans="1:7">
      <c r="A5" s="158" t="s">
        <v>48</v>
      </c>
      <c r="B5" s="158" t="s">
        <v>49</v>
      </c>
      <c r="C5" s="158"/>
      <c r="D5" s="158" t="s">
        <v>33</v>
      </c>
      <c r="E5" s="158" t="s">
        <v>174</v>
      </c>
      <c r="F5" s="158" t="s">
        <v>175</v>
      </c>
      <c r="G5" s="158"/>
    </row>
    <row r="6" ht="18.75" customHeight="1" spans="1:7">
      <c r="A6" s="158" t="s">
        <v>59</v>
      </c>
      <c r="B6" s="158" t="s">
        <v>60</v>
      </c>
      <c r="C6" s="158" t="s">
        <v>61</v>
      </c>
      <c r="D6" s="158" t="s">
        <v>62</v>
      </c>
      <c r="E6" s="158" t="s">
        <v>63</v>
      </c>
      <c r="F6" s="158" t="s">
        <v>64</v>
      </c>
      <c r="G6" s="158" t="s">
        <v>65</v>
      </c>
    </row>
    <row r="7" ht="18.75" customHeight="1" spans="1:7">
      <c r="A7" s="159" t="s">
        <v>74</v>
      </c>
      <c r="B7" s="159" t="s">
        <v>75</v>
      </c>
      <c r="C7" s="160">
        <v>9641546.22</v>
      </c>
      <c r="D7" s="160">
        <v>8041546.22</v>
      </c>
      <c r="E7" s="160">
        <v>7761082.54</v>
      </c>
      <c r="F7" s="160">
        <v>280463.68</v>
      </c>
      <c r="G7" s="160">
        <v>1600000</v>
      </c>
    </row>
    <row r="8" ht="18.75" customHeight="1" outlineLevel="1" spans="1:7">
      <c r="A8" s="161" t="s">
        <v>76</v>
      </c>
      <c r="B8" s="161" t="s">
        <v>77</v>
      </c>
      <c r="C8" s="160">
        <v>270131.04</v>
      </c>
      <c r="D8" s="160">
        <v>270131.04</v>
      </c>
      <c r="E8" s="160">
        <v>270131.04</v>
      </c>
      <c r="F8" s="160"/>
      <c r="G8" s="160"/>
    </row>
    <row r="9" ht="18.75" customHeight="1" outlineLevel="2" spans="1:7">
      <c r="A9" s="162" t="s">
        <v>78</v>
      </c>
      <c r="B9" s="162" t="s">
        <v>79</v>
      </c>
      <c r="C9" s="160">
        <v>1200</v>
      </c>
      <c r="D9" s="160">
        <v>1200</v>
      </c>
      <c r="E9" s="160">
        <v>1200</v>
      </c>
      <c r="F9" s="160"/>
      <c r="G9" s="160"/>
    </row>
    <row r="10" ht="18.75" customHeight="1" outlineLevel="2" spans="1:7">
      <c r="A10" s="162" t="s">
        <v>80</v>
      </c>
      <c r="B10" s="162" t="s">
        <v>81</v>
      </c>
      <c r="C10" s="160">
        <v>268931.04</v>
      </c>
      <c r="D10" s="160">
        <v>268931.04</v>
      </c>
      <c r="E10" s="160">
        <v>268931.04</v>
      </c>
      <c r="F10" s="160"/>
      <c r="G10" s="160"/>
    </row>
    <row r="11" ht="18.75" customHeight="1" outlineLevel="1" spans="1:7">
      <c r="A11" s="161" t="s">
        <v>88</v>
      </c>
      <c r="B11" s="161" t="s">
        <v>89</v>
      </c>
      <c r="C11" s="160">
        <v>5066720</v>
      </c>
      <c r="D11" s="160">
        <v>5066720</v>
      </c>
      <c r="E11" s="160">
        <v>5066720</v>
      </c>
      <c r="F11" s="160"/>
      <c r="G11" s="160"/>
    </row>
    <row r="12" ht="18.75" customHeight="1" outlineLevel="2" spans="1:7">
      <c r="A12" s="162" t="s">
        <v>90</v>
      </c>
      <c r="B12" s="162" t="s">
        <v>91</v>
      </c>
      <c r="C12" s="160">
        <v>100000</v>
      </c>
      <c r="D12" s="160">
        <v>100000</v>
      </c>
      <c r="E12" s="160">
        <v>100000</v>
      </c>
      <c r="F12" s="160"/>
      <c r="G12" s="160"/>
    </row>
    <row r="13" ht="18.75" customHeight="1" outlineLevel="2" spans="1:7">
      <c r="A13" s="162" t="s">
        <v>92</v>
      </c>
      <c r="B13" s="162" t="s">
        <v>93</v>
      </c>
      <c r="C13" s="160">
        <v>50180</v>
      </c>
      <c r="D13" s="160">
        <v>50180</v>
      </c>
      <c r="E13" s="160">
        <v>50180</v>
      </c>
      <c r="F13" s="160"/>
      <c r="G13" s="160"/>
    </row>
    <row r="14" ht="18.75" customHeight="1" outlineLevel="2" spans="1:7">
      <c r="A14" s="162" t="s">
        <v>94</v>
      </c>
      <c r="B14" s="162" t="s">
        <v>95</v>
      </c>
      <c r="C14" s="160">
        <v>620000</v>
      </c>
      <c r="D14" s="160">
        <v>620000</v>
      </c>
      <c r="E14" s="160">
        <v>620000</v>
      </c>
      <c r="F14" s="160"/>
      <c r="G14" s="160"/>
    </row>
    <row r="15" ht="18.75" customHeight="1" outlineLevel="2" spans="1:7">
      <c r="A15" s="162" t="s">
        <v>96</v>
      </c>
      <c r="B15" s="162" t="s">
        <v>97</v>
      </c>
      <c r="C15" s="160">
        <v>4296540</v>
      </c>
      <c r="D15" s="160">
        <v>4296540</v>
      </c>
      <c r="E15" s="160">
        <v>4296540</v>
      </c>
      <c r="F15" s="160"/>
      <c r="G15" s="160"/>
    </row>
    <row r="16" ht="18.75" customHeight="1" outlineLevel="1" spans="1:7">
      <c r="A16" s="161" t="s">
        <v>98</v>
      </c>
      <c r="B16" s="161" t="s">
        <v>99</v>
      </c>
      <c r="C16" s="160">
        <v>1075900</v>
      </c>
      <c r="D16" s="160">
        <v>1075900</v>
      </c>
      <c r="E16" s="160">
        <v>1075900</v>
      </c>
      <c r="F16" s="160"/>
      <c r="G16" s="160"/>
    </row>
    <row r="17" ht="18.75" customHeight="1" outlineLevel="2" spans="1:7">
      <c r="A17" s="162" t="s">
        <v>100</v>
      </c>
      <c r="B17" s="162" t="s">
        <v>101</v>
      </c>
      <c r="C17" s="160">
        <v>931900</v>
      </c>
      <c r="D17" s="160">
        <v>931900</v>
      </c>
      <c r="E17" s="160">
        <v>931900</v>
      </c>
      <c r="F17" s="160"/>
      <c r="G17" s="160"/>
    </row>
    <row r="18" ht="18.75" customHeight="1" outlineLevel="2" spans="1:7">
      <c r="A18" s="162" t="s">
        <v>102</v>
      </c>
      <c r="B18" s="162" t="s">
        <v>103</v>
      </c>
      <c r="C18" s="160">
        <v>144000</v>
      </c>
      <c r="D18" s="160">
        <v>144000</v>
      </c>
      <c r="E18" s="160">
        <v>144000</v>
      </c>
      <c r="F18" s="160"/>
      <c r="G18" s="160"/>
    </row>
    <row r="19" ht="18.75" customHeight="1" outlineLevel="1" spans="1:7">
      <c r="A19" s="161" t="s">
        <v>104</v>
      </c>
      <c r="B19" s="161" t="s">
        <v>105</v>
      </c>
      <c r="C19" s="160">
        <v>3223922.68</v>
      </c>
      <c r="D19" s="160">
        <v>1623922.68</v>
      </c>
      <c r="E19" s="160">
        <v>1343459</v>
      </c>
      <c r="F19" s="160">
        <v>280463.68</v>
      </c>
      <c r="G19" s="160">
        <v>1600000</v>
      </c>
    </row>
    <row r="20" ht="18.75" customHeight="1" outlineLevel="2" spans="1:7">
      <c r="A20" s="162" t="s">
        <v>106</v>
      </c>
      <c r="B20" s="162" t="s">
        <v>107</v>
      </c>
      <c r="C20" s="160">
        <v>2469475.32</v>
      </c>
      <c r="D20" s="160">
        <v>869475.32</v>
      </c>
      <c r="E20" s="160">
        <v>696287</v>
      </c>
      <c r="F20" s="160">
        <v>173188.32</v>
      </c>
      <c r="G20" s="160">
        <v>1600000</v>
      </c>
    </row>
    <row r="21" ht="18.75" customHeight="1" outlineLevel="2" spans="1:7">
      <c r="A21" s="162" t="s">
        <v>108</v>
      </c>
      <c r="B21" s="162" t="s">
        <v>109</v>
      </c>
      <c r="C21" s="160">
        <v>754447.36</v>
      </c>
      <c r="D21" s="160">
        <v>754447.36</v>
      </c>
      <c r="E21" s="160">
        <v>647172</v>
      </c>
      <c r="F21" s="160">
        <v>107275.36</v>
      </c>
      <c r="G21" s="160"/>
    </row>
    <row r="22" ht="18.75" customHeight="1" outlineLevel="1" spans="1:7">
      <c r="A22" s="161" t="s">
        <v>110</v>
      </c>
      <c r="B22" s="161" t="s">
        <v>111</v>
      </c>
      <c r="C22" s="160">
        <v>4872.5</v>
      </c>
      <c r="D22" s="160">
        <v>4872.5</v>
      </c>
      <c r="E22" s="160">
        <v>4872.5</v>
      </c>
      <c r="F22" s="160"/>
      <c r="G22" s="160"/>
    </row>
    <row r="23" ht="18.75" customHeight="1" outlineLevel="2" spans="1:7">
      <c r="A23" s="162" t="s">
        <v>112</v>
      </c>
      <c r="B23" s="162" t="s">
        <v>111</v>
      </c>
      <c r="C23" s="160">
        <v>4872.5</v>
      </c>
      <c r="D23" s="160">
        <v>4872.5</v>
      </c>
      <c r="E23" s="160">
        <v>4872.5</v>
      </c>
      <c r="F23" s="160"/>
      <c r="G23" s="160"/>
    </row>
    <row r="24" ht="18.75" customHeight="1" spans="1:7">
      <c r="A24" s="159" t="s">
        <v>113</v>
      </c>
      <c r="B24" s="159" t="s">
        <v>114</v>
      </c>
      <c r="C24" s="160">
        <v>3274287.54</v>
      </c>
      <c r="D24" s="160">
        <v>3274287.54</v>
      </c>
      <c r="E24" s="160">
        <v>3274287.54</v>
      </c>
      <c r="F24" s="160"/>
      <c r="G24" s="160"/>
    </row>
    <row r="25" ht="18.75" customHeight="1" outlineLevel="1" spans="1:7">
      <c r="A25" s="161" t="s">
        <v>115</v>
      </c>
      <c r="B25" s="161" t="s">
        <v>116</v>
      </c>
      <c r="C25" s="160">
        <v>3274287.54</v>
      </c>
      <c r="D25" s="160">
        <v>3274287.54</v>
      </c>
      <c r="E25" s="160">
        <v>3274287.54</v>
      </c>
      <c r="F25" s="160"/>
      <c r="G25" s="160"/>
    </row>
    <row r="26" ht="18.75" customHeight="1" outlineLevel="2" spans="1:7">
      <c r="A26" s="162" t="s">
        <v>117</v>
      </c>
      <c r="B26" s="162" t="s">
        <v>118</v>
      </c>
      <c r="C26" s="160">
        <v>126675.5</v>
      </c>
      <c r="D26" s="160">
        <v>126675.5</v>
      </c>
      <c r="E26" s="160">
        <v>126675.5</v>
      </c>
      <c r="F26" s="160"/>
      <c r="G26" s="160"/>
    </row>
    <row r="27" ht="18.75" customHeight="1" outlineLevel="2" spans="1:7">
      <c r="A27" s="162" t="s">
        <v>121</v>
      </c>
      <c r="B27" s="162" t="s">
        <v>122</v>
      </c>
      <c r="C27" s="160">
        <v>3147612.04</v>
      </c>
      <c r="D27" s="160">
        <v>3147612.04</v>
      </c>
      <c r="E27" s="160">
        <v>3147612.04</v>
      </c>
      <c r="F27" s="160"/>
      <c r="G27" s="160"/>
    </row>
    <row r="28" ht="18.75" customHeight="1" spans="1:7">
      <c r="A28" s="159" t="s">
        <v>127</v>
      </c>
      <c r="B28" s="159" t="s">
        <v>128</v>
      </c>
      <c r="C28" s="160">
        <v>186722.28</v>
      </c>
      <c r="D28" s="160">
        <v>186722.28</v>
      </c>
      <c r="E28" s="160">
        <v>186722.28</v>
      </c>
      <c r="F28" s="160"/>
      <c r="G28" s="160"/>
    </row>
    <row r="29" ht="18.75" customHeight="1" outlineLevel="1" spans="1:7">
      <c r="A29" s="161" t="s">
        <v>129</v>
      </c>
      <c r="B29" s="161" t="s">
        <v>130</v>
      </c>
      <c r="C29" s="160">
        <v>186722.28</v>
      </c>
      <c r="D29" s="160">
        <v>186722.28</v>
      </c>
      <c r="E29" s="160">
        <v>186722.28</v>
      </c>
      <c r="F29" s="160"/>
      <c r="G29" s="160"/>
    </row>
    <row r="30" ht="18.75" customHeight="1" outlineLevel="2" spans="1:7">
      <c r="A30" s="162" t="s">
        <v>131</v>
      </c>
      <c r="B30" s="162" t="s">
        <v>132</v>
      </c>
      <c r="C30" s="160">
        <v>186722.28</v>
      </c>
      <c r="D30" s="160">
        <v>186722.28</v>
      </c>
      <c r="E30" s="160">
        <v>186722.28</v>
      </c>
      <c r="F30" s="160"/>
      <c r="G30" s="160"/>
    </row>
    <row r="31" ht="18.75" customHeight="1" spans="1:7">
      <c r="A31" s="158" t="s">
        <v>30</v>
      </c>
      <c r="B31" s="158"/>
      <c r="C31" s="160">
        <v>13102556.04</v>
      </c>
      <c r="D31" s="160">
        <v>11502556.04</v>
      </c>
      <c r="E31" s="160">
        <v>11222092.36</v>
      </c>
      <c r="F31" s="160">
        <v>280463.68</v>
      </c>
      <c r="G31" s="160">
        <v>1600000</v>
      </c>
    </row>
  </sheetData>
  <mergeCells count="7">
    <mergeCell ref="A2:G2"/>
    <mergeCell ref="A3:C3"/>
    <mergeCell ref="A4:B4"/>
    <mergeCell ref="D4:F4"/>
    <mergeCell ref="A31:B31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7"/>
      <c r="B1" s="147"/>
      <c r="C1" s="148"/>
      <c r="D1" s="1"/>
      <c r="E1" s="1"/>
      <c r="F1" s="149" t="s">
        <v>176</v>
      </c>
    </row>
    <row r="2" ht="33.75" customHeight="1" spans="1:6">
      <c r="A2" s="150" t="str">
        <f>"2025"&amp;"年一般公共预算“三公”经费支出预算表"</f>
        <v>2025年一般公共预算“三公”经费支出预算表</v>
      </c>
      <c r="B2" s="150"/>
      <c r="C2" s="150"/>
      <c r="D2" s="150"/>
      <c r="E2" s="150"/>
      <c r="F2" s="150"/>
    </row>
    <row r="3" ht="21.75" customHeight="1" spans="1:6">
      <c r="A3" s="151" t="str">
        <f>"单位名称："&amp;"芒市退役军人事务局"</f>
        <v>单位名称：芒市退役军人事务局</v>
      </c>
      <c r="B3" s="147"/>
      <c r="C3" s="148"/>
      <c r="D3" s="3"/>
      <c r="E3" s="1"/>
      <c r="F3" s="149" t="s">
        <v>27</v>
      </c>
    </row>
    <row r="4" ht="19.5" customHeight="1" spans="1:6">
      <c r="A4" s="11" t="s">
        <v>177</v>
      </c>
      <c r="B4" s="72" t="s">
        <v>178</v>
      </c>
      <c r="C4" s="12" t="s">
        <v>179</v>
      </c>
      <c r="D4" s="13"/>
      <c r="E4" s="14"/>
      <c r="F4" s="72" t="s">
        <v>180</v>
      </c>
    </row>
    <row r="5" ht="19.5" customHeight="1" spans="1:6">
      <c r="A5" s="18"/>
      <c r="B5" s="75"/>
      <c r="C5" s="34" t="s">
        <v>33</v>
      </c>
      <c r="D5" s="34" t="s">
        <v>181</v>
      </c>
      <c r="E5" s="34" t="s">
        <v>182</v>
      </c>
      <c r="F5" s="75"/>
    </row>
    <row r="6" ht="18.75" customHeight="1" spans="1:6">
      <c r="A6" s="152">
        <v>1</v>
      </c>
      <c r="B6" s="152">
        <v>2</v>
      </c>
      <c r="C6" s="153">
        <v>3</v>
      </c>
      <c r="D6" s="152">
        <v>4</v>
      </c>
      <c r="E6" s="152">
        <v>5</v>
      </c>
      <c r="F6" s="152">
        <v>6</v>
      </c>
    </row>
    <row r="7" ht="24.75" customHeight="1" spans="1:6">
      <c r="A7" s="154">
        <v>19400</v>
      </c>
      <c r="B7" s="154"/>
      <c r="C7" s="155">
        <v>14400</v>
      </c>
      <c r="D7" s="154"/>
      <c r="E7" s="154">
        <v>14400</v>
      </c>
      <c r="F7" s="154">
        <v>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outlinePr summaryBelow="0" summaryRight="0"/>
  </sheetPr>
  <dimension ref="A1:W53"/>
  <sheetViews>
    <sheetView showZeros="0" topLeftCell="A30" workbookViewId="0">
      <selection activeCell="H28" sqref="H28:H38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6" t="s">
        <v>183</v>
      </c>
      <c r="U1" s="146"/>
      <c r="V1" s="146"/>
      <c r="W1" s="146"/>
    </row>
    <row r="2" ht="45.75" customHeight="1" spans="1:23">
      <c r="A2" s="143" t="s">
        <v>184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</row>
    <row r="3" ht="18.75" customHeight="1" spans="1:23">
      <c r="A3" s="142" t="str">
        <f>"单位名称："&amp;"芒市退役军人事务局"</f>
        <v>单位名称：芒市退役军人事务局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6" t="s">
        <v>27</v>
      </c>
      <c r="U3" s="146"/>
      <c r="V3" s="146"/>
      <c r="W3" s="146"/>
    </row>
    <row r="4" ht="18.75" customHeight="1" spans="1:23">
      <c r="A4" s="144" t="s">
        <v>185</v>
      </c>
      <c r="B4" s="144" t="s">
        <v>186</v>
      </c>
      <c r="C4" s="144" t="s">
        <v>187</v>
      </c>
      <c r="D4" s="144" t="s">
        <v>188</v>
      </c>
      <c r="E4" s="144" t="s">
        <v>189</v>
      </c>
      <c r="F4" s="144" t="s">
        <v>190</v>
      </c>
      <c r="G4" s="144" t="s">
        <v>191</v>
      </c>
      <c r="H4" s="144" t="s">
        <v>192</v>
      </c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</row>
    <row r="5" ht="28.3" customHeight="1" spans="1:23">
      <c r="A5" s="144"/>
      <c r="B5" s="144"/>
      <c r="C5" s="144"/>
      <c r="D5" s="144"/>
      <c r="E5" s="144"/>
      <c r="F5" s="144"/>
      <c r="G5" s="144"/>
      <c r="H5" s="144" t="s">
        <v>193</v>
      </c>
      <c r="I5" s="144" t="s">
        <v>34</v>
      </c>
      <c r="J5" s="144" t="s">
        <v>194</v>
      </c>
      <c r="K5" s="144" t="s">
        <v>195</v>
      </c>
      <c r="L5" s="144" t="s">
        <v>196</v>
      </c>
      <c r="M5" s="144" t="s">
        <v>197</v>
      </c>
      <c r="N5" s="144" t="s">
        <v>198</v>
      </c>
      <c r="O5" s="144" t="s">
        <v>35</v>
      </c>
      <c r="P5" s="144" t="s">
        <v>36</v>
      </c>
      <c r="Q5" s="144" t="s">
        <v>37</v>
      </c>
      <c r="R5" s="144" t="s">
        <v>51</v>
      </c>
      <c r="S5" s="144"/>
      <c r="T5" s="144"/>
      <c r="U5" s="144"/>
      <c r="V5" s="144"/>
      <c r="W5" s="144"/>
    </row>
    <row r="6" ht="24" customHeight="1" spans="1:23">
      <c r="A6" s="144"/>
      <c r="B6" s="144"/>
      <c r="C6" s="144"/>
      <c r="D6" s="144"/>
      <c r="E6" s="144"/>
      <c r="F6" s="144"/>
      <c r="G6" s="144"/>
      <c r="H6" s="144"/>
      <c r="I6" s="144" t="s">
        <v>199</v>
      </c>
      <c r="J6" s="144" t="s">
        <v>194</v>
      </c>
      <c r="K6" s="144" t="s">
        <v>195</v>
      </c>
      <c r="L6" s="144" t="s">
        <v>196</v>
      </c>
      <c r="M6" s="144" t="s">
        <v>197</v>
      </c>
      <c r="N6" s="144" t="s">
        <v>34</v>
      </c>
      <c r="O6" s="144" t="s">
        <v>35</v>
      </c>
      <c r="P6" s="144" t="s">
        <v>36</v>
      </c>
      <c r="Q6" s="144"/>
      <c r="R6" s="144" t="s">
        <v>33</v>
      </c>
      <c r="S6" s="144" t="s">
        <v>40</v>
      </c>
      <c r="T6" s="144" t="s">
        <v>41</v>
      </c>
      <c r="U6" s="144" t="s">
        <v>42</v>
      </c>
      <c r="V6" s="144" t="s">
        <v>43</v>
      </c>
      <c r="W6" s="144" t="s">
        <v>44</v>
      </c>
    </row>
    <row r="7" ht="32.05" customHeight="1" spans="1:23">
      <c r="A7" s="144"/>
      <c r="B7" s="144"/>
      <c r="C7" s="144"/>
      <c r="D7" s="144"/>
      <c r="E7" s="144"/>
      <c r="F7" s="144"/>
      <c r="G7" s="144"/>
      <c r="H7" s="144"/>
      <c r="I7" s="144" t="s">
        <v>33</v>
      </c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</row>
    <row r="8" ht="18.75" customHeight="1" spans="1:23">
      <c r="A8" s="144" t="s">
        <v>59</v>
      </c>
      <c r="B8" s="144" t="s">
        <v>60</v>
      </c>
      <c r="C8" s="144" t="s">
        <v>61</v>
      </c>
      <c r="D8" s="144" t="s">
        <v>62</v>
      </c>
      <c r="E8" s="144" t="s">
        <v>63</v>
      </c>
      <c r="F8" s="144" t="s">
        <v>64</v>
      </c>
      <c r="G8" s="144" t="s">
        <v>65</v>
      </c>
      <c r="H8" s="144" t="s">
        <v>66</v>
      </c>
      <c r="I8" s="144" t="s">
        <v>67</v>
      </c>
      <c r="J8" s="144" t="s">
        <v>68</v>
      </c>
      <c r="K8" s="144" t="s">
        <v>69</v>
      </c>
      <c r="L8" s="144" t="s">
        <v>70</v>
      </c>
      <c r="M8" s="144" t="s">
        <v>71</v>
      </c>
      <c r="N8" s="144" t="s">
        <v>72</v>
      </c>
      <c r="O8" s="144" t="s">
        <v>73</v>
      </c>
      <c r="P8" s="144" t="s">
        <v>200</v>
      </c>
      <c r="Q8" s="144" t="s">
        <v>201</v>
      </c>
      <c r="R8" s="144" t="s">
        <v>202</v>
      </c>
      <c r="S8" s="144" t="s">
        <v>203</v>
      </c>
      <c r="T8" s="144" t="s">
        <v>204</v>
      </c>
      <c r="U8" s="144" t="s">
        <v>205</v>
      </c>
      <c r="V8" s="144" t="s">
        <v>206</v>
      </c>
      <c r="W8" s="144" t="s">
        <v>207</v>
      </c>
    </row>
    <row r="9" ht="53.25" hidden="1" customHeight="1" spans="1:23">
      <c r="A9" s="139" t="s">
        <v>46</v>
      </c>
      <c r="B9" s="139"/>
      <c r="C9" s="139"/>
      <c r="D9" s="139"/>
      <c r="E9" s="139"/>
      <c r="F9" s="139"/>
      <c r="G9" s="139"/>
      <c r="H9" s="141">
        <v>11502556.04</v>
      </c>
      <c r="I9" s="141">
        <v>11502556.04</v>
      </c>
      <c r="J9" s="141"/>
      <c r="K9" s="141"/>
      <c r="L9" s="141">
        <v>11502556.04</v>
      </c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</row>
    <row r="10" ht="53.25" hidden="1" customHeight="1" outlineLevel="1" spans="1:23">
      <c r="A10" s="139" t="s">
        <v>46</v>
      </c>
      <c r="B10" s="139" t="s">
        <v>208</v>
      </c>
      <c r="C10" s="139" t="s">
        <v>209</v>
      </c>
      <c r="D10" s="139" t="s">
        <v>106</v>
      </c>
      <c r="E10" s="139" t="s">
        <v>107</v>
      </c>
      <c r="F10" s="139" t="s">
        <v>210</v>
      </c>
      <c r="G10" s="139" t="s">
        <v>211</v>
      </c>
      <c r="H10" s="141">
        <v>303252</v>
      </c>
      <c r="I10" s="141">
        <v>303252</v>
      </c>
      <c r="J10" s="141"/>
      <c r="K10" s="141"/>
      <c r="L10" s="141">
        <v>303252</v>
      </c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</row>
    <row r="11" ht="53.25" hidden="1" customHeight="1" outlineLevel="1" spans="1:23">
      <c r="A11" s="139" t="s">
        <v>46</v>
      </c>
      <c r="B11" s="139" t="s">
        <v>212</v>
      </c>
      <c r="C11" s="139" t="s">
        <v>213</v>
      </c>
      <c r="D11" s="139" t="s">
        <v>108</v>
      </c>
      <c r="E11" s="139" t="s">
        <v>109</v>
      </c>
      <c r="F11" s="139" t="s">
        <v>210</v>
      </c>
      <c r="G11" s="139" t="s">
        <v>211</v>
      </c>
      <c r="H11" s="141">
        <v>280848</v>
      </c>
      <c r="I11" s="141">
        <v>280848</v>
      </c>
      <c r="J11" s="141"/>
      <c r="K11" s="141"/>
      <c r="L11" s="141">
        <v>280848</v>
      </c>
      <c r="M11" s="139"/>
      <c r="N11" s="141"/>
      <c r="O11" s="141"/>
      <c r="P11" s="141"/>
      <c r="Q11" s="141"/>
      <c r="R11" s="141"/>
      <c r="S11" s="141"/>
      <c r="T11" s="141"/>
      <c r="U11" s="141"/>
      <c r="V11" s="141"/>
      <c r="W11" s="141"/>
    </row>
    <row r="12" ht="53.25" hidden="1" customHeight="1" outlineLevel="1" spans="1:23">
      <c r="A12" s="139" t="s">
        <v>46</v>
      </c>
      <c r="B12" s="139" t="s">
        <v>208</v>
      </c>
      <c r="C12" s="139" t="s">
        <v>209</v>
      </c>
      <c r="D12" s="139" t="s">
        <v>106</v>
      </c>
      <c r="E12" s="139" t="s">
        <v>107</v>
      </c>
      <c r="F12" s="139" t="s">
        <v>214</v>
      </c>
      <c r="G12" s="139" t="s">
        <v>215</v>
      </c>
      <c r="H12" s="141">
        <v>367764</v>
      </c>
      <c r="I12" s="141">
        <v>367764</v>
      </c>
      <c r="J12" s="141"/>
      <c r="K12" s="141"/>
      <c r="L12" s="141">
        <v>367764</v>
      </c>
      <c r="M12" s="139"/>
      <c r="N12" s="141"/>
      <c r="O12" s="141"/>
      <c r="P12" s="141"/>
      <c r="Q12" s="141"/>
      <c r="R12" s="141"/>
      <c r="S12" s="141"/>
      <c r="T12" s="141"/>
      <c r="U12" s="141"/>
      <c r="V12" s="141"/>
      <c r="W12" s="141"/>
    </row>
    <row r="13" ht="53.25" hidden="1" customHeight="1" outlineLevel="1" spans="1:23">
      <c r="A13" s="139" t="s">
        <v>46</v>
      </c>
      <c r="B13" s="139" t="s">
        <v>212</v>
      </c>
      <c r="C13" s="139" t="s">
        <v>213</v>
      </c>
      <c r="D13" s="139" t="s">
        <v>108</v>
      </c>
      <c r="E13" s="139" t="s">
        <v>109</v>
      </c>
      <c r="F13" s="139" t="s">
        <v>214</v>
      </c>
      <c r="G13" s="139" t="s">
        <v>215</v>
      </c>
      <c r="H13" s="141">
        <v>37560</v>
      </c>
      <c r="I13" s="141">
        <v>37560</v>
      </c>
      <c r="J13" s="141"/>
      <c r="K13" s="141"/>
      <c r="L13" s="141">
        <v>37560</v>
      </c>
      <c r="M13" s="139"/>
      <c r="N13" s="141"/>
      <c r="O13" s="141"/>
      <c r="P13" s="141"/>
      <c r="Q13" s="141"/>
      <c r="R13" s="141"/>
      <c r="S13" s="141"/>
      <c r="T13" s="141"/>
      <c r="U13" s="141"/>
      <c r="V13" s="141"/>
      <c r="W13" s="141"/>
    </row>
    <row r="14" ht="53.25" hidden="1" customHeight="1" outlineLevel="1" spans="1:23">
      <c r="A14" s="139" t="s">
        <v>46</v>
      </c>
      <c r="B14" s="139" t="s">
        <v>208</v>
      </c>
      <c r="C14" s="139" t="s">
        <v>209</v>
      </c>
      <c r="D14" s="139" t="s">
        <v>106</v>
      </c>
      <c r="E14" s="139" t="s">
        <v>107</v>
      </c>
      <c r="F14" s="139" t="s">
        <v>216</v>
      </c>
      <c r="G14" s="139" t="s">
        <v>217</v>
      </c>
      <c r="H14" s="141">
        <v>25271</v>
      </c>
      <c r="I14" s="141">
        <v>25271</v>
      </c>
      <c r="J14" s="141"/>
      <c r="K14" s="141"/>
      <c r="L14" s="141">
        <v>25271</v>
      </c>
      <c r="M14" s="139"/>
      <c r="N14" s="141"/>
      <c r="O14" s="141"/>
      <c r="P14" s="141"/>
      <c r="Q14" s="141"/>
      <c r="R14" s="141"/>
      <c r="S14" s="141"/>
      <c r="T14" s="141"/>
      <c r="U14" s="141"/>
      <c r="V14" s="141"/>
      <c r="W14" s="141"/>
    </row>
    <row r="15" ht="53.25" hidden="1" customHeight="1" outlineLevel="1" spans="1:23">
      <c r="A15" s="139" t="s">
        <v>46</v>
      </c>
      <c r="B15" s="139" t="s">
        <v>212</v>
      </c>
      <c r="C15" s="139" t="s">
        <v>213</v>
      </c>
      <c r="D15" s="139" t="s">
        <v>108</v>
      </c>
      <c r="E15" s="139" t="s">
        <v>109</v>
      </c>
      <c r="F15" s="139" t="s">
        <v>218</v>
      </c>
      <c r="G15" s="139" t="s">
        <v>219</v>
      </c>
      <c r="H15" s="141">
        <v>23404</v>
      </c>
      <c r="I15" s="141">
        <v>23404</v>
      </c>
      <c r="J15" s="141"/>
      <c r="K15" s="141"/>
      <c r="L15" s="141">
        <v>23404</v>
      </c>
      <c r="M15" s="139"/>
      <c r="N15" s="141"/>
      <c r="O15" s="141"/>
      <c r="P15" s="141"/>
      <c r="Q15" s="141"/>
      <c r="R15" s="141"/>
      <c r="S15" s="141"/>
      <c r="T15" s="141"/>
      <c r="U15" s="141"/>
      <c r="V15" s="141"/>
      <c r="W15" s="141"/>
    </row>
    <row r="16" ht="53.25" hidden="1" customHeight="1" outlineLevel="1" spans="1:23">
      <c r="A16" s="139" t="s">
        <v>46</v>
      </c>
      <c r="B16" s="139" t="s">
        <v>212</v>
      </c>
      <c r="C16" s="139" t="s">
        <v>213</v>
      </c>
      <c r="D16" s="139" t="s">
        <v>108</v>
      </c>
      <c r="E16" s="139" t="s">
        <v>109</v>
      </c>
      <c r="F16" s="139" t="s">
        <v>218</v>
      </c>
      <c r="G16" s="139" t="s">
        <v>219</v>
      </c>
      <c r="H16" s="141">
        <v>105480</v>
      </c>
      <c r="I16" s="141">
        <v>105480</v>
      </c>
      <c r="J16" s="141"/>
      <c r="K16" s="141"/>
      <c r="L16" s="141">
        <v>105480</v>
      </c>
      <c r="M16" s="139"/>
      <c r="N16" s="141"/>
      <c r="O16" s="141"/>
      <c r="P16" s="141"/>
      <c r="Q16" s="141"/>
      <c r="R16" s="141"/>
      <c r="S16" s="141"/>
      <c r="T16" s="141"/>
      <c r="U16" s="141"/>
      <c r="V16" s="141"/>
      <c r="W16" s="141"/>
    </row>
    <row r="17" ht="53.25" hidden="1" customHeight="1" outlineLevel="1" spans="1:23">
      <c r="A17" s="139" t="s">
        <v>46</v>
      </c>
      <c r="B17" s="139" t="s">
        <v>212</v>
      </c>
      <c r="C17" s="139" t="s">
        <v>213</v>
      </c>
      <c r="D17" s="139" t="s">
        <v>108</v>
      </c>
      <c r="E17" s="139" t="s">
        <v>109</v>
      </c>
      <c r="F17" s="139" t="s">
        <v>218</v>
      </c>
      <c r="G17" s="139" t="s">
        <v>219</v>
      </c>
      <c r="H17" s="141">
        <v>101460</v>
      </c>
      <c r="I17" s="141">
        <v>101460</v>
      </c>
      <c r="J17" s="141"/>
      <c r="K17" s="141"/>
      <c r="L17" s="141">
        <v>101460</v>
      </c>
      <c r="M17" s="139"/>
      <c r="N17" s="141"/>
      <c r="O17" s="141"/>
      <c r="P17" s="141"/>
      <c r="Q17" s="141"/>
      <c r="R17" s="141"/>
      <c r="S17" s="141"/>
      <c r="T17" s="141"/>
      <c r="U17" s="141"/>
      <c r="V17" s="141"/>
      <c r="W17" s="141"/>
    </row>
    <row r="18" ht="53.25" hidden="1" customHeight="1" outlineLevel="1" spans="1:23">
      <c r="A18" s="139" t="s">
        <v>46</v>
      </c>
      <c r="B18" s="139" t="s">
        <v>212</v>
      </c>
      <c r="C18" s="139" t="s">
        <v>213</v>
      </c>
      <c r="D18" s="139" t="s">
        <v>108</v>
      </c>
      <c r="E18" s="139" t="s">
        <v>109</v>
      </c>
      <c r="F18" s="139" t="s">
        <v>218</v>
      </c>
      <c r="G18" s="139" t="s">
        <v>219</v>
      </c>
      <c r="H18" s="141">
        <v>78420</v>
      </c>
      <c r="I18" s="141">
        <v>78420</v>
      </c>
      <c r="J18" s="141"/>
      <c r="K18" s="141"/>
      <c r="L18" s="141">
        <v>78420</v>
      </c>
      <c r="M18" s="139"/>
      <c r="N18" s="141"/>
      <c r="O18" s="141"/>
      <c r="P18" s="141"/>
      <c r="Q18" s="141"/>
      <c r="R18" s="141"/>
      <c r="S18" s="141"/>
      <c r="T18" s="141"/>
      <c r="U18" s="141"/>
      <c r="V18" s="141"/>
      <c r="W18" s="141"/>
    </row>
    <row r="19" ht="53.25" hidden="1" customHeight="1" outlineLevel="1" spans="1:23">
      <c r="A19" s="139" t="s">
        <v>46</v>
      </c>
      <c r="B19" s="139" t="s">
        <v>220</v>
      </c>
      <c r="C19" s="139" t="s">
        <v>221</v>
      </c>
      <c r="D19" s="139" t="s">
        <v>80</v>
      </c>
      <c r="E19" s="139" t="s">
        <v>81</v>
      </c>
      <c r="F19" s="139" t="s">
        <v>222</v>
      </c>
      <c r="G19" s="139" t="s">
        <v>223</v>
      </c>
      <c r="H19" s="141">
        <v>268931.04</v>
      </c>
      <c r="I19" s="141">
        <v>268931.04</v>
      </c>
      <c r="J19" s="141"/>
      <c r="K19" s="141"/>
      <c r="L19" s="141">
        <v>268931.04</v>
      </c>
      <c r="M19" s="139"/>
      <c r="N19" s="141"/>
      <c r="O19" s="141"/>
      <c r="P19" s="141"/>
      <c r="Q19" s="141"/>
      <c r="R19" s="141"/>
      <c r="S19" s="141"/>
      <c r="T19" s="141"/>
      <c r="U19" s="141"/>
      <c r="V19" s="141"/>
      <c r="W19" s="141"/>
    </row>
    <row r="20" ht="53.25" hidden="1" customHeight="1" outlineLevel="1" spans="1:23">
      <c r="A20" s="139" t="s">
        <v>46</v>
      </c>
      <c r="B20" s="139" t="s">
        <v>220</v>
      </c>
      <c r="C20" s="139" t="s">
        <v>221</v>
      </c>
      <c r="D20" s="139" t="s">
        <v>82</v>
      </c>
      <c r="E20" s="139" t="s">
        <v>83</v>
      </c>
      <c r="F20" s="139" t="s">
        <v>224</v>
      </c>
      <c r="G20" s="139" t="s">
        <v>225</v>
      </c>
      <c r="H20" s="141"/>
      <c r="I20" s="141"/>
      <c r="J20" s="141"/>
      <c r="K20" s="141"/>
      <c r="L20" s="141"/>
      <c r="M20" s="139"/>
      <c r="N20" s="141"/>
      <c r="O20" s="141"/>
      <c r="P20" s="141"/>
      <c r="Q20" s="141"/>
      <c r="R20" s="141"/>
      <c r="S20" s="141"/>
      <c r="T20" s="141"/>
      <c r="U20" s="141"/>
      <c r="V20" s="141"/>
      <c r="W20" s="141"/>
    </row>
    <row r="21" ht="53.25" hidden="1" customHeight="1" outlineLevel="1" spans="1:23">
      <c r="A21" s="139" t="s">
        <v>46</v>
      </c>
      <c r="B21" s="139" t="s">
        <v>220</v>
      </c>
      <c r="C21" s="139" t="s">
        <v>221</v>
      </c>
      <c r="D21" s="139" t="s">
        <v>117</v>
      </c>
      <c r="E21" s="139" t="s">
        <v>118</v>
      </c>
      <c r="F21" s="139" t="s">
        <v>226</v>
      </c>
      <c r="G21" s="139" t="s">
        <v>227</v>
      </c>
      <c r="H21" s="141">
        <v>126675.5</v>
      </c>
      <c r="I21" s="141">
        <v>126675.5</v>
      </c>
      <c r="J21" s="141"/>
      <c r="K21" s="141"/>
      <c r="L21" s="141">
        <v>126675.5</v>
      </c>
      <c r="M21" s="139"/>
      <c r="N21" s="141"/>
      <c r="O21" s="141"/>
      <c r="P21" s="141"/>
      <c r="Q21" s="141"/>
      <c r="R21" s="141"/>
      <c r="S21" s="141"/>
      <c r="T21" s="141"/>
      <c r="U21" s="141"/>
      <c r="V21" s="141"/>
      <c r="W21" s="141"/>
    </row>
    <row r="22" ht="53.25" hidden="1" customHeight="1" outlineLevel="1" spans="1:23">
      <c r="A22" s="139" t="s">
        <v>46</v>
      </c>
      <c r="B22" s="139" t="s">
        <v>220</v>
      </c>
      <c r="C22" s="139" t="s">
        <v>221</v>
      </c>
      <c r="D22" s="139" t="s">
        <v>119</v>
      </c>
      <c r="E22" s="139" t="s">
        <v>120</v>
      </c>
      <c r="F22" s="139" t="s">
        <v>226</v>
      </c>
      <c r="G22" s="139" t="s">
        <v>227</v>
      </c>
      <c r="H22" s="141"/>
      <c r="I22" s="141"/>
      <c r="J22" s="141"/>
      <c r="K22" s="141"/>
      <c r="L22" s="141"/>
      <c r="M22" s="139"/>
      <c r="N22" s="141"/>
      <c r="O22" s="141"/>
      <c r="P22" s="141"/>
      <c r="Q22" s="141"/>
      <c r="R22" s="141"/>
      <c r="S22" s="141"/>
      <c r="T22" s="141"/>
      <c r="U22" s="141"/>
      <c r="V22" s="141"/>
      <c r="W22" s="141"/>
    </row>
    <row r="23" ht="53.25" hidden="1" customHeight="1" outlineLevel="1" spans="1:23">
      <c r="A23" s="139" t="s">
        <v>46</v>
      </c>
      <c r="B23" s="139" t="s">
        <v>220</v>
      </c>
      <c r="C23" s="139" t="s">
        <v>221</v>
      </c>
      <c r="D23" s="139" t="s">
        <v>112</v>
      </c>
      <c r="E23" s="139" t="s">
        <v>111</v>
      </c>
      <c r="F23" s="139" t="s">
        <v>228</v>
      </c>
      <c r="G23" s="139" t="s">
        <v>229</v>
      </c>
      <c r="H23" s="141">
        <v>4872.5</v>
      </c>
      <c r="I23" s="141">
        <v>4872.5</v>
      </c>
      <c r="J23" s="141"/>
      <c r="K23" s="141"/>
      <c r="L23" s="141">
        <v>4872.5</v>
      </c>
      <c r="M23" s="139"/>
      <c r="N23" s="141"/>
      <c r="O23" s="141"/>
      <c r="P23" s="141"/>
      <c r="Q23" s="141"/>
      <c r="R23" s="141"/>
      <c r="S23" s="141"/>
      <c r="T23" s="141"/>
      <c r="U23" s="141"/>
      <c r="V23" s="141"/>
      <c r="W23" s="141"/>
    </row>
    <row r="24" ht="53.25" hidden="1" customHeight="1" outlineLevel="1" spans="1:23">
      <c r="A24" s="139" t="s">
        <v>46</v>
      </c>
      <c r="B24" s="139" t="s">
        <v>220</v>
      </c>
      <c r="C24" s="139" t="s">
        <v>221</v>
      </c>
      <c r="D24" s="139" t="s">
        <v>121</v>
      </c>
      <c r="E24" s="139" t="s">
        <v>122</v>
      </c>
      <c r="F24" s="139" t="s">
        <v>228</v>
      </c>
      <c r="G24" s="139" t="s">
        <v>229</v>
      </c>
      <c r="H24" s="141"/>
      <c r="I24" s="141"/>
      <c r="J24" s="141"/>
      <c r="K24" s="141"/>
      <c r="L24" s="141"/>
      <c r="M24" s="139"/>
      <c r="N24" s="141"/>
      <c r="O24" s="141"/>
      <c r="P24" s="141"/>
      <c r="Q24" s="141"/>
      <c r="R24" s="141"/>
      <c r="S24" s="141"/>
      <c r="T24" s="141"/>
      <c r="U24" s="141"/>
      <c r="V24" s="141"/>
      <c r="W24" s="141"/>
    </row>
    <row r="25" ht="53.25" hidden="1" customHeight="1" outlineLevel="1" spans="1:23">
      <c r="A25" s="139" t="s">
        <v>46</v>
      </c>
      <c r="B25" s="139" t="s">
        <v>220</v>
      </c>
      <c r="C25" s="139" t="s">
        <v>221</v>
      </c>
      <c r="D25" s="139" t="s">
        <v>121</v>
      </c>
      <c r="E25" s="139" t="s">
        <v>122</v>
      </c>
      <c r="F25" s="139" t="s">
        <v>228</v>
      </c>
      <c r="G25" s="139" t="s">
        <v>229</v>
      </c>
      <c r="H25" s="141">
        <v>3112.04</v>
      </c>
      <c r="I25" s="141">
        <v>3112.04</v>
      </c>
      <c r="J25" s="141"/>
      <c r="K25" s="141"/>
      <c r="L25" s="141">
        <v>3112.04</v>
      </c>
      <c r="M25" s="139"/>
      <c r="N25" s="141"/>
      <c r="O25" s="141"/>
      <c r="P25" s="141"/>
      <c r="Q25" s="141"/>
      <c r="R25" s="141"/>
      <c r="S25" s="141"/>
      <c r="T25" s="141"/>
      <c r="U25" s="141"/>
      <c r="V25" s="141"/>
      <c r="W25" s="141"/>
    </row>
    <row r="26" ht="53.25" hidden="1" customHeight="1" outlineLevel="1" spans="1:23">
      <c r="A26" s="139" t="s">
        <v>46</v>
      </c>
      <c r="B26" s="139" t="s">
        <v>220</v>
      </c>
      <c r="C26" s="139" t="s">
        <v>221</v>
      </c>
      <c r="D26" s="139" t="s">
        <v>121</v>
      </c>
      <c r="E26" s="139" t="s">
        <v>122</v>
      </c>
      <c r="F26" s="139" t="s">
        <v>228</v>
      </c>
      <c r="G26" s="139" t="s">
        <v>229</v>
      </c>
      <c r="H26" s="141"/>
      <c r="I26" s="141"/>
      <c r="J26" s="141"/>
      <c r="K26" s="141"/>
      <c r="L26" s="141"/>
      <c r="M26" s="139"/>
      <c r="N26" s="141"/>
      <c r="O26" s="141"/>
      <c r="P26" s="141"/>
      <c r="Q26" s="141"/>
      <c r="R26" s="141"/>
      <c r="S26" s="141"/>
      <c r="T26" s="141"/>
      <c r="U26" s="141"/>
      <c r="V26" s="141"/>
      <c r="W26" s="141"/>
    </row>
    <row r="27" ht="53.25" hidden="1" customHeight="1" outlineLevel="1" spans="1:23">
      <c r="A27" s="139" t="s">
        <v>46</v>
      </c>
      <c r="B27" s="139" t="s">
        <v>230</v>
      </c>
      <c r="C27" s="139" t="s">
        <v>132</v>
      </c>
      <c r="D27" s="139" t="s">
        <v>131</v>
      </c>
      <c r="E27" s="139" t="s">
        <v>132</v>
      </c>
      <c r="F27" s="139" t="s">
        <v>231</v>
      </c>
      <c r="G27" s="139" t="s">
        <v>132</v>
      </c>
      <c r="H27" s="141">
        <v>186722.28</v>
      </c>
      <c r="I27" s="141">
        <v>186722.28</v>
      </c>
      <c r="J27" s="141"/>
      <c r="K27" s="141"/>
      <c r="L27" s="141">
        <v>186722.28</v>
      </c>
      <c r="M27" s="139"/>
      <c r="N27" s="141"/>
      <c r="O27" s="141"/>
      <c r="P27" s="141"/>
      <c r="Q27" s="141"/>
      <c r="R27" s="141"/>
      <c r="S27" s="141"/>
      <c r="T27" s="141"/>
      <c r="U27" s="141"/>
      <c r="V27" s="141"/>
      <c r="W27" s="141"/>
    </row>
    <row r="28" ht="53.25" customHeight="1" outlineLevel="1" spans="1:23">
      <c r="A28" s="139" t="s">
        <v>46</v>
      </c>
      <c r="B28" s="139" t="s">
        <v>232</v>
      </c>
      <c r="C28" s="139" t="s">
        <v>233</v>
      </c>
      <c r="D28" s="139" t="s">
        <v>106</v>
      </c>
      <c r="E28" s="139" t="s">
        <v>107</v>
      </c>
      <c r="F28" s="139" t="s">
        <v>234</v>
      </c>
      <c r="G28" s="139" t="s">
        <v>235</v>
      </c>
      <c r="H28" s="141">
        <v>14400</v>
      </c>
      <c r="I28" s="141">
        <v>14400</v>
      </c>
      <c r="J28" s="141"/>
      <c r="K28" s="141"/>
      <c r="L28" s="141">
        <v>14400</v>
      </c>
      <c r="M28" s="139"/>
      <c r="N28" s="141"/>
      <c r="O28" s="141"/>
      <c r="P28" s="141"/>
      <c r="Q28" s="141"/>
      <c r="R28" s="141"/>
      <c r="S28" s="141"/>
      <c r="T28" s="141"/>
      <c r="U28" s="141"/>
      <c r="V28" s="141"/>
      <c r="W28" s="141"/>
    </row>
    <row r="29" ht="53.25" customHeight="1" outlineLevel="1" spans="1:23">
      <c r="A29" s="139" t="s">
        <v>46</v>
      </c>
      <c r="B29" s="139" t="s">
        <v>236</v>
      </c>
      <c r="C29" s="139" t="s">
        <v>237</v>
      </c>
      <c r="D29" s="139" t="s">
        <v>106</v>
      </c>
      <c r="E29" s="139" t="s">
        <v>107</v>
      </c>
      <c r="F29" s="139" t="s">
        <v>238</v>
      </c>
      <c r="G29" s="139" t="s">
        <v>180</v>
      </c>
      <c r="H29" s="141">
        <v>5000</v>
      </c>
      <c r="I29" s="141">
        <v>5000</v>
      </c>
      <c r="J29" s="141"/>
      <c r="K29" s="141"/>
      <c r="L29" s="141">
        <v>5000</v>
      </c>
      <c r="M29" s="139"/>
      <c r="N29" s="141"/>
      <c r="O29" s="141"/>
      <c r="P29" s="141"/>
      <c r="Q29" s="141"/>
      <c r="R29" s="141"/>
      <c r="S29" s="141"/>
      <c r="T29" s="141"/>
      <c r="U29" s="141"/>
      <c r="V29" s="141"/>
      <c r="W29" s="141"/>
    </row>
    <row r="30" ht="53.25" customHeight="1" outlineLevel="1" spans="1:23">
      <c r="A30" s="139" t="s">
        <v>46</v>
      </c>
      <c r="B30" s="139" t="s">
        <v>239</v>
      </c>
      <c r="C30" s="139" t="s">
        <v>240</v>
      </c>
      <c r="D30" s="139" t="s">
        <v>106</v>
      </c>
      <c r="E30" s="139" t="s">
        <v>107</v>
      </c>
      <c r="F30" s="139" t="s">
        <v>241</v>
      </c>
      <c r="G30" s="139" t="s">
        <v>242</v>
      </c>
      <c r="H30" s="141">
        <v>50000</v>
      </c>
      <c r="I30" s="141">
        <v>50000</v>
      </c>
      <c r="J30" s="141"/>
      <c r="K30" s="141"/>
      <c r="L30" s="141">
        <v>50000</v>
      </c>
      <c r="M30" s="139"/>
      <c r="N30" s="141"/>
      <c r="O30" s="141"/>
      <c r="P30" s="141"/>
      <c r="Q30" s="141"/>
      <c r="R30" s="141"/>
      <c r="S30" s="141"/>
      <c r="T30" s="141"/>
      <c r="U30" s="141"/>
      <c r="V30" s="141"/>
      <c r="W30" s="141"/>
    </row>
    <row r="31" ht="53.25" customHeight="1" outlineLevel="1" spans="1:23">
      <c r="A31" s="139" t="s">
        <v>46</v>
      </c>
      <c r="B31" s="139" t="s">
        <v>239</v>
      </c>
      <c r="C31" s="139" t="s">
        <v>240</v>
      </c>
      <c r="D31" s="139" t="s">
        <v>106</v>
      </c>
      <c r="E31" s="139" t="s">
        <v>107</v>
      </c>
      <c r="F31" s="139" t="s">
        <v>243</v>
      </c>
      <c r="G31" s="139" t="s">
        <v>244</v>
      </c>
      <c r="H31" s="141">
        <v>30400</v>
      </c>
      <c r="I31" s="141">
        <v>30400</v>
      </c>
      <c r="J31" s="141"/>
      <c r="K31" s="141"/>
      <c r="L31" s="141">
        <v>30400</v>
      </c>
      <c r="M31" s="139"/>
      <c r="N31" s="141"/>
      <c r="O31" s="141"/>
      <c r="P31" s="141"/>
      <c r="Q31" s="141"/>
      <c r="R31" s="141"/>
      <c r="S31" s="141"/>
      <c r="T31" s="141"/>
      <c r="U31" s="141"/>
      <c r="V31" s="141"/>
      <c r="W31" s="141"/>
    </row>
    <row r="32" ht="53.25" customHeight="1" outlineLevel="1" spans="1:23">
      <c r="A32" s="139" t="s">
        <v>46</v>
      </c>
      <c r="B32" s="139" t="s">
        <v>239</v>
      </c>
      <c r="C32" s="139" t="s">
        <v>240</v>
      </c>
      <c r="D32" s="139" t="s">
        <v>106</v>
      </c>
      <c r="E32" s="139" t="s">
        <v>107</v>
      </c>
      <c r="F32" s="139" t="s">
        <v>245</v>
      </c>
      <c r="G32" s="139" t="s">
        <v>246</v>
      </c>
      <c r="H32" s="141">
        <v>1000</v>
      </c>
      <c r="I32" s="141">
        <v>1000</v>
      </c>
      <c r="J32" s="141"/>
      <c r="K32" s="141"/>
      <c r="L32" s="141">
        <v>1000</v>
      </c>
      <c r="M32" s="139"/>
      <c r="N32" s="141"/>
      <c r="O32" s="141"/>
      <c r="P32" s="141"/>
      <c r="Q32" s="141"/>
      <c r="R32" s="141"/>
      <c r="S32" s="141"/>
      <c r="T32" s="141"/>
      <c r="U32" s="141"/>
      <c r="V32" s="141"/>
      <c r="W32" s="141"/>
    </row>
    <row r="33" ht="53.25" customHeight="1" outlineLevel="1" spans="1:23">
      <c r="A33" s="139" t="s">
        <v>46</v>
      </c>
      <c r="B33" s="139" t="s">
        <v>239</v>
      </c>
      <c r="C33" s="139" t="s">
        <v>240</v>
      </c>
      <c r="D33" s="139" t="s">
        <v>108</v>
      </c>
      <c r="E33" s="139" t="s">
        <v>109</v>
      </c>
      <c r="F33" s="139" t="s">
        <v>247</v>
      </c>
      <c r="G33" s="139" t="s">
        <v>248</v>
      </c>
      <c r="H33" s="141">
        <v>24000</v>
      </c>
      <c r="I33" s="141">
        <v>24000</v>
      </c>
      <c r="J33" s="141"/>
      <c r="K33" s="141"/>
      <c r="L33" s="141">
        <v>24000</v>
      </c>
      <c r="M33" s="139"/>
      <c r="N33" s="141"/>
      <c r="O33" s="141"/>
      <c r="P33" s="141"/>
      <c r="Q33" s="141"/>
      <c r="R33" s="141"/>
      <c r="S33" s="141"/>
      <c r="T33" s="141"/>
      <c r="U33" s="141"/>
      <c r="V33" s="141"/>
      <c r="W33" s="141"/>
    </row>
    <row r="34" ht="53.25" hidden="1" customHeight="1" outlineLevel="1" spans="1:23">
      <c r="A34" s="139" t="s">
        <v>46</v>
      </c>
      <c r="B34" s="139" t="s">
        <v>249</v>
      </c>
      <c r="C34" s="139" t="s">
        <v>250</v>
      </c>
      <c r="D34" s="139" t="s">
        <v>108</v>
      </c>
      <c r="E34" s="139" t="s">
        <v>109</v>
      </c>
      <c r="F34" s="139" t="s">
        <v>251</v>
      </c>
      <c r="G34" s="139" t="s">
        <v>252</v>
      </c>
      <c r="H34" s="141">
        <v>20000</v>
      </c>
      <c r="I34" s="141">
        <v>20000</v>
      </c>
      <c r="J34" s="141"/>
      <c r="K34" s="141"/>
      <c r="L34" s="141">
        <v>20000</v>
      </c>
      <c r="M34" s="139"/>
      <c r="N34" s="141"/>
      <c r="O34" s="141"/>
      <c r="P34" s="141"/>
      <c r="Q34" s="141"/>
      <c r="R34" s="141"/>
      <c r="S34" s="141"/>
      <c r="T34" s="141"/>
      <c r="U34" s="141"/>
      <c r="V34" s="141"/>
      <c r="W34" s="141"/>
    </row>
    <row r="35" ht="53.25" customHeight="1" outlineLevel="1" spans="1:23">
      <c r="A35" s="139" t="s">
        <v>46</v>
      </c>
      <c r="B35" s="139" t="s">
        <v>239</v>
      </c>
      <c r="C35" s="139" t="s">
        <v>240</v>
      </c>
      <c r="D35" s="139" t="s">
        <v>108</v>
      </c>
      <c r="E35" s="139" t="s">
        <v>109</v>
      </c>
      <c r="F35" s="139" t="s">
        <v>245</v>
      </c>
      <c r="G35" s="139" t="s">
        <v>246</v>
      </c>
      <c r="H35" s="141">
        <v>5000</v>
      </c>
      <c r="I35" s="141">
        <v>5000</v>
      </c>
      <c r="J35" s="141"/>
      <c r="K35" s="141"/>
      <c r="L35" s="141">
        <v>5000</v>
      </c>
      <c r="M35" s="139"/>
      <c r="N35" s="141"/>
      <c r="O35" s="141"/>
      <c r="P35" s="141"/>
      <c r="Q35" s="141"/>
      <c r="R35" s="141"/>
      <c r="S35" s="141"/>
      <c r="T35" s="141"/>
      <c r="U35" s="141"/>
      <c r="V35" s="141"/>
      <c r="W35" s="141"/>
    </row>
    <row r="36" ht="53.25" customHeight="1" outlineLevel="1" spans="1:23">
      <c r="A36" s="139" t="s">
        <v>46</v>
      </c>
      <c r="B36" s="139" t="s">
        <v>239</v>
      </c>
      <c r="C36" s="139" t="s">
        <v>240</v>
      </c>
      <c r="D36" s="139" t="s">
        <v>108</v>
      </c>
      <c r="E36" s="139" t="s">
        <v>109</v>
      </c>
      <c r="F36" s="139" t="s">
        <v>245</v>
      </c>
      <c r="G36" s="139" t="s">
        <v>246</v>
      </c>
      <c r="H36" s="141">
        <v>9000</v>
      </c>
      <c r="I36" s="141">
        <v>9000</v>
      </c>
      <c r="J36" s="141"/>
      <c r="K36" s="141"/>
      <c r="L36" s="141">
        <v>9000</v>
      </c>
      <c r="M36" s="139"/>
      <c r="N36" s="141"/>
      <c r="O36" s="141"/>
      <c r="P36" s="141"/>
      <c r="Q36" s="141"/>
      <c r="R36" s="141"/>
      <c r="S36" s="141"/>
      <c r="T36" s="141"/>
      <c r="U36" s="141"/>
      <c r="V36" s="141"/>
      <c r="W36" s="141"/>
    </row>
    <row r="37" ht="53.25" customHeight="1" outlineLevel="1" spans="1:23">
      <c r="A37" s="139" t="s">
        <v>46</v>
      </c>
      <c r="B37" s="139" t="s">
        <v>239</v>
      </c>
      <c r="C37" s="139" t="s">
        <v>240</v>
      </c>
      <c r="D37" s="139" t="s">
        <v>108</v>
      </c>
      <c r="E37" s="139" t="s">
        <v>109</v>
      </c>
      <c r="F37" s="139" t="s">
        <v>245</v>
      </c>
      <c r="G37" s="139" t="s">
        <v>246</v>
      </c>
      <c r="H37" s="141">
        <v>39200</v>
      </c>
      <c r="I37" s="141">
        <v>39200</v>
      </c>
      <c r="J37" s="141"/>
      <c r="K37" s="141"/>
      <c r="L37" s="141">
        <v>39200</v>
      </c>
      <c r="M37" s="139"/>
      <c r="N37" s="141"/>
      <c r="O37" s="141"/>
      <c r="P37" s="141"/>
      <c r="Q37" s="141"/>
      <c r="R37" s="141"/>
      <c r="S37" s="141"/>
      <c r="T37" s="141"/>
      <c r="U37" s="141"/>
      <c r="V37" s="141"/>
      <c r="W37" s="141"/>
    </row>
    <row r="38" ht="53.25" customHeight="1" outlineLevel="1" spans="1:23">
      <c r="A38" s="139" t="s">
        <v>46</v>
      </c>
      <c r="B38" s="139" t="s">
        <v>239</v>
      </c>
      <c r="C38" s="139" t="s">
        <v>240</v>
      </c>
      <c r="D38" s="139" t="s">
        <v>108</v>
      </c>
      <c r="E38" s="139" t="s">
        <v>109</v>
      </c>
      <c r="F38" s="139" t="s">
        <v>253</v>
      </c>
      <c r="G38" s="139" t="s">
        <v>254</v>
      </c>
      <c r="H38" s="141">
        <v>18000</v>
      </c>
      <c r="I38" s="141">
        <v>18000</v>
      </c>
      <c r="J38" s="141"/>
      <c r="K38" s="141"/>
      <c r="L38" s="141">
        <v>18000</v>
      </c>
      <c r="M38" s="139"/>
      <c r="N38" s="141"/>
      <c r="O38" s="141"/>
      <c r="P38" s="141"/>
      <c r="Q38" s="141"/>
      <c r="R38" s="141"/>
      <c r="S38" s="141"/>
      <c r="T38" s="141"/>
      <c r="U38" s="141"/>
      <c r="V38" s="141"/>
      <c r="W38" s="141"/>
    </row>
    <row r="39" ht="53.25" hidden="1" customHeight="1" outlineLevel="1" spans="1:23">
      <c r="A39" s="139" t="s">
        <v>46</v>
      </c>
      <c r="B39" s="139" t="s">
        <v>249</v>
      </c>
      <c r="C39" s="139" t="s">
        <v>250</v>
      </c>
      <c r="D39" s="139" t="s">
        <v>78</v>
      </c>
      <c r="E39" s="139" t="s">
        <v>79</v>
      </c>
      <c r="F39" s="139" t="s">
        <v>251</v>
      </c>
      <c r="G39" s="139" t="s">
        <v>252</v>
      </c>
      <c r="H39" s="141">
        <v>1200</v>
      </c>
      <c r="I39" s="141">
        <v>1200</v>
      </c>
      <c r="J39" s="141"/>
      <c r="K39" s="141"/>
      <c r="L39" s="141">
        <v>1200</v>
      </c>
      <c r="M39" s="139"/>
      <c r="N39" s="141"/>
      <c r="O39" s="141"/>
      <c r="P39" s="141"/>
      <c r="Q39" s="141"/>
      <c r="R39" s="141"/>
      <c r="S39" s="141"/>
      <c r="T39" s="141"/>
      <c r="U39" s="141"/>
      <c r="V39" s="141"/>
      <c r="W39" s="141"/>
    </row>
    <row r="40" ht="53.25" customHeight="1" outlineLevel="1" spans="1:23">
      <c r="A40" s="139" t="s">
        <v>46</v>
      </c>
      <c r="B40" s="139" t="s">
        <v>255</v>
      </c>
      <c r="C40" s="139" t="s">
        <v>256</v>
      </c>
      <c r="D40" s="139" t="s">
        <v>106</v>
      </c>
      <c r="E40" s="139" t="s">
        <v>107</v>
      </c>
      <c r="F40" s="139" t="s">
        <v>257</v>
      </c>
      <c r="G40" s="139" t="s">
        <v>256</v>
      </c>
      <c r="H40" s="141"/>
      <c r="I40" s="141"/>
      <c r="J40" s="141"/>
      <c r="K40" s="141"/>
      <c r="L40" s="141"/>
      <c r="M40" s="139"/>
      <c r="N40" s="141"/>
      <c r="O40" s="141"/>
      <c r="P40" s="141"/>
      <c r="Q40" s="141"/>
      <c r="R40" s="141"/>
      <c r="S40" s="141"/>
      <c r="T40" s="141"/>
      <c r="U40" s="141"/>
      <c r="V40" s="141"/>
      <c r="W40" s="141"/>
    </row>
    <row r="41" ht="53.25" customHeight="1" outlineLevel="1" spans="1:23">
      <c r="A41" s="139" t="s">
        <v>46</v>
      </c>
      <c r="B41" s="139" t="s">
        <v>255</v>
      </c>
      <c r="C41" s="139" t="s">
        <v>256</v>
      </c>
      <c r="D41" s="139" t="s">
        <v>108</v>
      </c>
      <c r="E41" s="139" t="s">
        <v>109</v>
      </c>
      <c r="F41" s="139" t="s">
        <v>257</v>
      </c>
      <c r="G41" s="139" t="s">
        <v>256</v>
      </c>
      <c r="H41" s="141"/>
      <c r="I41" s="141"/>
      <c r="J41" s="141"/>
      <c r="K41" s="141"/>
      <c r="L41" s="141"/>
      <c r="M41" s="139"/>
      <c r="N41" s="141"/>
      <c r="O41" s="141"/>
      <c r="P41" s="141"/>
      <c r="Q41" s="141"/>
      <c r="R41" s="141"/>
      <c r="S41" s="141"/>
      <c r="T41" s="141"/>
      <c r="U41" s="141"/>
      <c r="V41" s="141"/>
      <c r="W41" s="141"/>
    </row>
    <row r="42" ht="53.25" customHeight="1" outlineLevel="1" spans="1:23">
      <c r="A42" s="139" t="s">
        <v>46</v>
      </c>
      <c r="B42" s="139" t="s">
        <v>255</v>
      </c>
      <c r="C42" s="139" t="s">
        <v>256</v>
      </c>
      <c r="D42" s="139" t="s">
        <v>106</v>
      </c>
      <c r="E42" s="139" t="s">
        <v>107</v>
      </c>
      <c r="F42" s="139" t="s">
        <v>257</v>
      </c>
      <c r="G42" s="139" t="s">
        <v>256</v>
      </c>
      <c r="H42" s="141">
        <v>11788.32</v>
      </c>
      <c r="I42" s="141">
        <v>11788.32</v>
      </c>
      <c r="J42" s="141"/>
      <c r="K42" s="141"/>
      <c r="L42" s="141">
        <v>11788.32</v>
      </c>
      <c r="M42" s="139"/>
      <c r="N42" s="141"/>
      <c r="O42" s="141"/>
      <c r="P42" s="141"/>
      <c r="Q42" s="141"/>
      <c r="R42" s="141"/>
      <c r="S42" s="141"/>
      <c r="T42" s="141"/>
      <c r="U42" s="141"/>
      <c r="V42" s="141"/>
      <c r="W42" s="141"/>
    </row>
    <row r="43" ht="53.25" customHeight="1" outlineLevel="1" spans="1:23">
      <c r="A43" s="139" t="s">
        <v>46</v>
      </c>
      <c r="B43" s="139" t="s">
        <v>255</v>
      </c>
      <c r="C43" s="139" t="s">
        <v>256</v>
      </c>
      <c r="D43" s="139" t="s">
        <v>108</v>
      </c>
      <c r="E43" s="139" t="s">
        <v>109</v>
      </c>
      <c r="F43" s="139" t="s">
        <v>257</v>
      </c>
      <c r="G43" s="139" t="s">
        <v>256</v>
      </c>
      <c r="H43" s="141">
        <v>12075.36</v>
      </c>
      <c r="I43" s="141">
        <v>12075.36</v>
      </c>
      <c r="J43" s="141"/>
      <c r="K43" s="141"/>
      <c r="L43" s="141">
        <v>12075.36</v>
      </c>
      <c r="M43" s="139"/>
      <c r="N43" s="141"/>
      <c r="O43" s="141"/>
      <c r="P43" s="141"/>
      <c r="Q43" s="141"/>
      <c r="R43" s="141"/>
      <c r="S43" s="141"/>
      <c r="T43" s="141"/>
      <c r="U43" s="141"/>
      <c r="V43" s="141"/>
      <c r="W43" s="141"/>
    </row>
    <row r="44" ht="53.25" customHeight="1" outlineLevel="1" spans="1:23">
      <c r="A44" s="139" t="s">
        <v>46</v>
      </c>
      <c r="B44" s="139" t="s">
        <v>258</v>
      </c>
      <c r="C44" s="139" t="s">
        <v>259</v>
      </c>
      <c r="D44" s="139" t="s">
        <v>106</v>
      </c>
      <c r="E44" s="139" t="s">
        <v>107</v>
      </c>
      <c r="F44" s="139" t="s">
        <v>260</v>
      </c>
      <c r="G44" s="139" t="s">
        <v>261</v>
      </c>
      <c r="H44" s="141">
        <v>60600</v>
      </c>
      <c r="I44" s="141">
        <v>60600</v>
      </c>
      <c r="J44" s="141"/>
      <c r="K44" s="141"/>
      <c r="L44" s="141">
        <v>60600</v>
      </c>
      <c r="M44" s="139"/>
      <c r="N44" s="141"/>
      <c r="O44" s="141"/>
      <c r="P44" s="141"/>
      <c r="Q44" s="141"/>
      <c r="R44" s="141"/>
      <c r="S44" s="141"/>
      <c r="T44" s="141"/>
      <c r="U44" s="141"/>
      <c r="V44" s="141"/>
      <c r="W44" s="141"/>
    </row>
    <row r="45" ht="53.25" hidden="1" customHeight="1" outlineLevel="1" spans="1:23">
      <c r="A45" s="139" t="s">
        <v>46</v>
      </c>
      <c r="B45" s="139" t="s">
        <v>262</v>
      </c>
      <c r="C45" s="139" t="s">
        <v>263</v>
      </c>
      <c r="D45" s="139" t="s">
        <v>96</v>
      </c>
      <c r="E45" s="139" t="s">
        <v>97</v>
      </c>
      <c r="F45" s="139" t="s">
        <v>251</v>
      </c>
      <c r="G45" s="139" t="s">
        <v>252</v>
      </c>
      <c r="H45" s="141">
        <v>303700</v>
      </c>
      <c r="I45" s="141">
        <v>303700</v>
      </c>
      <c r="J45" s="141"/>
      <c r="K45" s="141"/>
      <c r="L45" s="141">
        <v>303700</v>
      </c>
      <c r="M45" s="139"/>
      <c r="N45" s="141"/>
      <c r="O45" s="141"/>
      <c r="P45" s="141"/>
      <c r="Q45" s="141"/>
      <c r="R45" s="141"/>
      <c r="S45" s="141"/>
      <c r="T45" s="141"/>
      <c r="U45" s="141"/>
      <c r="V45" s="141"/>
      <c r="W45" s="141"/>
    </row>
    <row r="46" ht="53.25" hidden="1" customHeight="1" outlineLevel="1" spans="1:23">
      <c r="A46" s="139" t="s">
        <v>46</v>
      </c>
      <c r="B46" s="139" t="s">
        <v>264</v>
      </c>
      <c r="C46" s="139" t="s">
        <v>265</v>
      </c>
      <c r="D46" s="139" t="s">
        <v>90</v>
      </c>
      <c r="E46" s="139" t="s">
        <v>91</v>
      </c>
      <c r="F46" s="139" t="s">
        <v>266</v>
      </c>
      <c r="G46" s="139" t="s">
        <v>267</v>
      </c>
      <c r="H46" s="141">
        <v>100000</v>
      </c>
      <c r="I46" s="141">
        <v>100000</v>
      </c>
      <c r="J46" s="141"/>
      <c r="K46" s="141"/>
      <c r="L46" s="141">
        <v>100000</v>
      </c>
      <c r="M46" s="139"/>
      <c r="N46" s="141"/>
      <c r="O46" s="141"/>
      <c r="P46" s="141"/>
      <c r="Q46" s="141"/>
      <c r="R46" s="141"/>
      <c r="S46" s="141"/>
      <c r="T46" s="141"/>
      <c r="U46" s="141"/>
      <c r="V46" s="141"/>
      <c r="W46" s="141"/>
    </row>
    <row r="47" ht="53.25" hidden="1" customHeight="1" outlineLevel="1" spans="1:23">
      <c r="A47" s="139" t="s">
        <v>46</v>
      </c>
      <c r="B47" s="139" t="s">
        <v>264</v>
      </c>
      <c r="C47" s="139" t="s">
        <v>265</v>
      </c>
      <c r="D47" s="139" t="s">
        <v>92</v>
      </c>
      <c r="E47" s="139" t="s">
        <v>93</v>
      </c>
      <c r="F47" s="139" t="s">
        <v>251</v>
      </c>
      <c r="G47" s="139" t="s">
        <v>252</v>
      </c>
      <c r="H47" s="141">
        <v>50180</v>
      </c>
      <c r="I47" s="141">
        <v>50180</v>
      </c>
      <c r="J47" s="141"/>
      <c r="K47" s="141"/>
      <c r="L47" s="141">
        <v>50180</v>
      </c>
      <c r="M47" s="139"/>
      <c r="N47" s="141"/>
      <c r="O47" s="141"/>
      <c r="P47" s="141"/>
      <c r="Q47" s="141"/>
      <c r="R47" s="141"/>
      <c r="S47" s="141"/>
      <c r="T47" s="141"/>
      <c r="U47" s="141"/>
      <c r="V47" s="141"/>
      <c r="W47" s="141"/>
    </row>
    <row r="48" ht="53.25" hidden="1" customHeight="1" outlineLevel="1" spans="1:23">
      <c r="A48" s="139" t="s">
        <v>46</v>
      </c>
      <c r="B48" s="139" t="s">
        <v>264</v>
      </c>
      <c r="C48" s="139" t="s">
        <v>265</v>
      </c>
      <c r="D48" s="139" t="s">
        <v>96</v>
      </c>
      <c r="E48" s="139" t="s">
        <v>97</v>
      </c>
      <c r="F48" s="139" t="s">
        <v>251</v>
      </c>
      <c r="G48" s="139" t="s">
        <v>252</v>
      </c>
      <c r="H48" s="141">
        <v>3992840</v>
      </c>
      <c r="I48" s="141">
        <v>3992840</v>
      </c>
      <c r="J48" s="141"/>
      <c r="K48" s="141"/>
      <c r="L48" s="141">
        <v>3992840</v>
      </c>
      <c r="M48" s="139"/>
      <c r="N48" s="141"/>
      <c r="O48" s="141"/>
      <c r="P48" s="141"/>
      <c r="Q48" s="141"/>
      <c r="R48" s="141"/>
      <c r="S48" s="141"/>
      <c r="T48" s="141"/>
      <c r="U48" s="141"/>
      <c r="V48" s="141"/>
      <c r="W48" s="141"/>
    </row>
    <row r="49" ht="53.25" hidden="1" customHeight="1" outlineLevel="1" spans="1:23">
      <c r="A49" s="139" t="s">
        <v>46</v>
      </c>
      <c r="B49" s="139" t="s">
        <v>264</v>
      </c>
      <c r="C49" s="139" t="s">
        <v>265</v>
      </c>
      <c r="D49" s="139" t="s">
        <v>121</v>
      </c>
      <c r="E49" s="139" t="s">
        <v>122</v>
      </c>
      <c r="F49" s="139" t="s">
        <v>251</v>
      </c>
      <c r="G49" s="139" t="s">
        <v>252</v>
      </c>
      <c r="H49" s="141">
        <v>3144500</v>
      </c>
      <c r="I49" s="141">
        <v>3144500</v>
      </c>
      <c r="J49" s="141"/>
      <c r="K49" s="141"/>
      <c r="L49" s="141">
        <v>3144500</v>
      </c>
      <c r="M49" s="139"/>
      <c r="N49" s="141"/>
      <c r="O49" s="141"/>
      <c r="P49" s="141"/>
      <c r="Q49" s="141"/>
      <c r="R49" s="141"/>
      <c r="S49" s="141"/>
      <c r="T49" s="141"/>
      <c r="U49" s="141"/>
      <c r="V49" s="141"/>
      <c r="W49" s="141"/>
    </row>
    <row r="50" ht="53.25" hidden="1" customHeight="1" outlineLevel="1" spans="1:23">
      <c r="A50" s="139" t="s">
        <v>46</v>
      </c>
      <c r="B50" s="139" t="s">
        <v>268</v>
      </c>
      <c r="C50" s="139" t="s">
        <v>269</v>
      </c>
      <c r="D50" s="139" t="s">
        <v>94</v>
      </c>
      <c r="E50" s="139" t="s">
        <v>95</v>
      </c>
      <c r="F50" s="139" t="s">
        <v>251</v>
      </c>
      <c r="G50" s="139" t="s">
        <v>252</v>
      </c>
      <c r="H50" s="141">
        <v>620000</v>
      </c>
      <c r="I50" s="141">
        <v>620000</v>
      </c>
      <c r="J50" s="141"/>
      <c r="K50" s="141"/>
      <c r="L50" s="141">
        <v>620000</v>
      </c>
      <c r="M50" s="139"/>
      <c r="N50" s="141"/>
      <c r="O50" s="141"/>
      <c r="P50" s="141"/>
      <c r="Q50" s="141"/>
      <c r="R50" s="141"/>
      <c r="S50" s="141"/>
      <c r="T50" s="141"/>
      <c r="U50" s="141"/>
      <c r="V50" s="141"/>
      <c r="W50" s="141"/>
    </row>
    <row r="51" ht="53.25" hidden="1" customHeight="1" outlineLevel="1" spans="1:23">
      <c r="A51" s="139" t="s">
        <v>46</v>
      </c>
      <c r="B51" s="139" t="s">
        <v>270</v>
      </c>
      <c r="C51" s="139" t="s">
        <v>101</v>
      </c>
      <c r="D51" s="139" t="s">
        <v>100</v>
      </c>
      <c r="E51" s="139" t="s">
        <v>101</v>
      </c>
      <c r="F51" s="139" t="s">
        <v>251</v>
      </c>
      <c r="G51" s="139" t="s">
        <v>252</v>
      </c>
      <c r="H51" s="141">
        <v>931900</v>
      </c>
      <c r="I51" s="141">
        <v>931900</v>
      </c>
      <c r="J51" s="141"/>
      <c r="K51" s="141"/>
      <c r="L51" s="141">
        <v>931900</v>
      </c>
      <c r="M51" s="139"/>
      <c r="N51" s="141"/>
      <c r="O51" s="141"/>
      <c r="P51" s="141"/>
      <c r="Q51" s="141"/>
      <c r="R51" s="141"/>
      <c r="S51" s="141"/>
      <c r="T51" s="141"/>
      <c r="U51" s="141"/>
      <c r="V51" s="141"/>
      <c r="W51" s="141"/>
    </row>
    <row r="52" ht="53.25" hidden="1" customHeight="1" outlineLevel="1" spans="1:23">
      <c r="A52" s="139" t="s">
        <v>46</v>
      </c>
      <c r="B52" s="139" t="s">
        <v>271</v>
      </c>
      <c r="C52" s="139" t="s">
        <v>272</v>
      </c>
      <c r="D52" s="139" t="s">
        <v>102</v>
      </c>
      <c r="E52" s="139" t="s">
        <v>103</v>
      </c>
      <c r="F52" s="139" t="s">
        <v>273</v>
      </c>
      <c r="G52" s="139" t="s">
        <v>274</v>
      </c>
      <c r="H52" s="141">
        <v>144000</v>
      </c>
      <c r="I52" s="141">
        <v>144000</v>
      </c>
      <c r="J52" s="141"/>
      <c r="K52" s="141"/>
      <c r="L52" s="141">
        <v>144000</v>
      </c>
      <c r="M52" s="139"/>
      <c r="N52" s="141"/>
      <c r="O52" s="141"/>
      <c r="P52" s="141"/>
      <c r="Q52" s="141"/>
      <c r="R52" s="141"/>
      <c r="S52" s="141"/>
      <c r="T52" s="141"/>
      <c r="U52" s="141"/>
      <c r="V52" s="141"/>
      <c r="W52" s="141"/>
    </row>
    <row r="53" ht="30.75" hidden="1" customHeight="1" spans="1:23">
      <c r="A53" s="145" t="s">
        <v>30</v>
      </c>
      <c r="B53" s="145"/>
      <c r="C53" s="145"/>
      <c r="D53" s="145"/>
      <c r="E53" s="145"/>
      <c r="F53" s="145"/>
      <c r="G53" s="145"/>
      <c r="H53" s="141">
        <v>11502556.04</v>
      </c>
      <c r="I53" s="141">
        <v>11502556.04</v>
      </c>
      <c r="J53" s="141"/>
      <c r="K53" s="141"/>
      <c r="L53" s="141">
        <v>11502556.04</v>
      </c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</row>
  </sheetData>
  <autoFilter xmlns:etc="http://www.wps.cn/officeDocument/2017/etCustomData" ref="A8:W53" etc:filterBottomFollowUsedRange="0">
    <filterColumn colId="5">
      <filters>
        <filter val="30201"/>
        <filter val="30211"/>
        <filter val="30231"/>
        <filter val="30207"/>
        <filter val="30217"/>
        <filter val="30228"/>
        <filter val="30229"/>
        <filter val="30239"/>
        <filter val="30299"/>
      </filters>
    </filterColumn>
    <extLst/>
  </autoFilter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3:G5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0"/>
  <sheetViews>
    <sheetView showZeros="0" topLeftCell="A4" workbookViewId="0">
      <selection activeCell="B8" sqref="B8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35" t="s">
        <v>275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</row>
    <row r="2" ht="26.25" customHeight="1" spans="1:23">
      <c r="A2" s="130" t="s">
        <v>276</v>
      </c>
      <c r="B2" s="130"/>
      <c r="C2" s="130" t="s">
        <v>59</v>
      </c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</row>
    <row r="3" ht="18.75" customHeight="1" spans="1:23">
      <c r="A3" s="136" t="str">
        <f>"单位名称："&amp;"芒市退役军人事务局"</f>
        <v>单位名称：芒市退役军人事务局</v>
      </c>
      <c r="B3" s="136"/>
      <c r="C3" s="136"/>
      <c r="D3" s="136"/>
      <c r="E3" s="136"/>
      <c r="F3" s="136"/>
      <c r="G3" s="136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5" t="s">
        <v>27</v>
      </c>
      <c r="W3" s="135"/>
    </row>
    <row r="4" ht="26.25" customHeight="1" spans="1:23">
      <c r="A4" s="138" t="s">
        <v>277</v>
      </c>
      <c r="B4" s="138" t="s">
        <v>186</v>
      </c>
      <c r="C4" s="138" t="s">
        <v>187</v>
      </c>
      <c r="D4" s="138" t="s">
        <v>278</v>
      </c>
      <c r="E4" s="138" t="s">
        <v>188</v>
      </c>
      <c r="F4" s="138" t="s">
        <v>189</v>
      </c>
      <c r="G4" s="138" t="s">
        <v>279</v>
      </c>
      <c r="H4" s="138" t="s">
        <v>280</v>
      </c>
      <c r="I4" s="138" t="s">
        <v>30</v>
      </c>
      <c r="J4" s="138" t="s">
        <v>281</v>
      </c>
      <c r="K4" s="138"/>
      <c r="L4" s="138"/>
      <c r="M4" s="138"/>
      <c r="N4" s="138" t="s">
        <v>198</v>
      </c>
      <c r="O4" s="138"/>
      <c r="P4" s="138"/>
      <c r="Q4" s="138" t="s">
        <v>37</v>
      </c>
      <c r="R4" s="138" t="s">
        <v>51</v>
      </c>
      <c r="S4" s="138"/>
      <c r="T4" s="138"/>
      <c r="U4" s="138"/>
      <c r="V4" s="138"/>
      <c r="W4" s="138"/>
    </row>
    <row r="5" ht="26.25" customHeight="1" spans="1:23">
      <c r="A5" s="138"/>
      <c r="B5" s="138"/>
      <c r="C5" s="138"/>
      <c r="D5" s="138"/>
      <c r="E5" s="138"/>
      <c r="F5" s="138"/>
      <c r="G5" s="138"/>
      <c r="H5" s="138"/>
      <c r="I5" s="138"/>
      <c r="J5" s="138" t="s">
        <v>34</v>
      </c>
      <c r="K5" s="138"/>
      <c r="L5" s="138" t="s">
        <v>35</v>
      </c>
      <c r="M5" s="138" t="s">
        <v>36</v>
      </c>
      <c r="N5" s="138" t="s">
        <v>34</v>
      </c>
      <c r="O5" s="138" t="s">
        <v>35</v>
      </c>
      <c r="P5" s="138" t="s">
        <v>36</v>
      </c>
      <c r="Q5" s="138"/>
      <c r="R5" s="138" t="s">
        <v>33</v>
      </c>
      <c r="S5" s="138" t="s">
        <v>40</v>
      </c>
      <c r="T5" s="138" t="s">
        <v>41</v>
      </c>
      <c r="U5" s="138" t="s">
        <v>42</v>
      </c>
      <c r="V5" s="138" t="s">
        <v>43</v>
      </c>
      <c r="W5" s="138" t="s">
        <v>44</v>
      </c>
    </row>
    <row r="6" ht="26.25" customHeight="1" spans="1:23">
      <c r="A6" s="138"/>
      <c r="B6" s="138"/>
      <c r="C6" s="138"/>
      <c r="D6" s="138"/>
      <c r="E6" s="138"/>
      <c r="F6" s="138"/>
      <c r="G6" s="138"/>
      <c r="H6" s="138"/>
      <c r="I6" s="138"/>
      <c r="J6" s="138" t="s">
        <v>33</v>
      </c>
      <c r="K6" s="138" t="s">
        <v>282</v>
      </c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</row>
    <row r="7" ht="18.75" customHeight="1" spans="1:23">
      <c r="A7" s="138" t="s">
        <v>59</v>
      </c>
      <c r="B7" s="138" t="s">
        <v>60</v>
      </c>
      <c r="C7" s="138" t="s">
        <v>61</v>
      </c>
      <c r="D7" s="138" t="s">
        <v>62</v>
      </c>
      <c r="E7" s="138" t="s">
        <v>63</v>
      </c>
      <c r="F7" s="138" t="s">
        <v>64</v>
      </c>
      <c r="G7" s="138" t="s">
        <v>65</v>
      </c>
      <c r="H7" s="138" t="s">
        <v>66</v>
      </c>
      <c r="I7" s="138" t="s">
        <v>67</v>
      </c>
      <c r="J7" s="138" t="s">
        <v>68</v>
      </c>
      <c r="K7" s="138" t="s">
        <v>69</v>
      </c>
      <c r="L7" s="138" t="s">
        <v>70</v>
      </c>
      <c r="M7" s="138" t="s">
        <v>71</v>
      </c>
      <c r="N7" s="138" t="s">
        <v>72</v>
      </c>
      <c r="O7" s="138" t="s">
        <v>73</v>
      </c>
      <c r="P7" s="138" t="s">
        <v>200</v>
      </c>
      <c r="Q7" s="138" t="s">
        <v>201</v>
      </c>
      <c r="R7" s="138" t="s">
        <v>202</v>
      </c>
      <c r="S7" s="138" t="s">
        <v>203</v>
      </c>
      <c r="T7" s="138" t="s">
        <v>204</v>
      </c>
      <c r="U7" s="138" t="s">
        <v>205</v>
      </c>
      <c r="V7" s="138" t="s">
        <v>206</v>
      </c>
      <c r="W7" s="138" t="s">
        <v>207</v>
      </c>
    </row>
    <row r="8" ht="52.5" customHeight="1" spans="1:23">
      <c r="A8" s="139"/>
      <c r="B8" s="139"/>
      <c r="C8" s="139" t="s">
        <v>283</v>
      </c>
      <c r="D8" s="139"/>
      <c r="E8" s="139"/>
      <c r="F8" s="139"/>
      <c r="G8" s="139"/>
      <c r="H8" s="139"/>
      <c r="I8" s="141">
        <v>1600000</v>
      </c>
      <c r="J8" s="141">
        <v>1600000</v>
      </c>
      <c r="K8" s="141">
        <v>1600000</v>
      </c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</row>
    <row r="9" ht="52.5" customHeight="1" outlineLevel="1" spans="1:23">
      <c r="A9" s="139" t="s">
        <v>284</v>
      </c>
      <c r="B9" s="139" t="s">
        <v>285</v>
      </c>
      <c r="C9" s="139" t="s">
        <v>283</v>
      </c>
      <c r="D9" s="139" t="s">
        <v>46</v>
      </c>
      <c r="E9" s="139" t="s">
        <v>106</v>
      </c>
      <c r="F9" s="139" t="s">
        <v>107</v>
      </c>
      <c r="G9" s="139" t="s">
        <v>245</v>
      </c>
      <c r="H9" s="139" t="s">
        <v>246</v>
      </c>
      <c r="I9" s="141">
        <v>133000</v>
      </c>
      <c r="J9" s="141">
        <v>133000</v>
      </c>
      <c r="K9" s="141">
        <v>133000</v>
      </c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</row>
    <row r="10" ht="52.5" customHeight="1" outlineLevel="1" spans="1:23">
      <c r="A10" s="139" t="s">
        <v>284</v>
      </c>
      <c r="B10" s="139" t="s">
        <v>285</v>
      </c>
      <c r="C10" s="139" t="s">
        <v>283</v>
      </c>
      <c r="D10" s="139" t="s">
        <v>46</v>
      </c>
      <c r="E10" s="139" t="s">
        <v>106</v>
      </c>
      <c r="F10" s="139" t="s">
        <v>107</v>
      </c>
      <c r="G10" s="139" t="s">
        <v>245</v>
      </c>
      <c r="H10" s="139" t="s">
        <v>246</v>
      </c>
      <c r="I10" s="141">
        <v>360700</v>
      </c>
      <c r="J10" s="141">
        <v>360700</v>
      </c>
      <c r="K10" s="141">
        <v>360700</v>
      </c>
      <c r="L10" s="141"/>
      <c r="M10" s="141"/>
      <c r="N10" s="139"/>
      <c r="O10" s="139"/>
      <c r="P10" s="139"/>
      <c r="Q10" s="141"/>
      <c r="R10" s="141"/>
      <c r="S10" s="141"/>
      <c r="T10" s="141"/>
      <c r="U10" s="141"/>
      <c r="V10" s="141"/>
      <c r="W10" s="141"/>
    </row>
    <row r="11" ht="52.5" customHeight="1" outlineLevel="1" spans="1:23">
      <c r="A11" s="139" t="s">
        <v>284</v>
      </c>
      <c r="B11" s="139" t="s">
        <v>285</v>
      </c>
      <c r="C11" s="139" t="s">
        <v>283</v>
      </c>
      <c r="D11" s="139" t="s">
        <v>46</v>
      </c>
      <c r="E11" s="139" t="s">
        <v>106</v>
      </c>
      <c r="F11" s="139" t="s">
        <v>107</v>
      </c>
      <c r="G11" s="139" t="s">
        <v>245</v>
      </c>
      <c r="H11" s="139" t="s">
        <v>246</v>
      </c>
      <c r="I11" s="141">
        <v>80000</v>
      </c>
      <c r="J11" s="141">
        <v>80000</v>
      </c>
      <c r="K11" s="141">
        <v>80000</v>
      </c>
      <c r="L11" s="141"/>
      <c r="M11" s="141"/>
      <c r="N11" s="139"/>
      <c r="O11" s="139"/>
      <c r="P11" s="139"/>
      <c r="Q11" s="141"/>
      <c r="R11" s="141"/>
      <c r="S11" s="141"/>
      <c r="T11" s="141"/>
      <c r="U11" s="141"/>
      <c r="V11" s="141"/>
      <c r="W11" s="141"/>
    </row>
    <row r="12" ht="52.5" customHeight="1" outlineLevel="1" spans="1:23">
      <c r="A12" s="139" t="s">
        <v>284</v>
      </c>
      <c r="B12" s="139" t="s">
        <v>285</v>
      </c>
      <c r="C12" s="139" t="s">
        <v>283</v>
      </c>
      <c r="D12" s="139" t="s">
        <v>46</v>
      </c>
      <c r="E12" s="139" t="s">
        <v>106</v>
      </c>
      <c r="F12" s="139" t="s">
        <v>107</v>
      </c>
      <c r="G12" s="139" t="s">
        <v>245</v>
      </c>
      <c r="H12" s="139" t="s">
        <v>246</v>
      </c>
      <c r="I12" s="141">
        <v>5000</v>
      </c>
      <c r="J12" s="141">
        <v>5000</v>
      </c>
      <c r="K12" s="141">
        <v>5000</v>
      </c>
      <c r="L12" s="141"/>
      <c r="M12" s="141"/>
      <c r="N12" s="139"/>
      <c r="O12" s="139"/>
      <c r="P12" s="139"/>
      <c r="Q12" s="141"/>
      <c r="R12" s="141"/>
      <c r="S12" s="141"/>
      <c r="T12" s="141"/>
      <c r="U12" s="141"/>
      <c r="V12" s="141"/>
      <c r="W12" s="141"/>
    </row>
    <row r="13" ht="52.5" customHeight="1" outlineLevel="1" spans="1:23">
      <c r="A13" s="139" t="s">
        <v>284</v>
      </c>
      <c r="B13" s="139" t="s">
        <v>285</v>
      </c>
      <c r="C13" s="139" t="s">
        <v>283</v>
      </c>
      <c r="D13" s="139" t="s">
        <v>46</v>
      </c>
      <c r="E13" s="139" t="s">
        <v>106</v>
      </c>
      <c r="F13" s="139" t="s">
        <v>107</v>
      </c>
      <c r="G13" s="139" t="s">
        <v>245</v>
      </c>
      <c r="H13" s="139" t="s">
        <v>246</v>
      </c>
      <c r="I13" s="141">
        <v>330000</v>
      </c>
      <c r="J13" s="141">
        <v>330000</v>
      </c>
      <c r="K13" s="141">
        <v>330000</v>
      </c>
      <c r="L13" s="141"/>
      <c r="M13" s="141"/>
      <c r="N13" s="139"/>
      <c r="O13" s="139"/>
      <c r="P13" s="139"/>
      <c r="Q13" s="141"/>
      <c r="R13" s="141"/>
      <c r="S13" s="141"/>
      <c r="T13" s="141"/>
      <c r="U13" s="141"/>
      <c r="V13" s="141"/>
      <c r="W13" s="141"/>
    </row>
    <row r="14" ht="52.5" customHeight="1" outlineLevel="1" spans="1:23">
      <c r="A14" s="139" t="s">
        <v>284</v>
      </c>
      <c r="B14" s="139" t="s">
        <v>285</v>
      </c>
      <c r="C14" s="139" t="s">
        <v>283</v>
      </c>
      <c r="D14" s="139" t="s">
        <v>46</v>
      </c>
      <c r="E14" s="139" t="s">
        <v>106</v>
      </c>
      <c r="F14" s="139" t="s">
        <v>107</v>
      </c>
      <c r="G14" s="139" t="s">
        <v>245</v>
      </c>
      <c r="H14" s="139" t="s">
        <v>246</v>
      </c>
      <c r="I14" s="141">
        <v>5000</v>
      </c>
      <c r="J14" s="141">
        <v>5000</v>
      </c>
      <c r="K14" s="141">
        <v>5000</v>
      </c>
      <c r="L14" s="141"/>
      <c r="M14" s="141"/>
      <c r="N14" s="139"/>
      <c r="O14" s="139"/>
      <c r="P14" s="139"/>
      <c r="Q14" s="141"/>
      <c r="R14" s="141"/>
      <c r="S14" s="141"/>
      <c r="T14" s="141"/>
      <c r="U14" s="141"/>
      <c r="V14" s="141"/>
      <c r="W14" s="141"/>
    </row>
    <row r="15" ht="52.5" customHeight="1" outlineLevel="1" spans="1:23">
      <c r="A15" s="139" t="s">
        <v>284</v>
      </c>
      <c r="B15" s="139" t="s">
        <v>285</v>
      </c>
      <c r="C15" s="139" t="s">
        <v>283</v>
      </c>
      <c r="D15" s="139" t="s">
        <v>46</v>
      </c>
      <c r="E15" s="139" t="s">
        <v>106</v>
      </c>
      <c r="F15" s="139" t="s">
        <v>107</v>
      </c>
      <c r="G15" s="139" t="s">
        <v>286</v>
      </c>
      <c r="H15" s="139" t="s">
        <v>287</v>
      </c>
      <c r="I15" s="141">
        <v>15000</v>
      </c>
      <c r="J15" s="141">
        <v>15000</v>
      </c>
      <c r="K15" s="141">
        <v>15000</v>
      </c>
      <c r="L15" s="141"/>
      <c r="M15" s="141"/>
      <c r="N15" s="139"/>
      <c r="O15" s="139"/>
      <c r="P15" s="139"/>
      <c r="Q15" s="141"/>
      <c r="R15" s="141"/>
      <c r="S15" s="141"/>
      <c r="T15" s="141"/>
      <c r="U15" s="141"/>
      <c r="V15" s="141"/>
      <c r="W15" s="141"/>
    </row>
    <row r="16" ht="52.5" customHeight="1" outlineLevel="1" spans="1:23">
      <c r="A16" s="139" t="s">
        <v>284</v>
      </c>
      <c r="B16" s="139" t="s">
        <v>285</v>
      </c>
      <c r="C16" s="139" t="s">
        <v>283</v>
      </c>
      <c r="D16" s="139" t="s">
        <v>46</v>
      </c>
      <c r="E16" s="139" t="s">
        <v>106</v>
      </c>
      <c r="F16" s="139" t="s">
        <v>107</v>
      </c>
      <c r="G16" s="139" t="s">
        <v>288</v>
      </c>
      <c r="H16" s="139" t="s">
        <v>289</v>
      </c>
      <c r="I16" s="141">
        <v>5000</v>
      </c>
      <c r="J16" s="141">
        <v>5000</v>
      </c>
      <c r="K16" s="141">
        <v>5000</v>
      </c>
      <c r="L16" s="141"/>
      <c r="M16" s="141"/>
      <c r="N16" s="139"/>
      <c r="O16" s="139"/>
      <c r="P16" s="139"/>
      <c r="Q16" s="141"/>
      <c r="R16" s="141"/>
      <c r="S16" s="141"/>
      <c r="T16" s="141"/>
      <c r="U16" s="141"/>
      <c r="V16" s="141"/>
      <c r="W16" s="141"/>
    </row>
    <row r="17" ht="52.5" customHeight="1" outlineLevel="1" spans="1:23">
      <c r="A17" s="139" t="s">
        <v>284</v>
      </c>
      <c r="B17" s="139" t="s">
        <v>285</v>
      </c>
      <c r="C17" s="139" t="s">
        <v>283</v>
      </c>
      <c r="D17" s="139" t="s">
        <v>46</v>
      </c>
      <c r="E17" s="139" t="s">
        <v>106</v>
      </c>
      <c r="F17" s="139" t="s">
        <v>107</v>
      </c>
      <c r="G17" s="139" t="s">
        <v>241</v>
      </c>
      <c r="H17" s="139" t="s">
        <v>242</v>
      </c>
      <c r="I17" s="141">
        <v>30000</v>
      </c>
      <c r="J17" s="141">
        <v>30000</v>
      </c>
      <c r="K17" s="141">
        <v>30000</v>
      </c>
      <c r="L17" s="141"/>
      <c r="M17" s="141"/>
      <c r="N17" s="139"/>
      <c r="O17" s="139"/>
      <c r="P17" s="139"/>
      <c r="Q17" s="141"/>
      <c r="R17" s="141"/>
      <c r="S17" s="141"/>
      <c r="T17" s="141"/>
      <c r="U17" s="141"/>
      <c r="V17" s="141"/>
      <c r="W17" s="141"/>
    </row>
    <row r="18" ht="52.5" customHeight="1" outlineLevel="1" spans="1:23">
      <c r="A18" s="139" t="s">
        <v>284</v>
      </c>
      <c r="B18" s="139" t="s">
        <v>285</v>
      </c>
      <c r="C18" s="139" t="s">
        <v>283</v>
      </c>
      <c r="D18" s="139" t="s">
        <v>46</v>
      </c>
      <c r="E18" s="139" t="s">
        <v>106</v>
      </c>
      <c r="F18" s="139" t="s">
        <v>107</v>
      </c>
      <c r="G18" s="139" t="s">
        <v>290</v>
      </c>
      <c r="H18" s="139" t="s">
        <v>291</v>
      </c>
      <c r="I18" s="141">
        <v>157000</v>
      </c>
      <c r="J18" s="141">
        <v>157000</v>
      </c>
      <c r="K18" s="141">
        <v>157000</v>
      </c>
      <c r="L18" s="141"/>
      <c r="M18" s="141"/>
      <c r="N18" s="139"/>
      <c r="O18" s="139"/>
      <c r="P18" s="139"/>
      <c r="Q18" s="141"/>
      <c r="R18" s="141"/>
      <c r="S18" s="141"/>
      <c r="T18" s="141"/>
      <c r="U18" s="141"/>
      <c r="V18" s="141"/>
      <c r="W18" s="141"/>
    </row>
    <row r="19" ht="52.5" customHeight="1" outlineLevel="1" spans="1:23">
      <c r="A19" s="139" t="s">
        <v>284</v>
      </c>
      <c r="B19" s="139" t="s">
        <v>285</v>
      </c>
      <c r="C19" s="139" t="s">
        <v>283</v>
      </c>
      <c r="D19" s="139" t="s">
        <v>46</v>
      </c>
      <c r="E19" s="139" t="s">
        <v>106</v>
      </c>
      <c r="F19" s="139" t="s">
        <v>107</v>
      </c>
      <c r="G19" s="139" t="s">
        <v>292</v>
      </c>
      <c r="H19" s="139" t="s">
        <v>293</v>
      </c>
      <c r="I19" s="141">
        <v>50000</v>
      </c>
      <c r="J19" s="141">
        <v>50000</v>
      </c>
      <c r="K19" s="141">
        <v>50000</v>
      </c>
      <c r="L19" s="141"/>
      <c r="M19" s="141"/>
      <c r="N19" s="139"/>
      <c r="O19" s="139"/>
      <c r="P19" s="139"/>
      <c r="Q19" s="141"/>
      <c r="R19" s="141"/>
      <c r="S19" s="141"/>
      <c r="T19" s="141"/>
      <c r="U19" s="141"/>
      <c r="V19" s="141"/>
      <c r="W19" s="141"/>
    </row>
    <row r="20" ht="52.5" customHeight="1" outlineLevel="1" spans="1:23">
      <c r="A20" s="139" t="s">
        <v>284</v>
      </c>
      <c r="B20" s="139" t="s">
        <v>285</v>
      </c>
      <c r="C20" s="139" t="s">
        <v>283</v>
      </c>
      <c r="D20" s="139" t="s">
        <v>46</v>
      </c>
      <c r="E20" s="139" t="s">
        <v>106</v>
      </c>
      <c r="F20" s="139" t="s">
        <v>107</v>
      </c>
      <c r="G20" s="139" t="s">
        <v>292</v>
      </c>
      <c r="H20" s="139" t="s">
        <v>293</v>
      </c>
      <c r="I20" s="141">
        <v>140000</v>
      </c>
      <c r="J20" s="141">
        <v>140000</v>
      </c>
      <c r="K20" s="141">
        <v>140000</v>
      </c>
      <c r="L20" s="141"/>
      <c r="M20" s="141"/>
      <c r="N20" s="139"/>
      <c r="O20" s="139"/>
      <c r="P20" s="139"/>
      <c r="Q20" s="141"/>
      <c r="R20" s="141"/>
      <c r="S20" s="141"/>
      <c r="T20" s="141"/>
      <c r="U20" s="141"/>
      <c r="V20" s="141"/>
      <c r="W20" s="141"/>
    </row>
    <row r="21" ht="52.5" customHeight="1" outlineLevel="1" spans="1:23">
      <c r="A21" s="139" t="s">
        <v>284</v>
      </c>
      <c r="B21" s="139" t="s">
        <v>285</v>
      </c>
      <c r="C21" s="139" t="s">
        <v>283</v>
      </c>
      <c r="D21" s="139" t="s">
        <v>46</v>
      </c>
      <c r="E21" s="139" t="s">
        <v>106</v>
      </c>
      <c r="F21" s="139" t="s">
        <v>107</v>
      </c>
      <c r="G21" s="139" t="s">
        <v>294</v>
      </c>
      <c r="H21" s="139" t="s">
        <v>295</v>
      </c>
      <c r="I21" s="141">
        <v>10000</v>
      </c>
      <c r="J21" s="141">
        <v>10000</v>
      </c>
      <c r="K21" s="141">
        <v>10000</v>
      </c>
      <c r="L21" s="141"/>
      <c r="M21" s="141"/>
      <c r="N21" s="139"/>
      <c r="O21" s="139"/>
      <c r="P21" s="139"/>
      <c r="Q21" s="141"/>
      <c r="R21" s="141"/>
      <c r="S21" s="141"/>
      <c r="T21" s="141"/>
      <c r="U21" s="141"/>
      <c r="V21" s="141"/>
      <c r="W21" s="141"/>
    </row>
    <row r="22" ht="52.5" customHeight="1" outlineLevel="1" spans="1:23">
      <c r="A22" s="139" t="s">
        <v>284</v>
      </c>
      <c r="B22" s="139" t="s">
        <v>285</v>
      </c>
      <c r="C22" s="139" t="s">
        <v>283</v>
      </c>
      <c r="D22" s="139" t="s">
        <v>46</v>
      </c>
      <c r="E22" s="139" t="s">
        <v>106</v>
      </c>
      <c r="F22" s="139" t="s">
        <v>107</v>
      </c>
      <c r="G22" s="139" t="s">
        <v>294</v>
      </c>
      <c r="H22" s="139" t="s">
        <v>295</v>
      </c>
      <c r="I22" s="141">
        <v>110000</v>
      </c>
      <c r="J22" s="141">
        <v>110000</v>
      </c>
      <c r="K22" s="141">
        <v>110000</v>
      </c>
      <c r="L22" s="141"/>
      <c r="M22" s="141"/>
      <c r="N22" s="139"/>
      <c r="O22" s="139"/>
      <c r="P22" s="139"/>
      <c r="Q22" s="141"/>
      <c r="R22" s="141"/>
      <c r="S22" s="141"/>
      <c r="T22" s="141"/>
      <c r="U22" s="141"/>
      <c r="V22" s="141"/>
      <c r="W22" s="141"/>
    </row>
    <row r="23" ht="52.5" customHeight="1" outlineLevel="1" spans="1:23">
      <c r="A23" s="139" t="s">
        <v>284</v>
      </c>
      <c r="B23" s="139" t="s">
        <v>285</v>
      </c>
      <c r="C23" s="139" t="s">
        <v>283</v>
      </c>
      <c r="D23" s="139" t="s">
        <v>46</v>
      </c>
      <c r="E23" s="139" t="s">
        <v>106</v>
      </c>
      <c r="F23" s="139" t="s">
        <v>107</v>
      </c>
      <c r="G23" s="139" t="s">
        <v>243</v>
      </c>
      <c r="H23" s="139" t="s">
        <v>244</v>
      </c>
      <c r="I23" s="141">
        <v>140000</v>
      </c>
      <c r="J23" s="141">
        <v>140000</v>
      </c>
      <c r="K23" s="141">
        <v>140000</v>
      </c>
      <c r="L23" s="141"/>
      <c r="M23" s="141"/>
      <c r="N23" s="139"/>
      <c r="O23" s="139"/>
      <c r="P23" s="139"/>
      <c r="Q23" s="141"/>
      <c r="R23" s="141"/>
      <c r="S23" s="141"/>
      <c r="T23" s="141"/>
      <c r="U23" s="141"/>
      <c r="V23" s="141"/>
      <c r="W23" s="141"/>
    </row>
    <row r="24" ht="52.5" customHeight="1" outlineLevel="1" spans="1:23">
      <c r="A24" s="139" t="s">
        <v>284</v>
      </c>
      <c r="B24" s="139" t="s">
        <v>285</v>
      </c>
      <c r="C24" s="139" t="s">
        <v>283</v>
      </c>
      <c r="D24" s="139" t="s">
        <v>46</v>
      </c>
      <c r="E24" s="139" t="s">
        <v>106</v>
      </c>
      <c r="F24" s="139" t="s">
        <v>107</v>
      </c>
      <c r="G24" s="139" t="s">
        <v>251</v>
      </c>
      <c r="H24" s="139" t="s">
        <v>252</v>
      </c>
      <c r="I24" s="141">
        <v>20000</v>
      </c>
      <c r="J24" s="141">
        <v>20000</v>
      </c>
      <c r="K24" s="141">
        <v>20000</v>
      </c>
      <c r="L24" s="141"/>
      <c r="M24" s="141"/>
      <c r="N24" s="139"/>
      <c r="O24" s="139"/>
      <c r="P24" s="139"/>
      <c r="Q24" s="141"/>
      <c r="R24" s="141"/>
      <c r="S24" s="141"/>
      <c r="T24" s="141"/>
      <c r="U24" s="141"/>
      <c r="V24" s="141"/>
      <c r="W24" s="141"/>
    </row>
    <row r="25" ht="52.5" customHeight="1" outlineLevel="1" spans="1:23">
      <c r="A25" s="139" t="s">
        <v>284</v>
      </c>
      <c r="B25" s="139" t="s">
        <v>285</v>
      </c>
      <c r="C25" s="139" t="s">
        <v>283</v>
      </c>
      <c r="D25" s="139" t="s">
        <v>46</v>
      </c>
      <c r="E25" s="139" t="s">
        <v>106</v>
      </c>
      <c r="F25" s="139" t="s">
        <v>107</v>
      </c>
      <c r="G25" s="139" t="s">
        <v>296</v>
      </c>
      <c r="H25" s="139" t="s">
        <v>297</v>
      </c>
      <c r="I25" s="141">
        <v>2300</v>
      </c>
      <c r="J25" s="141">
        <v>2300</v>
      </c>
      <c r="K25" s="141">
        <v>2300</v>
      </c>
      <c r="L25" s="141"/>
      <c r="M25" s="141"/>
      <c r="N25" s="139"/>
      <c r="O25" s="139"/>
      <c r="P25" s="139"/>
      <c r="Q25" s="141"/>
      <c r="R25" s="141"/>
      <c r="S25" s="141"/>
      <c r="T25" s="141"/>
      <c r="U25" s="141"/>
      <c r="V25" s="141"/>
      <c r="W25" s="141"/>
    </row>
    <row r="26" ht="52.5" customHeight="1" outlineLevel="1" spans="1:23">
      <c r="A26" s="139" t="s">
        <v>284</v>
      </c>
      <c r="B26" s="139" t="s">
        <v>285</v>
      </c>
      <c r="C26" s="139" t="s">
        <v>283</v>
      </c>
      <c r="D26" s="139" t="s">
        <v>46</v>
      </c>
      <c r="E26" s="139" t="s">
        <v>106</v>
      </c>
      <c r="F26" s="139" t="s">
        <v>107</v>
      </c>
      <c r="G26" s="139" t="s">
        <v>296</v>
      </c>
      <c r="H26" s="139" t="s">
        <v>297</v>
      </c>
      <c r="I26" s="141">
        <v>7000</v>
      </c>
      <c r="J26" s="141">
        <v>7000</v>
      </c>
      <c r="K26" s="141">
        <v>7000</v>
      </c>
      <c r="L26" s="141"/>
      <c r="M26" s="141"/>
      <c r="N26" s="139"/>
      <c r="O26" s="139"/>
      <c r="P26" s="139"/>
      <c r="Q26" s="141"/>
      <c r="R26" s="141"/>
      <c r="S26" s="141"/>
      <c r="T26" s="141"/>
      <c r="U26" s="141"/>
      <c r="V26" s="141"/>
      <c r="W26" s="141"/>
    </row>
    <row r="27" ht="52.5" customHeight="1" spans="1:23">
      <c r="A27" s="139"/>
      <c r="B27" s="139"/>
      <c r="C27" s="139" t="s">
        <v>298</v>
      </c>
      <c r="D27" s="139"/>
      <c r="E27" s="139"/>
      <c r="F27" s="139"/>
      <c r="G27" s="139"/>
      <c r="H27" s="139"/>
      <c r="I27" s="141">
        <v>100000</v>
      </c>
      <c r="J27" s="141"/>
      <c r="K27" s="141"/>
      <c r="L27" s="141"/>
      <c r="M27" s="141"/>
      <c r="N27" s="139"/>
      <c r="O27" s="139"/>
      <c r="P27" s="139"/>
      <c r="Q27" s="141"/>
      <c r="R27" s="141">
        <v>100000</v>
      </c>
      <c r="S27" s="141"/>
      <c r="T27" s="141"/>
      <c r="U27" s="141"/>
      <c r="V27" s="141"/>
      <c r="W27" s="141">
        <v>100000</v>
      </c>
    </row>
    <row r="28" ht="52.5" customHeight="1" outlineLevel="1" spans="1:23">
      <c r="A28" s="139" t="s">
        <v>299</v>
      </c>
      <c r="B28" s="139" t="s">
        <v>300</v>
      </c>
      <c r="C28" s="139" t="s">
        <v>298</v>
      </c>
      <c r="D28" s="139" t="s">
        <v>46</v>
      </c>
      <c r="E28" s="139" t="s">
        <v>106</v>
      </c>
      <c r="F28" s="139" t="s">
        <v>107</v>
      </c>
      <c r="G28" s="139" t="s">
        <v>245</v>
      </c>
      <c r="H28" s="139" t="s">
        <v>246</v>
      </c>
      <c r="I28" s="141">
        <v>50000</v>
      </c>
      <c r="J28" s="141"/>
      <c r="K28" s="141"/>
      <c r="L28" s="141"/>
      <c r="M28" s="141"/>
      <c r="N28" s="139"/>
      <c r="O28" s="139"/>
      <c r="P28" s="139"/>
      <c r="Q28" s="141"/>
      <c r="R28" s="141">
        <v>50000</v>
      </c>
      <c r="S28" s="141"/>
      <c r="T28" s="141"/>
      <c r="U28" s="141"/>
      <c r="V28" s="141"/>
      <c r="W28" s="141">
        <v>50000</v>
      </c>
    </row>
    <row r="29" ht="52.5" customHeight="1" outlineLevel="1" spans="1:23">
      <c r="A29" s="139" t="s">
        <v>299</v>
      </c>
      <c r="B29" s="139" t="s">
        <v>300</v>
      </c>
      <c r="C29" s="139" t="s">
        <v>298</v>
      </c>
      <c r="D29" s="139" t="s">
        <v>46</v>
      </c>
      <c r="E29" s="139" t="s">
        <v>106</v>
      </c>
      <c r="F29" s="139" t="s">
        <v>107</v>
      </c>
      <c r="G29" s="139" t="s">
        <v>290</v>
      </c>
      <c r="H29" s="139" t="s">
        <v>291</v>
      </c>
      <c r="I29" s="141">
        <v>50000</v>
      </c>
      <c r="J29" s="141"/>
      <c r="K29" s="141"/>
      <c r="L29" s="141"/>
      <c r="M29" s="141"/>
      <c r="N29" s="139"/>
      <c r="O29" s="139"/>
      <c r="P29" s="139"/>
      <c r="Q29" s="141"/>
      <c r="R29" s="141">
        <v>50000</v>
      </c>
      <c r="S29" s="141"/>
      <c r="T29" s="141"/>
      <c r="U29" s="141"/>
      <c r="V29" s="141"/>
      <c r="W29" s="141">
        <v>50000</v>
      </c>
    </row>
    <row r="30" ht="30" customHeight="1" spans="1:23">
      <c r="A30" s="140" t="s">
        <v>30</v>
      </c>
      <c r="B30" s="140"/>
      <c r="C30" s="140"/>
      <c r="D30" s="140"/>
      <c r="E30" s="140"/>
      <c r="F30" s="140"/>
      <c r="G30" s="140"/>
      <c r="H30" s="140"/>
      <c r="I30" s="141">
        <v>1700000</v>
      </c>
      <c r="J30" s="141">
        <v>1600000</v>
      </c>
      <c r="K30" s="141">
        <v>1600000</v>
      </c>
      <c r="L30" s="141"/>
      <c r="M30" s="141"/>
      <c r="N30" s="141"/>
      <c r="O30" s="141"/>
      <c r="P30" s="141"/>
      <c r="Q30" s="141"/>
      <c r="R30" s="141">
        <v>100000</v>
      </c>
      <c r="S30" s="141"/>
      <c r="T30" s="141"/>
      <c r="U30" s="141"/>
      <c r="V30" s="141"/>
      <c r="W30" s="141">
        <v>100000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0:H3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2"/>
  <sheetViews>
    <sheetView showZeros="0" workbookViewId="0">
      <selection activeCell="B7" sqref="B7:B9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9"/>
      <c r="B1" s="129"/>
      <c r="C1" s="129"/>
      <c r="D1" s="129"/>
      <c r="E1" s="129"/>
      <c r="F1" s="129"/>
      <c r="G1" s="129"/>
      <c r="H1" s="129"/>
      <c r="I1" s="129"/>
      <c r="J1" s="134" t="s">
        <v>301</v>
      </c>
    </row>
    <row r="2" ht="34.5" customHeight="1" spans="1:10">
      <c r="A2" s="130" t="str">
        <f>"2025"&amp;"年项目支出绩效目标表"</f>
        <v>2025年项目支出绩效目标表</v>
      </c>
      <c r="B2" s="130"/>
      <c r="C2" s="130"/>
      <c r="D2" s="130"/>
      <c r="E2" s="130"/>
      <c r="F2" s="130"/>
      <c r="G2" s="130"/>
      <c r="H2" s="130"/>
      <c r="I2" s="130"/>
      <c r="J2" s="130"/>
    </row>
    <row r="3" ht="18.75" customHeight="1" spans="1:10">
      <c r="A3" s="129" t="str">
        <f>"单位名称："&amp;"芒市退役军人事务局"</f>
        <v>单位名称：芒市退役军人事务局</v>
      </c>
      <c r="B3" s="129"/>
      <c r="C3" s="129"/>
      <c r="D3" s="129"/>
      <c r="E3" s="129"/>
      <c r="F3" s="129"/>
      <c r="G3" s="129"/>
      <c r="H3" s="129"/>
      <c r="I3" s="129"/>
      <c r="J3" s="129"/>
    </row>
    <row r="4" ht="22.5" customHeight="1" spans="1:10">
      <c r="A4" s="131" t="s">
        <v>302</v>
      </c>
      <c r="B4" s="131" t="s">
        <v>303</v>
      </c>
      <c r="C4" s="131" t="s">
        <v>304</v>
      </c>
      <c r="D4" s="131" t="s">
        <v>305</v>
      </c>
      <c r="E4" s="131" t="s">
        <v>306</v>
      </c>
      <c r="F4" s="131" t="s">
        <v>307</v>
      </c>
      <c r="G4" s="131" t="s">
        <v>308</v>
      </c>
      <c r="H4" s="131" t="s">
        <v>309</v>
      </c>
      <c r="I4" s="131" t="s">
        <v>310</v>
      </c>
      <c r="J4" s="131" t="s">
        <v>311</v>
      </c>
    </row>
    <row r="5" ht="22.5" customHeight="1" spans="1:10">
      <c r="A5" s="131" t="s">
        <v>59</v>
      </c>
      <c r="B5" s="131" t="s">
        <v>60</v>
      </c>
      <c r="C5" s="131" t="s">
        <v>61</v>
      </c>
      <c r="D5" s="131" t="s">
        <v>62</v>
      </c>
      <c r="E5" s="131" t="s">
        <v>63</v>
      </c>
      <c r="F5" s="131" t="s">
        <v>64</v>
      </c>
      <c r="G5" s="131" t="s">
        <v>65</v>
      </c>
      <c r="H5" s="131" t="s">
        <v>66</v>
      </c>
      <c r="I5" s="131" t="s">
        <v>67</v>
      </c>
      <c r="J5" s="131" t="s">
        <v>68</v>
      </c>
    </row>
    <row r="6" ht="52.5" customHeight="1" spans="1:10">
      <c r="A6" s="131" t="s">
        <v>46</v>
      </c>
      <c r="B6" s="131"/>
      <c r="C6" s="131"/>
      <c r="D6" s="131"/>
      <c r="E6" s="131"/>
      <c r="F6" s="131"/>
      <c r="G6" s="131"/>
      <c r="H6" s="131"/>
      <c r="I6" s="131"/>
      <c r="J6" s="131"/>
    </row>
    <row r="7" ht="52.5" customHeight="1" outlineLevel="1" spans="1:10">
      <c r="A7" s="132" t="s">
        <v>283</v>
      </c>
      <c r="B7" s="133" t="s">
        <v>312</v>
      </c>
      <c r="C7" s="132" t="s">
        <v>313</v>
      </c>
      <c r="D7" s="132" t="s">
        <v>314</v>
      </c>
      <c r="E7" s="132" t="s">
        <v>315</v>
      </c>
      <c r="F7" s="132" t="s">
        <v>316</v>
      </c>
      <c r="G7" s="131" t="s">
        <v>317</v>
      </c>
      <c r="H7" s="131" t="s">
        <v>318</v>
      </c>
      <c r="I7" s="132" t="s">
        <v>319</v>
      </c>
      <c r="J7" s="132" t="s">
        <v>315</v>
      </c>
    </row>
    <row r="8" ht="52.5" customHeight="1" outlineLevel="1" spans="1:10">
      <c r="A8" s="132" t="s">
        <v>283</v>
      </c>
      <c r="B8" s="132" t="s">
        <v>312</v>
      </c>
      <c r="C8" s="132" t="s">
        <v>320</v>
      </c>
      <c r="D8" s="132" t="s">
        <v>321</v>
      </c>
      <c r="E8" s="132" t="s">
        <v>322</v>
      </c>
      <c r="F8" s="132" t="s">
        <v>323</v>
      </c>
      <c r="G8" s="131" t="s">
        <v>324</v>
      </c>
      <c r="H8" s="131" t="s">
        <v>325</v>
      </c>
      <c r="I8" s="132" t="s">
        <v>319</v>
      </c>
      <c r="J8" s="132" t="s">
        <v>326</v>
      </c>
    </row>
    <row r="9" ht="52.5" customHeight="1" outlineLevel="1" spans="1:10">
      <c r="A9" s="132" t="s">
        <v>283</v>
      </c>
      <c r="B9" s="132" t="s">
        <v>312</v>
      </c>
      <c r="C9" s="132" t="s">
        <v>327</v>
      </c>
      <c r="D9" s="132" t="s">
        <v>328</v>
      </c>
      <c r="E9" s="132" t="s">
        <v>328</v>
      </c>
      <c r="F9" s="132" t="s">
        <v>316</v>
      </c>
      <c r="G9" s="131" t="s">
        <v>329</v>
      </c>
      <c r="H9" s="131" t="s">
        <v>325</v>
      </c>
      <c r="I9" s="132" t="s">
        <v>319</v>
      </c>
      <c r="J9" s="132" t="s">
        <v>326</v>
      </c>
    </row>
    <row r="10" ht="52.5" customHeight="1" outlineLevel="1" spans="1:10">
      <c r="A10" s="132" t="s">
        <v>298</v>
      </c>
      <c r="B10" s="132" t="s">
        <v>330</v>
      </c>
      <c r="C10" s="132" t="s">
        <v>313</v>
      </c>
      <c r="D10" s="132" t="s">
        <v>331</v>
      </c>
      <c r="E10" s="132" t="s">
        <v>332</v>
      </c>
      <c r="F10" s="132" t="s">
        <v>316</v>
      </c>
      <c r="G10" s="131" t="s">
        <v>333</v>
      </c>
      <c r="H10" s="131" t="s">
        <v>325</v>
      </c>
      <c r="I10" s="132" t="s">
        <v>319</v>
      </c>
      <c r="J10" s="132" t="s">
        <v>332</v>
      </c>
    </row>
    <row r="11" ht="52.5" customHeight="1" outlineLevel="1" spans="1:10">
      <c r="A11" s="132" t="s">
        <v>298</v>
      </c>
      <c r="B11" s="132" t="s">
        <v>330</v>
      </c>
      <c r="C11" s="132" t="s">
        <v>320</v>
      </c>
      <c r="D11" s="132" t="s">
        <v>321</v>
      </c>
      <c r="E11" s="132" t="s">
        <v>322</v>
      </c>
      <c r="F11" s="132" t="s">
        <v>323</v>
      </c>
      <c r="G11" s="131" t="s">
        <v>324</v>
      </c>
      <c r="H11" s="131" t="s">
        <v>325</v>
      </c>
      <c r="I11" s="132" t="s">
        <v>319</v>
      </c>
      <c r="J11" s="132" t="s">
        <v>322</v>
      </c>
    </row>
    <row r="12" ht="52.5" customHeight="1" outlineLevel="1" spans="1:10">
      <c r="A12" s="132" t="s">
        <v>298</v>
      </c>
      <c r="B12" s="132" t="s">
        <v>330</v>
      </c>
      <c r="C12" s="132" t="s">
        <v>327</v>
      </c>
      <c r="D12" s="132" t="s">
        <v>328</v>
      </c>
      <c r="E12" s="132" t="s">
        <v>334</v>
      </c>
      <c r="F12" s="132" t="s">
        <v>316</v>
      </c>
      <c r="G12" s="131" t="s">
        <v>335</v>
      </c>
      <c r="H12" s="131" t="s">
        <v>325</v>
      </c>
      <c r="I12" s="132" t="s">
        <v>319</v>
      </c>
      <c r="J12" s="132" t="s">
        <v>334</v>
      </c>
    </row>
  </sheetData>
  <mergeCells count="6">
    <mergeCell ref="A2:J2"/>
    <mergeCell ref="A3:E3"/>
    <mergeCell ref="A7:A9"/>
    <mergeCell ref="A10:A12"/>
    <mergeCell ref="B7:B9"/>
    <mergeCell ref="B10:B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2025-03-21T00:50:00Z</dcterms:created>
  <dcterms:modified xsi:type="dcterms:W3CDTF">2025-05-08T01:16:46Z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D39AAB60D7AA464AB9907AA1944D82E6_13</vt:lpwstr>
  </property>
</Properties>
</file>