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firstSheet="7" activeTab="7"/>
  </bookViews>
  <sheets>
    <sheet name="部门财务收支预算总表 01-1" sheetId="2" r:id="rId1"/>
    <sheet name="部门收入预算表01-2" sheetId="3" r:id="rId2"/>
    <sheet name="部门支出预算表01-3" sheetId="4" r:id="rId3"/>
    <sheet name="部门财政拨款收支预算总表 02-1" sheetId="5" r:id="rId4"/>
    <sheet name="一般公共预算支出预算表02-2" sheetId="6" r:id="rId5"/>
    <sheet name="一般公共预算“三公”经费支出预算表03" sheetId="7" r:id="rId6"/>
    <sheet name="部门基本支出预算表04" sheetId="8" r:id="rId7"/>
    <sheet name="部门项目支出预算表05-1" sheetId="9" r:id="rId8"/>
    <sheet name="部门项目支出绩效目标表05-2" sheetId="10" r:id="rId9"/>
    <sheet name="部门政府性基金预算支出预算表06" sheetId="11" r:id="rId10"/>
    <sheet name="部门政府采购预算表07" sheetId="12" r:id="rId11"/>
    <sheet name="部门政府购买服务预算表08" sheetId="13" r:id="rId12"/>
    <sheet name="市对下转移支付绩效目标表09-1" sheetId="14" r:id="rId13"/>
    <sheet name="市对下转移支付绩效目标表09-2" sheetId="15" r:id="rId14"/>
    <sheet name="新增资产配置表10" sheetId="16" r:id="rId15"/>
    <sheet name="上级补助项目支出预算表11" sheetId="17" r:id="rId16"/>
    <sheet name="部门项目中期规划预算表12" sheetId="18" r:id="rId17"/>
  </sheets>
  <definedNames>
    <definedName name="_xlnm._FilterDatabase" localSheetId="6" hidden="1">部门基本支出预算表04!$A$8:$W$42</definedName>
    <definedName name="_xlnm._FilterDatabase" localSheetId="7" hidden="1">'部门项目支出预算表05-1'!$A$7:$W$16</definedName>
  </definedNames>
  <calcPr calcId="144525"/>
</workbook>
</file>

<file path=xl/sharedStrings.xml><?xml version="1.0" encoding="utf-8"?>
<sst xmlns="http://schemas.openxmlformats.org/spreadsheetml/2006/main" count="828" uniqueCount="321">
  <si>
    <t>预算01-1表</t>
  </si>
  <si>
    <t>单位名称：中国共产党芒市委员会统一战线工作部</t>
  </si>
  <si>
    <t>单位:元</t>
  </si>
  <si>
    <t>收入</t>
  </si>
  <si>
    <t>支出</t>
  </si>
  <si>
    <t>项目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</si>
  <si>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</si>
  <si>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</si>
  <si>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</si>
  <si>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</si>
  <si>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</si>
  <si>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</si>
  <si>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</si>
  <si>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</si>
  <si>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</si>
  <si>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</si>
  <si>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</si>
  <si>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</si>
  <si>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</si>
  <si>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</si>
  <si>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上年结余结转</t>
  </si>
  <si>
    <t>年终结转结余</t>
  </si>
  <si>
    <t>1、财政拨款结转结余</t>
  </si>
  <si>
    <t>2、使用非财政拨款结余</t>
  </si>
  <si>
    <t>2、非财政拨款结余</t>
  </si>
  <si>
    <t>收  入  总  计</t>
  </si>
  <si>
    <t>支  出  总  计</t>
  </si>
  <si>
    <t>预算01-2表</t>
  </si>
  <si>
    <t>单位：元</t>
  </si>
  <si>
    <t>部门（单位）代码</t>
  </si>
  <si>
    <t>部门（单位）名称</t>
  </si>
  <si>
    <t>合计</t>
  </si>
  <si>
    <t>本年收入</t>
  </si>
  <si>
    <t>上年结转结余</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</si>
  <si>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</si>
  <si>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</si>
  <si>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</si>
  <si>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</si>
  <si>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</si>
  <si>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</si>
  <si>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</si>
  <si>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</si>
  <si>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</si>
  <si>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</si>
  <si>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</si>
  <si>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</si>
  <si>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190001</t>
  </si>
  <si>
    <t>中国共产党芒市委员会统一战线工作部</t>
  </si>
  <si>
    <t>预算01-3表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</si>
  <si>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</si>
  <si>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</si>
  <si>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</si>
  <si>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</si>
  <si>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</si>
  <si>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</si>
  <si>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</si>
  <si>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</si>
  <si>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</si>
  <si>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</si>
  <si>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</si>
  <si>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t>
  </si>
  <si>
    <t>2</t>
  </si>
  <si>
    <t>3</t>
  </si>
  <si>
    <t>4</t>
  </si>
  <si>
    <t>6</t>
  </si>
  <si>
    <t>7</t>
  </si>
  <si>
    <t>8</t>
  </si>
  <si>
    <t>9</t>
  </si>
  <si>
    <t>10</t>
  </si>
  <si>
    <t>11</t>
  </si>
  <si>
    <t>12</t>
  </si>
  <si>
    <t>13</t>
  </si>
  <si>
    <t>14</t>
  </si>
  <si>
    <t>15</t>
  </si>
  <si>
    <t>201</t>
  </si>
  <si>
    <t>一般公共服务支出</t>
  </si>
  <si>
    <t>20134</t>
  </si>
  <si>
    <t>统战事务</t>
  </si>
  <si>
    <t>2013401</t>
  </si>
  <si>
    <t>行政运行</t>
  </si>
  <si>
    <t>208</t>
  </si>
  <si>
    <t>社会保障和就业支出</t>
  </si>
  <si>
    <t>20805</t>
  </si>
  <si>
    <t>行政事业单位养老支出</t>
  </si>
  <si>
    <t>2080501</t>
  </si>
  <si>
    <t>行政单位离退休</t>
  </si>
  <si>
    <t>2080505</t>
  </si>
  <si>
    <t>机关事业单位基本养老保险缴费支出</t>
  </si>
  <si>
    <t>2080506</t>
  </si>
  <si>
    <t>机关事业单位职业年金缴费支出</t>
  </si>
  <si>
    <t>20899</t>
  </si>
  <si>
    <t>其他社会保障和就业支出</t>
  </si>
  <si>
    <t>2089999</t>
  </si>
  <si>
    <t>210</t>
  </si>
  <si>
    <t>卫生健康支出</t>
  </si>
  <si>
    <t>21011</t>
  </si>
  <si>
    <t>行政事业单位医疗</t>
  </si>
  <si>
    <t>2101101</t>
  </si>
  <si>
    <t>行政单位医疗</t>
  </si>
  <si>
    <t>2101102</t>
  </si>
  <si>
    <t>事业单位医疗</t>
  </si>
  <si>
    <t>2101199</t>
  </si>
  <si>
    <t>其他行政事业单位医疗支出</t>
  </si>
  <si>
    <t>221</t>
  </si>
  <si>
    <t>住房保障支出</t>
  </si>
  <si>
    <t>22102</t>
  </si>
  <si>
    <t>住房改革支出</t>
  </si>
  <si>
    <t>2210201</t>
  </si>
  <si>
    <t>住房公积金</t>
  </si>
  <si>
    <t>预算02-1表</t>
  </si>
  <si>
    <t>收        入</t>
  </si>
  <si>
    <t>支        出</t>
  </si>
  <si>
    <t>项      目</t>
  </si>
  <si>
    <t>支出功能分类科目</t>
  </si>
  <si>
    <t>一、本年收入</t>
  </si>
  <si>
    <t>一、本年支出</t>
  </si>
  <si>
    <t>（一）一般公共预算拨款</t>
  </si>
  <si>
    <t>（二）政府性基金预算拨款</t>
  </si>
  <si>
    <t>（三）国有资本经营预算拨款</t>
  </si>
  <si>
    <t>二、上年结转</t>
  </si>
  <si>
    <t>二、年终结余结转</t>
  </si>
  <si>
    <t>预算02-2表</t>
  </si>
  <si>
    <t>部门预算支出功能分类科目</t>
  </si>
  <si>
    <t>人员经费</t>
  </si>
  <si>
    <t>公用经费</t>
  </si>
  <si>
    <t>5</t>
  </si>
  <si>
    <t>预算03表</t>
  </si>
  <si>
    <t>“三公”经费合计</t>
  </si>
  <si>
    <t>因公出国（境）费</t>
  </si>
  <si>
    <t>公务用车购置及运行费</t>
  </si>
  <si>
    <t>公务接待费</t>
  </si>
  <si>
    <t>公务用车购置费</t>
  </si>
  <si>
    <t>公务用车运行费</t>
  </si>
  <si>
    <t>预算04表</t>
  </si>
  <si>
    <t>单位名称</t>
  </si>
  <si>
    <t>项目代码</t>
  </si>
  <si>
    <t>项目名称</t>
  </si>
  <si>
    <t>功能科目编码</t>
  </si>
  <si>
    <t>功能科目名称</t>
  </si>
  <si>
    <t>部门经济科目编码</t>
  </si>
  <si>
    <t>部门经济科目名称</t>
  </si>
  <si>
    <t>资金来源</t>
  </si>
  <si>
    <t>总计</t>
  </si>
  <si>
    <t>已提前安排</t>
  </si>
  <si>
    <t>抵扣上年垫付资金</t>
  </si>
  <si>
    <t>本次下达</t>
  </si>
  <si>
    <t>另文下达</t>
  </si>
  <si>
    <t>财政拨款结转结余</t>
  </si>
  <si>
    <t>全年数</t>
  </si>
  <si>
    <t>16</t>
  </si>
  <si>
    <t>17</t>
  </si>
  <si>
    <t>18</t>
  </si>
  <si>
    <t>19</t>
  </si>
  <si>
    <t>20</t>
  </si>
  <si>
    <t>21</t>
  </si>
  <si>
    <t>22</t>
  </si>
  <si>
    <t>23</t>
  </si>
  <si>
    <t>533103210000000020134</t>
  </si>
  <si>
    <t>行政人员支出工资</t>
  </si>
  <si>
    <t>30101</t>
  </si>
  <si>
    <t>基本工资</t>
  </si>
  <si>
    <t>30102</t>
  </si>
  <si>
    <t>津贴补贴</t>
  </si>
  <si>
    <t>30103</t>
  </si>
  <si>
    <t>奖金</t>
  </si>
  <si>
    <t>533103210000000020138</t>
  </si>
  <si>
    <t>社会保障缴费</t>
  </si>
  <si>
    <t>30108</t>
  </si>
  <si>
    <t>机关事业单位基本养老保险缴费</t>
  </si>
  <si>
    <t>30109</t>
  </si>
  <si>
    <t>职业年金缴费</t>
  </si>
  <si>
    <t>533103261100005024554</t>
  </si>
  <si>
    <t>职业年金缴费（非三保）</t>
  </si>
  <si>
    <t>30110</t>
  </si>
  <si>
    <t>职工基本医疗保险缴费</t>
  </si>
  <si>
    <t>30112</t>
  </si>
  <si>
    <t>其他社会保障缴费</t>
  </si>
  <si>
    <t>533103210000000020139</t>
  </si>
  <si>
    <t>30113</t>
  </si>
  <si>
    <t>533103210000000020145</t>
  </si>
  <si>
    <t>一般公用经费</t>
  </si>
  <si>
    <t>30207</t>
  </si>
  <si>
    <t>邮电费</t>
  </si>
  <si>
    <t>30201</t>
  </si>
  <si>
    <t>办公费</t>
  </si>
  <si>
    <t>533103221100000682553</t>
  </si>
  <si>
    <t>公用经费安排的对个人和家庭的补助</t>
  </si>
  <si>
    <t>30309</t>
  </si>
  <si>
    <t>奖励金</t>
  </si>
  <si>
    <t>30305</t>
  </si>
  <si>
    <t>生活补助</t>
  </si>
  <si>
    <t>30227</t>
  </si>
  <si>
    <t>委托业务费</t>
  </si>
  <si>
    <t>30213</t>
  </si>
  <si>
    <t>维修（护）费</t>
  </si>
  <si>
    <t>30215</t>
  </si>
  <si>
    <t>会议费</t>
  </si>
  <si>
    <t>30211</t>
  </si>
  <si>
    <t>差旅费</t>
  </si>
  <si>
    <t>30239</t>
  </si>
  <si>
    <t>其他交通费用</t>
  </si>
  <si>
    <t>30299</t>
  </si>
  <si>
    <t>其他商品和服务支出</t>
  </si>
  <si>
    <t>30216</t>
  </si>
  <si>
    <t>培训费</t>
  </si>
  <si>
    <t>533103231100001554204</t>
  </si>
  <si>
    <t>公用经费安排的公务接待费</t>
  </si>
  <si>
    <t>30217</t>
  </si>
  <si>
    <t>533103241100002316349</t>
  </si>
  <si>
    <t>公用经费安排的公务用车运维费</t>
  </si>
  <si>
    <t>30231</t>
  </si>
  <si>
    <t>公务用车运行维护费</t>
  </si>
  <si>
    <t>30226</t>
  </si>
  <si>
    <t>劳务费</t>
  </si>
  <si>
    <t>533103210000000020143</t>
  </si>
  <si>
    <t>退休公用经费</t>
  </si>
  <si>
    <t>533103210000000020142</t>
  </si>
  <si>
    <t>工会经费</t>
  </si>
  <si>
    <t>30228</t>
  </si>
  <si>
    <t>533103210000000020141</t>
  </si>
  <si>
    <t>公务交通补贴</t>
  </si>
  <si>
    <t>预算05-1表</t>
  </si>
  <si>
    <t>项目分类</t>
  </si>
  <si>
    <t>项目单位</t>
  </si>
  <si>
    <t>经济科目编码</t>
  </si>
  <si>
    <t>经济科目名称</t>
  </si>
  <si>
    <t>本年拨款</t>
  </si>
  <si>
    <t>其中：本次下达</t>
  </si>
  <si>
    <t>2026年业务经费</t>
  </si>
  <si>
    <t>专项业务类</t>
  </si>
  <si>
    <t>533103261100004992525</t>
  </si>
  <si>
    <t>30212</t>
  </si>
  <si>
    <t>因公出国（境）费用</t>
  </si>
  <si>
    <t>预算05-2表</t>
  </si>
  <si>
    <t>单位名称、项目名称</t>
  </si>
  <si>
    <t>项目年度绩效目标</t>
  </si>
  <si>
    <t>一级指标</t>
  </si>
  <si>
    <t>二级指标</t>
  </si>
  <si>
    <t>三级指标</t>
  </si>
  <si>
    <t>指标性质</t>
  </si>
  <si>
    <t>指标值</t>
  </si>
  <si>
    <t>度量单位</t>
  </si>
  <si>
    <t>指标属性</t>
  </si>
  <si>
    <t>指标内容</t>
  </si>
  <si>
    <t>按照相关政策法规做好2026预算，完成目标任务</t>
  </si>
  <si>
    <t>产出指标</t>
  </si>
  <si>
    <t>时效指标</t>
  </si>
  <si>
    <t>完成年度内98%工作</t>
  </si>
  <si>
    <t>&gt;=</t>
  </si>
  <si>
    <t>98</t>
  </si>
  <si>
    <t>%</t>
  </si>
  <si>
    <t>定量指标</t>
  </si>
  <si>
    <t>2026年经费</t>
  </si>
  <si>
    <t>效益指标</t>
  </si>
  <si>
    <t>社会效益</t>
  </si>
  <si>
    <t>完成年度内98%工作任务</t>
  </si>
  <si>
    <t>业务经费</t>
  </si>
  <si>
    <t>满意度指标</t>
  </si>
  <si>
    <t>服务对象满意度</t>
  </si>
  <si>
    <t>满意度</t>
  </si>
  <si>
    <t>预算06表</t>
  </si>
  <si>
    <t>政府性基金预算支出预算表</t>
  </si>
  <si>
    <t>单位名称：德宏傣族景颇族自治州残疾人联合会</t>
  </si>
  <si>
    <t>本年政府性基金预算支出</t>
  </si>
  <si>
    <t>合  计</t>
  </si>
  <si>
    <t>注：中国共产党芒市委员会统一战线工作部无政府性基金预算支出预算，本表无数据，公开空表。</t>
  </si>
  <si>
    <t>预算07表</t>
  </si>
  <si>
    <t>预算项目</t>
  </si>
  <si>
    <t>采购项目</t>
  </si>
  <si>
    <t>采购目录</t>
  </si>
  <si>
    <t>计量
单位</t>
  </si>
  <si>
    <t>数量</t>
  </si>
  <si>
    <t>面向中小企业预留资金</t>
  </si>
  <si>
    <t>政府性
基金</t>
  </si>
  <si>
    <t>国有资本经营收益</t>
  </si>
  <si>
    <t>财政专户管理的收入</t>
  </si>
  <si>
    <t>单位自筹</t>
  </si>
  <si>
    <t>事业单位
经营收入</t>
  </si>
  <si>
    <t>车辆保险</t>
  </si>
  <si>
    <t>机动车保险服务</t>
  </si>
  <si>
    <t>年</t>
  </si>
  <si>
    <t>复印纸</t>
  </si>
  <si>
    <t>包</t>
  </si>
  <si>
    <t>预算08表</t>
  </si>
  <si>
    <t>政府购买服务项目</t>
  </si>
  <si>
    <t>政府购买服务目录</t>
  </si>
  <si>
    <t>注：中国共产党芒市委员会统一战线工作部无政府购买服务预算，本表无数据，公开空表。</t>
  </si>
  <si>
    <t>预算09-1表</t>
  </si>
  <si>
    <t>单位名称（项目）</t>
  </si>
  <si>
    <t>地区</t>
  </si>
  <si>
    <t>政府性基金</t>
  </si>
  <si>
    <t>芒市镇</t>
  </si>
  <si>
    <t>风平镇</t>
  </si>
  <si>
    <t>遮放镇</t>
  </si>
  <si>
    <t>芒海镇</t>
  </si>
  <si>
    <t>轩岗乡</t>
  </si>
  <si>
    <t>江东乡</t>
  </si>
  <si>
    <t>五岔路乡</t>
  </si>
  <si>
    <t>三台山乡</t>
  </si>
  <si>
    <t>西山乡</t>
  </si>
  <si>
    <t>中山乡</t>
  </si>
  <si>
    <t>勐焕街道办事处</t>
  </si>
  <si>
    <t>说明：中国共产党芒市委员会统一战线工作部无市对下转移支付预算，此表无数据。</t>
  </si>
  <si>
    <t>预算09-2表</t>
  </si>
  <si>
    <t>预算10表</t>
  </si>
  <si>
    <t>资产类别</t>
  </si>
  <si>
    <t>资产分类代码.名称</t>
  </si>
  <si>
    <t>资产名称</t>
  </si>
  <si>
    <t>计量单位</t>
  </si>
  <si>
    <t>财政部门批复数（元）</t>
  </si>
  <si>
    <t>单价</t>
  </si>
  <si>
    <t>金额</t>
  </si>
  <si>
    <t>注：1.涉及土地使用权、房屋、公务用车购置，按照现行相关管理制度规定报批，以职能部门审批意见为准。
    2.中国共产党芒市委员会统一战线工作部无新增资产配置预算，本表无数据，公开空表。</t>
  </si>
  <si>
    <t>预算11表</t>
  </si>
  <si>
    <t>上级补助</t>
  </si>
  <si>
    <t>注：中国共产党芒市委员会统一战线工作部无上级转移支付补助项目支出预算，本表无数据，公开空表。</t>
  </si>
  <si>
    <t>预算12表</t>
  </si>
  <si>
    <t>项目级次</t>
  </si>
  <si>
    <t>311 专项业务类</t>
  </si>
  <si>
    <t>本级</t>
  </si>
  <si>
    <t/>
  </si>
</sst>
</file>

<file path=xl/styles.xml><?xml version="1.0" encoding="utf-8"?>
<styleSheet xmlns="http://schemas.openxmlformats.org/spreadsheetml/2006/main">
  <numFmts count="9">
    <numFmt numFmtId="176" formatCode="yyyy\-mm\-dd"/>
    <numFmt numFmtId="43" formatCode="_ * #,##0.00_ ;_ * \-#,##0.00_ ;_ * &quot;-&quot;??_ ;_ @_ "/>
    <numFmt numFmtId="44" formatCode="_ &quot;￥&quot;* #,##0.00_ ;_ &quot;￥&quot;* \-#,##0.00_ ;_ &quot;￥&quot;* &quot;-&quot;??_ ;_ @_ "/>
    <numFmt numFmtId="42" formatCode="_ &quot;￥&quot;* #,##0_ ;_ &quot;￥&quot;* \-#,##0_ ;_ &quot;￥&quot;* &quot;-&quot;_ ;_ @_ "/>
    <numFmt numFmtId="177" formatCode="yyyy\-mm\-dd\ hh:mm:ss"/>
    <numFmt numFmtId="41" formatCode="_ * #,##0_ ;_ * \-#,##0_ ;_ * &quot;-&quot;_ ;_ @_ "/>
    <numFmt numFmtId="178" formatCode="#,##0.00;\-#,##0.00;;@"/>
    <numFmt numFmtId="179" formatCode="#,##0;\-#,##0;;@"/>
    <numFmt numFmtId="180" formatCode="hh:mm:ss"/>
  </numFmts>
  <fonts count="48">
    <font>
      <sz val="11"/>
      <color rgb="FF000000"/>
      <name val="Calibri"/>
      <charset val="134"/>
    </font>
    <font>
      <sz val="9"/>
      <name val="宋体"/>
      <charset val="134"/>
    </font>
    <font>
      <sz val="10"/>
      <color rgb="FF000000"/>
      <name val="宋体"/>
      <charset val="134"/>
    </font>
    <font>
      <b/>
      <sz val="23"/>
      <color rgb="FF000000"/>
      <name val="宋体"/>
      <charset val="134"/>
    </font>
    <font>
      <sz val="9"/>
      <color rgb="FF000000"/>
      <name val="宋体"/>
      <charset val="134"/>
    </font>
    <font>
      <sz val="11"/>
      <color rgb="FF000000"/>
      <name val="宋体"/>
      <charset val="134"/>
    </font>
    <font>
      <sz val="10"/>
      <color rgb="FF000000"/>
      <name val="Calibri"/>
      <charset val="134"/>
    </font>
    <font>
      <sz val="10"/>
      <color theme="1"/>
      <name val="宋体"/>
      <charset val="134"/>
      <scheme val="minor"/>
    </font>
    <font>
      <sz val="10"/>
      <color theme="1"/>
      <name val="宋体"/>
      <charset val="134"/>
    </font>
    <font>
      <b/>
      <sz val="10"/>
      <color theme="1"/>
      <name val="宋体"/>
      <charset val="134"/>
      <scheme val="minor"/>
    </font>
    <font>
      <b/>
      <sz val="22"/>
      <color rgb="FF000000"/>
      <name val="宋体"/>
      <charset val="134"/>
    </font>
    <font>
      <sz val="10"/>
      <name val="宋体"/>
      <charset val="134"/>
    </font>
    <font>
      <sz val="10"/>
      <name val="SimSun"/>
      <charset val="134"/>
    </font>
    <font>
      <b/>
      <sz val="10"/>
      <name val="宋体"/>
      <charset val="134"/>
    </font>
    <font>
      <sz val="11"/>
      <color theme="1"/>
      <name val="宋体"/>
      <charset val="134"/>
      <scheme val="minor"/>
    </font>
    <font>
      <sz val="10.5"/>
      <color rgb="FF000000"/>
      <name val="宋体"/>
      <charset val="134"/>
    </font>
    <font>
      <sz val="9"/>
      <color rgb="FF000000"/>
      <name val="Calibri"/>
      <charset val="134"/>
    </font>
    <font>
      <sz val="10"/>
      <color rgb="FFFFFFFF"/>
      <name val="宋体"/>
      <charset val="134"/>
    </font>
    <font>
      <b/>
      <sz val="21"/>
      <color rgb="FF000000"/>
      <name val="宋体"/>
      <charset val="134"/>
    </font>
    <font>
      <sz val="10.5"/>
      <color rgb="FFFFFFFF"/>
      <name val="宋体"/>
      <charset val="134"/>
    </font>
    <font>
      <sz val="9"/>
      <color rgb="FF000000"/>
      <name val="SimSun"/>
      <charset val="134"/>
    </font>
    <font>
      <b/>
      <sz val="20"/>
      <color rgb="FF000000"/>
      <name val="SimSun"/>
      <charset val="134"/>
    </font>
    <font>
      <sz val="11"/>
      <color rgb="FF000000"/>
      <name val="SimSun"/>
      <charset val="134"/>
    </font>
    <font>
      <b/>
      <sz val="18"/>
      <name val="Microsoft Sans Serif"/>
      <charset val="134"/>
    </font>
    <font>
      <sz val="12"/>
      <color rgb="FF000000"/>
      <name val="宋体"/>
      <charset val="134"/>
    </font>
    <font>
      <sz val="10"/>
      <color rgb="FF000000"/>
      <name val="SimSun"/>
      <charset val="134"/>
    </font>
    <font>
      <b/>
      <sz val="20"/>
      <color rgb="FF000000"/>
      <name val="宋体"/>
      <charset val="134"/>
    </font>
    <font>
      <b/>
      <sz val="11"/>
      <color rgb="FF000000"/>
      <name val="宋体"/>
      <charset val="134"/>
    </font>
    <font>
      <b/>
      <sz val="10"/>
      <color rgb="FF000000"/>
      <name val="宋体"/>
      <charset val="134"/>
    </font>
    <font>
      <sz val="11"/>
      <color theme="0"/>
      <name val="宋体"/>
      <charset val="0"/>
      <scheme val="minor"/>
    </font>
    <font>
      <sz val="11"/>
      <color rgb="FF3F3F76"/>
      <name val="宋体"/>
      <charset val="0"/>
      <scheme val="minor"/>
    </font>
    <font>
      <sz val="11"/>
      <color rgb="FF006100"/>
      <name val="宋体"/>
      <charset val="0"/>
      <scheme val="minor"/>
    </font>
    <font>
      <sz val="11"/>
      <color theme="1"/>
      <name val="宋体"/>
      <charset val="0"/>
      <scheme val="minor"/>
    </font>
    <font>
      <b/>
      <sz val="11"/>
      <color rgb="FF3F3F3F"/>
      <name val="宋体"/>
      <charset val="0"/>
      <scheme val="minor"/>
    </font>
    <font>
      <sz val="11"/>
      <color rgb="FF9C0006"/>
      <name val="宋体"/>
      <charset val="0"/>
      <scheme val="minor"/>
    </font>
    <font>
      <u/>
      <sz val="11"/>
      <color rgb="FF0000FF"/>
      <name val="宋体"/>
      <charset val="0"/>
      <scheme val="minor"/>
    </font>
    <font>
      <u/>
      <sz val="11"/>
      <color rgb="FF800080"/>
      <name val="宋体"/>
      <charset val="0"/>
      <scheme val="minor"/>
    </font>
    <font>
      <sz val="11"/>
      <color rgb="FFFA7D00"/>
      <name val="宋体"/>
      <charset val="0"/>
      <scheme val="minor"/>
    </font>
    <font>
      <b/>
      <sz val="11"/>
      <color theme="3"/>
      <name val="宋体"/>
      <charset val="134"/>
      <scheme val="minor"/>
    </font>
    <font>
      <b/>
      <sz val="11"/>
      <color rgb="FFFA7D0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FFFFFF"/>
      <name val="宋体"/>
      <charset val="0"/>
      <scheme val="minor"/>
    </font>
    <font>
      <sz val="11"/>
      <color rgb="FF9C6500"/>
      <name val="宋体"/>
      <charset val="0"/>
      <scheme val="minor"/>
    </font>
    <font>
      <b/>
      <sz val="11"/>
      <color theme="1"/>
      <name val="宋体"/>
      <charset val="0"/>
      <scheme val="minor"/>
    </font>
  </fonts>
  <fills count="33">
    <fill>
      <patternFill patternType="none"/>
    </fill>
    <fill>
      <patternFill patternType="gray125"/>
    </fill>
    <fill>
      <patternFill patternType="solid">
        <fgColor theme="4"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6" tint="0.799981688894314"/>
        <bgColor indexed="64"/>
      </patternFill>
    </fill>
    <fill>
      <patternFill patternType="solid">
        <fgColor theme="5"/>
        <bgColor indexed="64"/>
      </patternFill>
    </fill>
    <fill>
      <patternFill patternType="solid">
        <fgColor rgb="FFF2F2F2"/>
        <bgColor indexed="64"/>
      </patternFill>
    </fill>
    <fill>
      <patternFill patternType="solid">
        <fgColor rgb="FFFFC7CE"/>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8" tint="0.799981688894314"/>
        <bgColor indexed="64"/>
      </patternFill>
    </fill>
    <fill>
      <patternFill patternType="solid">
        <fgColor theme="5" tint="0.799981688894314"/>
        <bgColor indexed="64"/>
      </patternFill>
    </fill>
    <fill>
      <patternFill patternType="solid">
        <fgColor theme="6" tint="0.399975585192419"/>
        <bgColor indexed="64"/>
      </patternFill>
    </fill>
    <fill>
      <patternFill patternType="solid">
        <fgColor theme="9" tint="0.599993896298105"/>
        <bgColor indexed="64"/>
      </patternFill>
    </fill>
    <fill>
      <patternFill patternType="solid">
        <fgColor theme="8"/>
        <bgColor indexed="64"/>
      </patternFill>
    </fill>
    <fill>
      <patternFill patternType="solid">
        <fgColor rgb="FFFFFFCC"/>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8" tint="0.599993896298105"/>
        <bgColor indexed="64"/>
      </patternFill>
    </fill>
    <fill>
      <patternFill patternType="solid">
        <fgColor theme="9" tint="0.799981688894314"/>
        <bgColor indexed="64"/>
      </patternFill>
    </fill>
    <fill>
      <patternFill patternType="solid">
        <fgColor theme="6"/>
        <bgColor indexed="64"/>
      </patternFill>
    </fill>
    <fill>
      <patternFill patternType="solid">
        <fgColor theme="7" tint="0.399975585192419"/>
        <bgColor indexed="64"/>
      </patternFill>
    </fill>
    <fill>
      <patternFill patternType="solid">
        <fgColor theme="7"/>
        <bgColor indexed="64"/>
      </patternFill>
    </fill>
    <fill>
      <patternFill patternType="solid">
        <fgColor theme="5" tint="0.599993896298105"/>
        <bgColor indexed="64"/>
      </patternFill>
    </fill>
    <fill>
      <patternFill patternType="solid">
        <fgColor theme="4"/>
        <bgColor indexed="64"/>
      </patternFill>
    </fill>
    <fill>
      <patternFill patternType="solid">
        <fgColor rgb="FFA5A5A5"/>
        <bgColor indexed="64"/>
      </patternFill>
    </fill>
    <fill>
      <patternFill patternType="solid">
        <fgColor rgb="FFFFEB9C"/>
        <bgColor indexed="64"/>
      </patternFill>
    </fill>
    <fill>
      <patternFill patternType="solid">
        <fgColor theme="7" tint="0.599993896298105"/>
        <bgColor indexed="64"/>
      </patternFill>
    </fill>
    <fill>
      <patternFill patternType="solid">
        <fgColor theme="8" tint="0.399975585192419"/>
        <bgColor indexed="64"/>
      </patternFill>
    </fill>
    <fill>
      <patternFill patternType="solid">
        <fgColor theme="9"/>
        <bgColor indexed="64"/>
      </patternFill>
    </fill>
  </fills>
  <borders count="23">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bottom style="medium">
        <color theme="4" tint="0.499984740745262"/>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57">
    <xf numFmtId="0" fontId="0" fillId="0" borderId="0">
      <alignment vertical="top"/>
    </xf>
    <xf numFmtId="42" fontId="14" fillId="0" borderId="0" applyFont="0" applyFill="0" applyBorder="0" applyAlignment="0" applyProtection="0">
      <alignment vertical="center"/>
    </xf>
    <xf numFmtId="0" fontId="32" fillId="5" borderId="0" applyNumberFormat="0" applyBorder="0" applyAlignment="0" applyProtection="0">
      <alignment vertical="center"/>
    </xf>
    <xf numFmtId="0" fontId="30" fillId="3" borderId="15" applyNumberFormat="0" applyAlignment="0" applyProtection="0">
      <alignment vertical="center"/>
    </xf>
    <xf numFmtId="44" fontId="14" fillId="0" borderId="0" applyFont="0" applyFill="0" applyBorder="0" applyAlignment="0" applyProtection="0">
      <alignment vertical="center"/>
    </xf>
    <xf numFmtId="41" fontId="14" fillId="0" borderId="0" applyFont="0" applyFill="0" applyBorder="0" applyAlignment="0" applyProtection="0">
      <alignment vertical="center"/>
    </xf>
    <xf numFmtId="177" fontId="1" fillId="0" borderId="7">
      <alignment horizontal="right" vertical="center"/>
    </xf>
    <xf numFmtId="0" fontId="32" fillId="9" borderId="0" applyNumberFormat="0" applyBorder="0" applyAlignment="0" applyProtection="0">
      <alignment vertical="center"/>
    </xf>
    <xf numFmtId="0" fontId="34" fillId="8" borderId="0" applyNumberFormat="0" applyBorder="0" applyAlignment="0" applyProtection="0">
      <alignment vertical="center"/>
    </xf>
    <xf numFmtId="43" fontId="14" fillId="0" borderId="0" applyFont="0" applyFill="0" applyBorder="0" applyAlignment="0" applyProtection="0">
      <alignment vertical="center"/>
    </xf>
    <xf numFmtId="0" fontId="29" fillId="13" borderId="0" applyNumberFormat="0" applyBorder="0" applyAlignment="0" applyProtection="0">
      <alignment vertical="center"/>
    </xf>
    <xf numFmtId="0" fontId="35" fillId="0" borderId="0" applyNumberFormat="0" applyFill="0" applyBorder="0" applyAlignment="0" applyProtection="0">
      <alignment vertical="center"/>
    </xf>
    <xf numFmtId="9" fontId="14" fillId="0" borderId="0" applyFont="0" applyFill="0" applyBorder="0" applyAlignment="0" applyProtection="0">
      <alignment vertical="center"/>
    </xf>
    <xf numFmtId="176" fontId="1" fillId="0" borderId="7">
      <alignment horizontal="right" vertical="center"/>
    </xf>
    <xf numFmtId="0" fontId="36" fillId="0" borderId="0" applyNumberFormat="0" applyFill="0" applyBorder="0" applyAlignment="0" applyProtection="0">
      <alignment vertical="center"/>
    </xf>
    <xf numFmtId="0" fontId="14" fillId="16" borderId="17" applyNumberFormat="0" applyFont="0" applyAlignment="0" applyProtection="0">
      <alignment vertical="center"/>
    </xf>
    <xf numFmtId="0" fontId="29" fillId="19" borderId="0" applyNumberFormat="0" applyBorder="0" applyAlignment="0" applyProtection="0">
      <alignment vertical="center"/>
    </xf>
    <xf numFmtId="0" fontId="38"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3" fillId="0" borderId="20" applyNumberFormat="0" applyFill="0" applyAlignment="0" applyProtection="0">
      <alignment vertical="center"/>
    </xf>
    <xf numFmtId="0" fontId="44" fillId="0" borderId="20" applyNumberFormat="0" applyFill="0" applyAlignment="0" applyProtection="0">
      <alignment vertical="center"/>
    </xf>
    <xf numFmtId="0" fontId="29" fillId="2" borderId="0" applyNumberFormat="0" applyBorder="0" applyAlignment="0" applyProtection="0">
      <alignment vertical="center"/>
    </xf>
    <xf numFmtId="0" fontId="38" fillId="0" borderId="19" applyNumberFormat="0" applyFill="0" applyAlignment="0" applyProtection="0">
      <alignment vertical="center"/>
    </xf>
    <xf numFmtId="0" fontId="29" fillId="24" borderId="0" applyNumberFormat="0" applyBorder="0" applyAlignment="0" applyProtection="0">
      <alignment vertical="center"/>
    </xf>
    <xf numFmtId="0" fontId="33" fillId="7" borderId="16" applyNumberFormat="0" applyAlignment="0" applyProtection="0">
      <alignment vertical="center"/>
    </xf>
    <xf numFmtId="0" fontId="39" fillId="7" borderId="15" applyNumberFormat="0" applyAlignment="0" applyProtection="0">
      <alignment vertical="center"/>
    </xf>
    <xf numFmtId="0" fontId="45" fillId="28" borderId="21" applyNumberFormat="0" applyAlignment="0" applyProtection="0">
      <alignment vertical="center"/>
    </xf>
    <xf numFmtId="0" fontId="32" fillId="22" borderId="0" applyNumberFormat="0" applyBorder="0" applyAlignment="0" applyProtection="0">
      <alignment vertical="center"/>
    </xf>
    <xf numFmtId="0" fontId="29" fillId="6" borderId="0" applyNumberFormat="0" applyBorder="0" applyAlignment="0" applyProtection="0">
      <alignment vertical="center"/>
    </xf>
    <xf numFmtId="0" fontId="37" fillId="0" borderId="18" applyNumberFormat="0" applyFill="0" applyAlignment="0" applyProtection="0">
      <alignment vertical="center"/>
    </xf>
    <xf numFmtId="0" fontId="47" fillId="0" borderId="22" applyNumberFormat="0" applyFill="0" applyAlignment="0" applyProtection="0">
      <alignment vertical="center"/>
    </xf>
    <xf numFmtId="0" fontId="31" fillId="4" borderId="0" applyNumberFormat="0" applyBorder="0" applyAlignment="0" applyProtection="0">
      <alignment vertical="center"/>
    </xf>
    <xf numFmtId="0" fontId="46" fillId="29" borderId="0" applyNumberFormat="0" applyBorder="0" applyAlignment="0" applyProtection="0">
      <alignment vertical="center"/>
    </xf>
    <xf numFmtId="10" fontId="1" fillId="0" borderId="7">
      <alignment horizontal="right" vertical="center"/>
    </xf>
    <xf numFmtId="0" fontId="32" fillId="11" borderId="0" applyNumberFormat="0" applyBorder="0" applyAlignment="0" applyProtection="0">
      <alignment vertical="center"/>
    </xf>
    <xf numFmtId="0" fontId="29" fillId="27" borderId="0" applyNumberFormat="0" applyBorder="0" applyAlignment="0" applyProtection="0">
      <alignment vertical="center"/>
    </xf>
    <xf numFmtId="0" fontId="32" fillId="18" borderId="0" applyNumberFormat="0" applyBorder="0" applyAlignment="0" applyProtection="0">
      <alignment vertical="center"/>
    </xf>
    <xf numFmtId="0" fontId="32" fillId="20" borderId="0" applyNumberFormat="0" applyBorder="0" applyAlignment="0" applyProtection="0">
      <alignment vertical="center"/>
    </xf>
    <xf numFmtId="0" fontId="32" fillId="12" borderId="0" applyNumberFormat="0" applyBorder="0" applyAlignment="0" applyProtection="0">
      <alignment vertical="center"/>
    </xf>
    <xf numFmtId="0" fontId="32" fillId="26" borderId="0" applyNumberFormat="0" applyBorder="0" applyAlignment="0" applyProtection="0">
      <alignment vertical="center"/>
    </xf>
    <xf numFmtId="0" fontId="29" fillId="23" borderId="0" applyNumberFormat="0" applyBorder="0" applyAlignment="0" applyProtection="0">
      <alignment vertical="center"/>
    </xf>
    <xf numFmtId="0" fontId="29" fillId="25" borderId="0" applyNumberFormat="0" applyBorder="0" applyAlignment="0" applyProtection="0">
      <alignment vertical="center"/>
    </xf>
    <xf numFmtId="0" fontId="32" fillId="17" borderId="0" applyNumberFormat="0" applyBorder="0" applyAlignment="0" applyProtection="0">
      <alignment vertical="center"/>
    </xf>
    <xf numFmtId="0" fontId="32" fillId="30" borderId="0" applyNumberFormat="0" applyBorder="0" applyAlignment="0" applyProtection="0">
      <alignment vertical="center"/>
    </xf>
    <xf numFmtId="0" fontId="29" fillId="15" borderId="0" applyNumberFormat="0" applyBorder="0" applyAlignment="0" applyProtection="0">
      <alignment vertical="center"/>
    </xf>
    <xf numFmtId="0" fontId="32" fillId="21" borderId="0" applyNumberFormat="0" applyBorder="0" applyAlignment="0" applyProtection="0">
      <alignment vertical="center"/>
    </xf>
    <xf numFmtId="0" fontId="29" fillId="31" borderId="0" applyNumberFormat="0" applyBorder="0" applyAlignment="0" applyProtection="0">
      <alignment vertical="center"/>
    </xf>
    <xf numFmtId="0" fontId="29" fillId="32" borderId="0" applyNumberFormat="0" applyBorder="0" applyAlignment="0" applyProtection="0">
      <alignment vertical="center"/>
    </xf>
    <xf numFmtId="0" fontId="32" fillId="14" borderId="0" applyNumberFormat="0" applyBorder="0" applyAlignment="0" applyProtection="0">
      <alignment vertical="center"/>
    </xf>
    <xf numFmtId="0" fontId="29" fillId="10" borderId="0" applyNumberFormat="0" applyBorder="0" applyAlignment="0" applyProtection="0">
      <alignment vertical="center"/>
    </xf>
    <xf numFmtId="178" fontId="1" fillId="0" borderId="7">
      <alignment horizontal="right" vertical="center"/>
    </xf>
    <xf numFmtId="49" fontId="1" fillId="0" borderId="7">
      <alignment horizontal="left" vertical="center" wrapText="1"/>
    </xf>
    <xf numFmtId="178" fontId="1" fillId="0" borderId="7">
      <alignment horizontal="right" vertical="center"/>
    </xf>
    <xf numFmtId="180" fontId="1" fillId="0" borderId="7">
      <alignment horizontal="right" vertical="center"/>
    </xf>
    <xf numFmtId="179" fontId="1" fillId="0" borderId="7">
      <alignment horizontal="right" vertical="center"/>
    </xf>
  </cellStyleXfs>
  <cellXfs count="218">
    <xf numFmtId="0" fontId="0" fillId="0" borderId="0" xfId="0" applyBorder="1">
      <alignment vertical="top"/>
    </xf>
    <xf numFmtId="0" fontId="1" fillId="0" borderId="0" xfId="0" applyFont="1" applyBorder="1" applyProtection="1">
      <alignment vertical="top"/>
      <protection locked="0"/>
    </xf>
    <xf numFmtId="49" fontId="2" fillId="0" borderId="0" xfId="0" applyNumberFormat="1" applyFont="1" applyBorder="1" applyAlignment="1"/>
    <xf numFmtId="0" fontId="2" fillId="0" borderId="0" xfId="0" applyFont="1" applyBorder="1" applyAlignment="1"/>
    <xf numFmtId="0" fontId="2" fillId="0" borderId="0" xfId="0" applyFont="1" applyBorder="1" applyAlignment="1" applyProtection="1">
      <alignment horizontal="right" vertical="center"/>
      <protection locked="0"/>
    </xf>
    <xf numFmtId="0" fontId="3" fillId="0" borderId="0" xfId="0" applyFont="1" applyAlignment="1">
      <alignment horizontal="center" vertical="center"/>
    </xf>
    <xf numFmtId="0" fontId="4" fillId="0" borderId="0" xfId="0" applyFont="1" applyAlignment="1" applyProtection="1">
      <alignment horizontal="left" vertical="center"/>
      <protection locked="0"/>
    </xf>
    <xf numFmtId="0" fontId="5" fillId="0" borderId="0" xfId="0" applyAlignment="1">
      <alignment horizontal="left" vertical="center"/>
    </xf>
    <xf numFmtId="0" fontId="5" fillId="0" borderId="0" xfId="0" applyAlignment="1"/>
    <xf numFmtId="0" fontId="2" fillId="0" borderId="0" xfId="0" applyFont="1" applyAlignment="1" applyProtection="1">
      <alignment horizontal="right"/>
      <protection locked="0"/>
    </xf>
    <xf numFmtId="0" fontId="5" fillId="0" borderId="1" xfId="0" applyBorder="1" applyAlignment="1" applyProtection="1">
      <alignment horizontal="center" vertical="center" wrapText="1"/>
      <protection locked="0"/>
    </xf>
    <xf numFmtId="0" fontId="5" fillId="0" borderId="1" xfId="0" applyBorder="1" applyAlignment="1">
      <alignment horizontal="center" vertical="center" wrapText="1"/>
    </xf>
    <xf numFmtId="0" fontId="5" fillId="0" borderId="2" xfId="0" applyBorder="1" applyAlignment="1">
      <alignment horizontal="center" vertical="center"/>
    </xf>
    <xf numFmtId="0" fontId="5" fillId="0" borderId="3" xfId="0" applyBorder="1" applyAlignment="1">
      <alignment horizontal="center" vertical="center"/>
    </xf>
    <xf numFmtId="0" fontId="5" fillId="0" borderId="4" xfId="0" applyBorder="1" applyAlignment="1">
      <alignment horizontal="center" vertical="center"/>
    </xf>
    <xf numFmtId="0" fontId="5" fillId="0" borderId="5" xfId="0" applyBorder="1" applyAlignment="1" applyProtection="1">
      <alignment horizontal="center" vertical="center" wrapText="1"/>
      <protection locked="0"/>
    </xf>
    <xf numFmtId="0" fontId="5" fillId="0" borderId="5" xfId="0" applyBorder="1" applyAlignment="1">
      <alignment horizontal="center" vertical="center" wrapText="1"/>
    </xf>
    <xf numFmtId="0" fontId="5" fillId="0" borderId="6" xfId="0" applyBorder="1" applyAlignment="1" applyProtection="1">
      <alignment horizontal="center" vertical="center" wrapText="1"/>
      <protection locked="0"/>
    </xf>
    <xf numFmtId="0" fontId="5" fillId="0" borderId="6" xfId="0" applyBorder="1" applyAlignment="1">
      <alignment horizontal="center" vertical="center" wrapText="1"/>
    </xf>
    <xf numFmtId="0" fontId="2" fillId="0" borderId="7" xfId="0" applyFont="1" applyBorder="1" applyAlignment="1">
      <alignment horizontal="center" vertical="center"/>
    </xf>
    <xf numFmtId="0" fontId="2"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4" fillId="0" borderId="7" xfId="0" applyFont="1" applyBorder="1" applyAlignment="1" applyProtection="1">
      <alignment horizontal="left" vertical="center" wrapText="1"/>
      <protection locked="0"/>
    </xf>
    <xf numFmtId="178" fontId="1" fillId="0" borderId="7" xfId="54" applyProtection="1">
      <alignment horizontal="right" vertical="center"/>
      <protection locked="0"/>
    </xf>
    <xf numFmtId="0" fontId="2" fillId="0" borderId="7" xfId="0" applyFont="1" applyBorder="1" applyAlignment="1"/>
    <xf numFmtId="0" fontId="4" fillId="0" borderId="2" xfId="0" applyFont="1" applyBorder="1" applyAlignment="1" applyProtection="1">
      <alignment horizontal="center" vertical="center" wrapText="1"/>
      <protection locked="0"/>
    </xf>
    <xf numFmtId="0" fontId="4" fillId="0" borderId="3"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6" fillId="0" borderId="0" xfId="0" applyFont="1" applyBorder="1">
      <alignment vertical="top"/>
    </xf>
    <xf numFmtId="0" fontId="7" fillId="0" borderId="0" xfId="0" applyFont="1" applyFill="1" applyBorder="1" applyAlignment="1"/>
    <xf numFmtId="0" fontId="3" fillId="0" borderId="0" xfId="0" applyFont="1" applyBorder="1" applyAlignment="1">
      <alignment horizontal="center" vertical="center"/>
    </xf>
    <xf numFmtId="0" fontId="2" fillId="0" borderId="0" xfId="0" applyFont="1" applyBorder="1" applyAlignment="1" applyProtection="1">
      <alignment horizontal="left" vertical="center"/>
      <protection locked="0"/>
    </xf>
    <xf numFmtId="0" fontId="2" fillId="0" borderId="0" xfId="0" applyFont="1" applyBorder="1" applyAlignment="1">
      <alignment horizontal="left" vertical="center"/>
    </xf>
    <xf numFmtId="0" fontId="2" fillId="0" borderId="0" xfId="0" applyFont="1" applyBorder="1" applyAlignment="1"/>
    <xf numFmtId="0" fontId="2" fillId="0" borderId="1" xfId="0" applyFont="1" applyFill="1" applyBorder="1" applyAlignment="1" applyProtection="1">
      <alignment horizontal="center" vertical="center" wrapText="1"/>
      <protection locked="0"/>
    </xf>
    <xf numFmtId="0" fontId="2"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5" xfId="0" applyFont="1" applyFill="1" applyBorder="1" applyAlignment="1" applyProtection="1">
      <alignment horizontal="center" vertical="center" wrapText="1"/>
      <protection locked="0"/>
    </xf>
    <xf numFmtId="0" fontId="2" fillId="0" borderId="5" xfId="0" applyFont="1" applyFill="1" applyBorder="1" applyAlignment="1">
      <alignment horizontal="center" vertical="center" wrapText="1"/>
    </xf>
    <xf numFmtId="0" fontId="2" fillId="0" borderId="5" xfId="0" applyFont="1" applyFill="1" applyBorder="1" applyAlignment="1">
      <alignment horizontal="center" vertical="center"/>
    </xf>
    <xf numFmtId="0" fontId="2" fillId="0" borderId="6" xfId="0" applyFont="1" applyFill="1" applyBorder="1" applyAlignment="1" applyProtection="1">
      <alignment horizontal="center" vertical="center" wrapText="1"/>
      <protection locked="0"/>
    </xf>
    <xf numFmtId="0" fontId="2" fillId="0" borderId="6" xfId="0" applyFont="1" applyFill="1" applyBorder="1" applyAlignment="1">
      <alignment horizontal="center" vertical="center" wrapText="1"/>
    </xf>
    <xf numFmtId="0" fontId="2" fillId="0" borderId="6"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7" xfId="0" applyFont="1" applyFill="1" applyBorder="1" applyAlignment="1">
      <alignment horizontal="left" vertical="center" wrapText="1"/>
    </xf>
    <xf numFmtId="0" fontId="2" fillId="0" borderId="7" xfId="0" applyFont="1" applyFill="1" applyBorder="1" applyAlignment="1" applyProtection="1">
      <alignment horizontal="left" vertical="center" wrapText="1"/>
      <protection locked="0"/>
    </xf>
    <xf numFmtId="178" fontId="8" fillId="0" borderId="7" xfId="0" applyNumberFormat="1" applyFont="1" applyFill="1" applyBorder="1" applyAlignment="1">
      <alignment horizontal="right" vertical="center"/>
    </xf>
    <xf numFmtId="0" fontId="2" fillId="0" borderId="2" xfId="0" applyFont="1" applyFill="1" applyBorder="1" applyAlignment="1" applyProtection="1">
      <alignment horizontal="center" vertical="center" wrapText="1"/>
      <protection locked="0"/>
    </xf>
    <xf numFmtId="0" fontId="2" fillId="0" borderId="3" xfId="0" applyFont="1" applyFill="1" applyBorder="1" applyAlignment="1">
      <alignment horizontal="left" vertical="center"/>
    </xf>
    <xf numFmtId="0" fontId="2" fillId="0" borderId="4" xfId="0" applyFont="1" applyFill="1" applyBorder="1" applyAlignment="1">
      <alignment horizontal="left" vertical="center"/>
    </xf>
    <xf numFmtId="0" fontId="2" fillId="0" borderId="0" xfId="0" applyFont="1" applyBorder="1" applyAlignment="1">
      <alignment horizontal="left" vertical="top"/>
    </xf>
    <xf numFmtId="0" fontId="2" fillId="0" borderId="0" xfId="0" applyFont="1" applyBorder="1" applyAlignment="1" applyProtection="1">
      <alignment horizontal="right"/>
      <protection locked="0"/>
    </xf>
    <xf numFmtId="0" fontId="2" fillId="0" borderId="2"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4" xfId="0" applyFont="1" applyFill="1" applyBorder="1" applyAlignment="1">
      <alignment horizontal="center" vertical="center"/>
    </xf>
    <xf numFmtId="0" fontId="2" fillId="0" borderId="7" xfId="0" applyFont="1" applyFill="1" applyBorder="1" applyAlignment="1" applyProtection="1">
      <alignment horizontal="center" vertical="center"/>
      <protection locked="0"/>
    </xf>
    <xf numFmtId="0" fontId="9" fillId="0" borderId="0" xfId="0" applyFont="1" applyFill="1" applyBorder="1" applyAlignment="1"/>
    <xf numFmtId="0" fontId="4" fillId="0" borderId="0" xfId="0" applyFont="1" applyBorder="1" applyAlignment="1">
      <alignment horizontal="right" vertical="center"/>
    </xf>
    <xf numFmtId="0" fontId="10" fillId="0" borderId="0" xfId="0" applyFont="1" applyBorder="1" applyAlignment="1">
      <alignment horizontal="center" vertical="center" wrapText="1"/>
    </xf>
    <xf numFmtId="0" fontId="2" fillId="0" borderId="0" xfId="0" applyFont="1" applyBorder="1" applyAlignment="1">
      <alignment horizontal="left" vertical="center"/>
    </xf>
    <xf numFmtId="0" fontId="2" fillId="0" borderId="0" xfId="0" applyFont="1" applyBorder="1" applyAlignment="1">
      <alignment vertical="center"/>
    </xf>
    <xf numFmtId="0" fontId="11" fillId="0" borderId="0" xfId="0" applyFont="1" applyBorder="1" applyProtection="1">
      <alignment vertical="top"/>
      <protection locked="0"/>
    </xf>
    <xf numFmtId="49" fontId="11" fillId="0" borderId="7" xfId="53" applyNumberFormat="1" applyFont="1" applyBorder="1" applyAlignment="1">
      <alignment horizontal="center" vertical="center" wrapText="1"/>
    </xf>
    <xf numFmtId="49" fontId="12" fillId="0" borderId="7" xfId="53" applyNumberFormat="1" applyFont="1" applyBorder="1" applyAlignment="1">
      <alignment horizontal="center" vertical="center" wrapText="1"/>
    </xf>
    <xf numFmtId="49" fontId="11" fillId="0" borderId="7" xfId="53" applyNumberFormat="1" applyFont="1" applyBorder="1" applyAlignment="1">
      <alignment horizontal="left" vertical="center" wrapText="1" indent="1"/>
    </xf>
    <xf numFmtId="49" fontId="11" fillId="0" borderId="7" xfId="53" applyNumberFormat="1" applyFont="1" applyBorder="1">
      <alignment horizontal="left" vertical="center" wrapText="1"/>
    </xf>
    <xf numFmtId="179" fontId="11" fillId="0" borderId="7" xfId="56" applyNumberFormat="1" applyFont="1" applyBorder="1">
      <alignment horizontal="right" vertical="center"/>
    </xf>
    <xf numFmtId="178" fontId="11" fillId="0" borderId="7" xfId="54" applyNumberFormat="1" applyFont="1" applyBorder="1">
      <alignment horizontal="right" vertical="center"/>
    </xf>
    <xf numFmtId="49" fontId="13" fillId="0" borderId="7" xfId="53" applyNumberFormat="1" applyFont="1" applyBorder="1" applyAlignment="1">
      <alignment horizontal="center" vertical="center" wrapText="1"/>
    </xf>
    <xf numFmtId="179" fontId="13" fillId="0" borderId="7" xfId="56" applyNumberFormat="1" applyFont="1" applyBorder="1">
      <alignment horizontal="right" vertical="center"/>
    </xf>
    <xf numFmtId="178" fontId="13" fillId="0" borderId="7" xfId="54" applyNumberFormat="1" applyFont="1" applyBorder="1">
      <alignment horizontal="right" vertical="center"/>
    </xf>
    <xf numFmtId="0" fontId="2" fillId="0" borderId="0" xfId="0" applyFont="1" applyAlignment="1">
      <alignment horizontal="left" vertical="top" wrapText="1"/>
    </xf>
    <xf numFmtId="0" fontId="2" fillId="0" borderId="0" xfId="0" applyFont="1" applyBorder="1" applyAlignment="1">
      <alignment horizontal="left" vertical="top" wrapText="1"/>
    </xf>
    <xf numFmtId="0" fontId="14" fillId="0" borderId="0" xfId="0" applyFont="1" applyFill="1" applyBorder="1" applyAlignment="1"/>
    <xf numFmtId="0" fontId="10" fillId="0" borderId="0" xfId="0" applyFont="1" applyAlignment="1">
      <alignment horizontal="center" vertical="center"/>
    </xf>
    <xf numFmtId="0" fontId="3" fillId="0" borderId="0" xfId="0" applyFont="1" applyAlignment="1" applyProtection="1">
      <alignment horizontal="center" vertical="center"/>
      <protection locked="0"/>
    </xf>
    <xf numFmtId="0" fontId="2" fillId="0" borderId="0" xfId="0" applyFont="1" applyAlignment="1">
      <alignment vertical="center"/>
    </xf>
    <xf numFmtId="0" fontId="4" fillId="0" borderId="0" xfId="0" applyFont="1" applyProtection="1">
      <alignment vertical="top"/>
      <protection locked="0"/>
    </xf>
    <xf numFmtId="0" fontId="5" fillId="0" borderId="7" xfId="0" applyFont="1" applyFill="1" applyBorder="1" applyAlignment="1">
      <alignment horizontal="center" vertical="center" wrapText="1"/>
    </xf>
    <xf numFmtId="0" fontId="5" fillId="0" borderId="7" xfId="0" applyFont="1" applyFill="1" applyBorder="1" applyAlignment="1" applyProtection="1">
      <alignment horizontal="center" vertical="center"/>
      <protection locked="0"/>
    </xf>
    <xf numFmtId="0" fontId="15" fillId="0" borderId="7" xfId="0" applyFont="1" applyFill="1" applyBorder="1" applyAlignment="1">
      <alignment vertical="center" wrapText="1"/>
    </xf>
    <xf numFmtId="0" fontId="15" fillId="0" borderId="7" xfId="0" applyFont="1" applyFill="1" applyBorder="1" applyAlignment="1" applyProtection="1">
      <alignment vertical="center" wrapText="1"/>
      <protection locked="0"/>
    </xf>
    <xf numFmtId="0" fontId="4" fillId="0" borderId="0" xfId="0" applyFont="1" applyAlignment="1">
      <alignment horizontal="left" vertical="center"/>
    </xf>
    <xf numFmtId="0" fontId="16" fillId="0" borderId="0" xfId="0" applyFont="1" applyAlignment="1">
      <alignment horizontal="left" vertical="center"/>
    </xf>
    <xf numFmtId="0" fontId="16" fillId="0" borderId="0" xfId="0" applyFont="1" applyAlignment="1" applyProtection="1">
      <alignment horizontal="left" vertical="center"/>
      <protection locked="0"/>
    </xf>
    <xf numFmtId="0" fontId="4" fillId="0" borderId="0" xfId="0" applyFont="1" applyAlignment="1" applyProtection="1">
      <alignment horizontal="right" vertical="center"/>
      <protection locked="0"/>
    </xf>
    <xf numFmtId="0" fontId="2" fillId="0" borderId="0" xfId="0" applyFont="1" applyAlignment="1"/>
    <xf numFmtId="0" fontId="2" fillId="0" borderId="0" xfId="0" applyFont="1" applyAlignment="1" applyProtection="1">
      <alignment horizontal="right" vertical="center"/>
      <protection locked="0"/>
    </xf>
    <xf numFmtId="0" fontId="10" fillId="0" borderId="0" xfId="0" applyFont="1" applyAlignment="1">
      <alignment horizontal="center" vertical="center" wrapText="1"/>
    </xf>
    <xf numFmtId="0" fontId="4" fillId="0" borderId="0" xfId="0" applyFont="1" applyAlignment="1">
      <alignment horizontal="right" vertical="center"/>
    </xf>
    <xf numFmtId="0" fontId="5" fillId="0" borderId="0" xfId="0" applyAlignment="1">
      <alignment horizontal="right"/>
    </xf>
    <xf numFmtId="0" fontId="4" fillId="0" borderId="0" xfId="0" applyFont="1" applyAlignment="1">
      <alignment horizontal="left" vertical="center" wrapText="1"/>
    </xf>
    <xf numFmtId="0" fontId="5" fillId="0" borderId="0" xfId="0" applyAlignment="1">
      <alignment wrapText="1"/>
    </xf>
    <xf numFmtId="0" fontId="5" fillId="0" borderId="1" xfId="0" applyBorder="1" applyAlignment="1">
      <alignment horizontal="center" vertical="center"/>
    </xf>
    <xf numFmtId="0" fontId="5" fillId="0" borderId="3" xfId="0" applyBorder="1" applyAlignment="1" applyProtection="1">
      <alignment horizontal="center" vertical="center"/>
      <protection locked="0"/>
    </xf>
    <xf numFmtId="0" fontId="5" fillId="0" borderId="8" xfId="0" applyBorder="1" applyAlignment="1" applyProtection="1">
      <alignment horizontal="center" vertical="center"/>
      <protection locked="0"/>
    </xf>
    <xf numFmtId="0" fontId="5" fillId="0" borderId="6" xfId="0" applyBorder="1" applyAlignment="1">
      <alignment horizontal="center" vertical="center"/>
    </xf>
    <xf numFmtId="0" fontId="5" fillId="0" borderId="9" xfId="0" applyBorder="1" applyAlignment="1" applyProtection="1">
      <alignment horizontal="center" vertical="center" wrapText="1"/>
      <protection locked="0"/>
    </xf>
    <xf numFmtId="0" fontId="5" fillId="0" borderId="8" xfId="0" applyBorder="1" applyAlignment="1" applyProtection="1">
      <alignment horizontal="center" vertical="center" wrapText="1"/>
      <protection locked="0"/>
    </xf>
    <xf numFmtId="0" fontId="5" fillId="0" borderId="7" xfId="0" applyBorder="1" applyAlignment="1">
      <alignment horizontal="center" vertical="center"/>
    </xf>
    <xf numFmtId="0" fontId="4" fillId="0" borderId="7" xfId="0" applyFont="1" applyBorder="1" applyAlignment="1">
      <alignment horizontal="left" vertical="center" wrapText="1"/>
    </xf>
    <xf numFmtId="4" fontId="4" fillId="0" borderId="7" xfId="0" applyNumberFormat="1" applyFont="1" applyBorder="1" applyAlignment="1" applyProtection="1">
      <alignment horizontal="right" vertical="center"/>
      <protection locked="0"/>
    </xf>
    <xf numFmtId="4" fontId="4" fillId="0" borderId="2" xfId="0" applyNumberFormat="1" applyFont="1" applyBorder="1" applyAlignment="1" applyProtection="1">
      <alignment horizontal="right" vertical="center"/>
      <protection locked="0"/>
    </xf>
    <xf numFmtId="0" fontId="4" fillId="0" borderId="8" xfId="0" applyFont="1" applyBorder="1" applyAlignment="1" applyProtection="1">
      <alignment horizontal="right" vertical="center"/>
      <protection locked="0"/>
    </xf>
    <xf numFmtId="0" fontId="4" fillId="0" borderId="8" xfId="0" applyFont="1" applyBorder="1" applyProtection="1">
      <alignment vertical="top"/>
      <protection locked="0"/>
    </xf>
    <xf numFmtId="0" fontId="4" fillId="0" borderId="7" xfId="0" applyFont="1" applyBorder="1" applyAlignment="1" applyProtection="1">
      <alignment horizontal="center" vertical="center" wrapText="1"/>
      <protection locked="0"/>
    </xf>
    <xf numFmtId="0" fontId="2" fillId="0" borderId="0" xfId="0" applyFont="1" applyAlignment="1">
      <alignment horizontal="right" vertical="center"/>
    </xf>
    <xf numFmtId="0" fontId="2" fillId="0" borderId="0" xfId="0" applyFont="1" applyBorder="1">
      <alignment vertical="top"/>
    </xf>
    <xf numFmtId="0" fontId="5" fillId="0" borderId="0" xfId="0" applyBorder="1" applyAlignment="1">
      <alignment horizontal="left" vertical="center"/>
    </xf>
    <xf numFmtId="0" fontId="5" fillId="0" borderId="0" xfId="0" applyBorder="1" applyAlignment="1"/>
    <xf numFmtId="0" fontId="5" fillId="0" borderId="5" xfId="0" applyBorder="1" applyAlignment="1">
      <alignment horizontal="center" vertical="center"/>
    </xf>
    <xf numFmtId="0" fontId="5" fillId="0" borderId="7" xfId="0" applyBorder="1" applyAlignment="1">
      <alignment vertical="center"/>
    </xf>
    <xf numFmtId="0" fontId="5" fillId="0" borderId="7" xfId="0" applyBorder="1" applyAlignment="1">
      <alignment vertical="center" wrapText="1"/>
    </xf>
    <xf numFmtId="0" fontId="5" fillId="0" borderId="3" xfId="0" applyBorder="1" applyAlignment="1">
      <alignment vertical="center"/>
    </xf>
    <xf numFmtId="0" fontId="5" fillId="0" borderId="0" xfId="0" applyFont="1" applyBorder="1" applyAlignment="1">
      <alignment horizontal="left" vertical="top"/>
    </xf>
    <xf numFmtId="0" fontId="2" fillId="0" borderId="0" xfId="0" applyFont="1" applyBorder="1" applyAlignment="1">
      <alignment horizontal="right" vertical="center"/>
    </xf>
    <xf numFmtId="0" fontId="2" fillId="0" borderId="0" xfId="0" applyFont="1" applyBorder="1" applyAlignment="1">
      <alignment horizontal="right"/>
    </xf>
    <xf numFmtId="0" fontId="4" fillId="0" borderId="0" xfId="0" applyFont="1" applyBorder="1" applyAlignment="1">
      <alignment horizontal="left" vertical="center"/>
    </xf>
    <xf numFmtId="0" fontId="5" fillId="0" borderId="10" xfId="0" applyBorder="1" applyAlignment="1">
      <alignment horizontal="center" vertical="center" wrapText="1"/>
    </xf>
    <xf numFmtId="0" fontId="5" fillId="0" borderId="3" xfId="0" applyBorder="1" applyAlignment="1">
      <alignment horizontal="center" vertical="center" wrapText="1"/>
    </xf>
    <xf numFmtId="0" fontId="5" fillId="0" borderId="11" xfId="0" applyBorder="1" applyAlignment="1">
      <alignment horizontal="center" vertical="center" wrapText="1"/>
    </xf>
    <xf numFmtId="0" fontId="5" fillId="0" borderId="12" xfId="0" applyBorder="1" applyAlignment="1">
      <alignment horizontal="center" vertical="center" wrapText="1"/>
    </xf>
    <xf numFmtId="0" fontId="5" fillId="0" borderId="12" xfId="0" applyBorder="1" applyAlignment="1">
      <alignment horizontal="center" vertical="center"/>
    </xf>
    <xf numFmtId="0" fontId="5" fillId="0" borderId="12" xfId="0" applyBorder="1" applyAlignment="1" applyProtection="1">
      <alignment horizontal="center" vertical="center"/>
      <protection locked="0"/>
    </xf>
    <xf numFmtId="0" fontId="4" fillId="0" borderId="6" xfId="0" applyFont="1" applyBorder="1" applyAlignment="1">
      <alignment horizontal="left" vertical="center" wrapText="1"/>
    </xf>
    <xf numFmtId="0" fontId="4" fillId="0" borderId="12" xfId="0" applyFont="1" applyBorder="1" applyAlignment="1">
      <alignment horizontal="left" vertical="center" wrapText="1"/>
    </xf>
    <xf numFmtId="0" fontId="4" fillId="0" borderId="12" xfId="0" applyFont="1" applyBorder="1" applyAlignment="1">
      <alignment horizontal="left" vertical="center"/>
    </xf>
    <xf numFmtId="0" fontId="4" fillId="0" borderId="12" xfId="0" applyFont="1" applyBorder="1" applyAlignment="1">
      <alignment horizontal="right" vertical="center"/>
    </xf>
    <xf numFmtId="0" fontId="4" fillId="0" borderId="13" xfId="0" applyFont="1" applyBorder="1" applyAlignment="1">
      <alignment horizontal="center" vertical="center"/>
    </xf>
    <xf numFmtId="0" fontId="4" fillId="0" borderId="14" xfId="0" applyFont="1" applyBorder="1" applyAlignment="1">
      <alignment horizontal="left" vertical="center"/>
    </xf>
    <xf numFmtId="0" fontId="4" fillId="0" borderId="0" xfId="0" applyFont="1" applyBorder="1" applyAlignment="1" applyProtection="1">
      <alignment horizontal="right" vertical="center"/>
      <protection locked="0"/>
    </xf>
    <xf numFmtId="0" fontId="3" fillId="0" borderId="0" xfId="0" applyFont="1" applyBorder="1" applyAlignment="1" applyProtection="1">
      <alignment horizontal="center" vertical="center"/>
      <protection locked="0"/>
    </xf>
    <xf numFmtId="0" fontId="4" fillId="0" borderId="0" xfId="0" applyFont="1" applyBorder="1" applyAlignment="1" applyProtection="1">
      <alignment horizontal="right"/>
      <protection locked="0"/>
    </xf>
    <xf numFmtId="0" fontId="5" fillId="0" borderId="3" xfId="0" applyBorder="1" applyAlignment="1" applyProtection="1">
      <alignment horizontal="center" vertical="center" wrapText="1"/>
      <protection locked="0"/>
    </xf>
    <xf numFmtId="0" fontId="5" fillId="0" borderId="11" xfId="0" applyBorder="1" applyAlignment="1" applyProtection="1">
      <alignment horizontal="center" vertical="center" wrapText="1"/>
      <protection locked="0"/>
    </xf>
    <xf numFmtId="0" fontId="5" fillId="0" borderId="14" xfId="0" applyBorder="1" applyAlignment="1">
      <alignment horizontal="center" vertical="center" wrapText="1"/>
    </xf>
    <xf numFmtId="0" fontId="5" fillId="0" borderId="14" xfId="0" applyBorder="1" applyAlignment="1" applyProtection="1">
      <alignment horizontal="center" vertical="center"/>
      <protection locked="0"/>
    </xf>
    <xf numFmtId="0" fontId="5" fillId="0" borderId="14" xfId="0" applyBorder="1" applyAlignment="1" applyProtection="1">
      <alignment horizontal="center" vertical="center" wrapText="1"/>
      <protection locked="0"/>
    </xf>
    <xf numFmtId="0" fontId="5" fillId="0" borderId="12" xfId="0" applyBorder="1" applyAlignment="1" applyProtection="1">
      <alignment horizontal="center" vertical="center" wrapText="1"/>
      <protection locked="0"/>
    </xf>
    <xf numFmtId="0" fontId="5" fillId="0" borderId="7" xfId="0" applyBorder="1" applyAlignment="1" applyProtection="1">
      <alignment horizontal="center" vertical="center" wrapText="1"/>
      <protection locked="0"/>
    </xf>
    <xf numFmtId="0" fontId="4" fillId="0" borderId="0" xfId="0" applyFont="1" applyBorder="1" applyAlignment="1">
      <alignment horizontal="right"/>
    </xf>
    <xf numFmtId="0" fontId="5" fillId="0" borderId="4" xfId="0" applyBorder="1" applyAlignment="1">
      <alignment horizontal="center" vertical="center" wrapText="1"/>
    </xf>
    <xf numFmtId="0" fontId="17" fillId="0" borderId="0" xfId="0" applyFont="1" applyBorder="1" applyAlignment="1" applyProtection="1">
      <alignment horizontal="right"/>
      <protection locked="0"/>
    </xf>
    <xf numFmtId="49" fontId="17" fillId="0" borderId="0" xfId="0" applyNumberFormat="1" applyFont="1" applyBorder="1" applyAlignment="1" applyProtection="1">
      <protection locked="0"/>
    </xf>
    <xf numFmtId="0" fontId="18" fillId="0" borderId="0" xfId="0" applyFont="1" applyBorder="1" applyAlignment="1" applyProtection="1">
      <alignment horizontal="center" vertical="center" wrapText="1"/>
      <protection locked="0"/>
    </xf>
    <xf numFmtId="0" fontId="18" fillId="0" borderId="0" xfId="0" applyFont="1" applyBorder="1" applyAlignment="1" applyProtection="1">
      <alignment horizontal="center" vertical="center"/>
      <protection locked="0"/>
    </xf>
    <xf numFmtId="0" fontId="18" fillId="0" borderId="0" xfId="0" applyFont="1" applyBorder="1" applyAlignment="1">
      <alignment horizontal="center" vertical="center"/>
    </xf>
    <xf numFmtId="0" fontId="15" fillId="0" borderId="0" xfId="0" applyFont="1" applyBorder="1" applyAlignment="1" applyProtection="1">
      <alignment horizontal="left" vertical="center"/>
      <protection locked="0"/>
    </xf>
    <xf numFmtId="0" fontId="19" fillId="0" borderId="0" xfId="0" applyFont="1" applyBorder="1" applyAlignment="1" applyProtection="1">
      <alignment horizontal="right"/>
      <protection locked="0"/>
    </xf>
    <xf numFmtId="0" fontId="5" fillId="0" borderId="7" xfId="0" applyBorder="1" applyAlignment="1" applyProtection="1">
      <alignment horizontal="center" vertical="center"/>
      <protection locked="0"/>
    </xf>
    <xf numFmtId="49" fontId="5" fillId="0" borderId="7" xfId="0" applyNumberFormat="1" applyBorder="1" applyAlignment="1" applyProtection="1">
      <alignment horizontal="center" vertical="center" wrapText="1"/>
      <protection locked="0"/>
    </xf>
    <xf numFmtId="49"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wrapText="1"/>
      <protection locked="0"/>
    </xf>
    <xf numFmtId="49" fontId="20" fillId="0" borderId="0" xfId="53" applyFont="1" applyBorder="1">
      <alignment horizontal="left" vertical="center" wrapText="1"/>
    </xf>
    <xf numFmtId="49" fontId="21" fillId="0" borderId="0" xfId="53" applyFont="1" applyBorder="1" applyAlignment="1">
      <alignment horizontal="center" vertical="center" wrapText="1"/>
    </xf>
    <xf numFmtId="49" fontId="20" fillId="0" borderId="7" xfId="53" applyFont="1" applyAlignment="1">
      <alignment horizontal="center" vertical="center" wrapText="1"/>
    </xf>
    <xf numFmtId="49" fontId="20" fillId="0" borderId="7" xfId="53" applyFont="1">
      <alignment horizontal="left" vertical="center" wrapText="1"/>
    </xf>
    <xf numFmtId="49" fontId="20" fillId="0" borderId="0" xfId="53" applyFont="1" applyBorder="1" applyAlignment="1">
      <alignment horizontal="right" vertical="center" wrapText="1"/>
    </xf>
    <xf numFmtId="49" fontId="20" fillId="0" borderId="0" xfId="0" applyNumberFormat="1" applyFont="1" applyBorder="1" applyAlignment="1">
      <alignment horizontal="right" vertical="center" wrapText="1"/>
    </xf>
    <xf numFmtId="49" fontId="20" fillId="0" borderId="0" xfId="0" applyNumberFormat="1" applyFont="1" applyBorder="1" applyAlignment="1">
      <alignment horizontal="left" vertical="center" wrapText="1"/>
    </xf>
    <xf numFmtId="49" fontId="20" fillId="0" borderId="0" xfId="0" applyNumberFormat="1" applyFont="1" applyBorder="1" applyAlignment="1">
      <alignment horizontal="center" vertical="center" wrapText="1"/>
    </xf>
    <xf numFmtId="49" fontId="20" fillId="0" borderId="7" xfId="0" applyNumberFormat="1" applyFont="1" applyBorder="1" applyAlignment="1">
      <alignment horizontal="center" vertical="center" wrapText="1"/>
    </xf>
    <xf numFmtId="49" fontId="4" fillId="0" borderId="7" xfId="53" applyFont="1">
      <alignment horizontal="left" vertical="center" wrapText="1"/>
    </xf>
    <xf numFmtId="49" fontId="4" fillId="0" borderId="7" xfId="53" applyFont="1" applyAlignment="1">
      <alignment horizontal="center" vertical="center" wrapText="1"/>
    </xf>
    <xf numFmtId="178" fontId="4" fillId="0" borderId="7" xfId="54" applyFont="1">
      <alignment horizontal="right" vertical="center"/>
    </xf>
    <xf numFmtId="0" fontId="22" fillId="0" borderId="0" xfId="0" applyBorder="1">
      <alignment vertical="top"/>
    </xf>
    <xf numFmtId="0" fontId="21" fillId="0" borderId="0" xfId="0" applyFont="1" applyBorder="1" applyAlignment="1">
      <alignment horizontal="center" vertical="center"/>
    </xf>
    <xf numFmtId="0" fontId="22" fillId="0" borderId="7" xfId="0" applyBorder="1" applyAlignment="1">
      <alignment horizontal="center" vertical="center" wrapText="1"/>
    </xf>
    <xf numFmtId="0" fontId="22" fillId="0" borderId="7" xfId="0" applyBorder="1" applyAlignment="1">
      <alignment horizontal="center" vertical="center"/>
    </xf>
    <xf numFmtId="0" fontId="22" fillId="0" borderId="0" xfId="0" applyBorder="1" applyAlignment="1">
      <alignment horizontal="right" vertical="center"/>
    </xf>
    <xf numFmtId="0" fontId="2" fillId="0" borderId="0" xfId="0" applyFont="1" applyBorder="1" applyAlignment="1">
      <alignment horizontal="center" wrapText="1"/>
    </xf>
    <xf numFmtId="0" fontId="2" fillId="0" borderId="0" xfId="0" applyFont="1" applyBorder="1" applyAlignment="1">
      <alignment wrapText="1"/>
    </xf>
    <xf numFmtId="0" fontId="2" fillId="0" borderId="0" xfId="0" applyFont="1" applyBorder="1" applyAlignment="1">
      <alignment horizontal="right" wrapText="1"/>
    </xf>
    <xf numFmtId="0" fontId="23" fillId="0" borderId="0" xfId="0" applyFont="1" applyBorder="1" applyAlignment="1">
      <alignment horizontal="center" vertical="center" wrapText="1"/>
    </xf>
    <xf numFmtId="0" fontId="5" fillId="0" borderId="0" xfId="0" applyBorder="1" applyAlignment="1">
      <alignment horizontal="left" wrapText="1"/>
    </xf>
    <xf numFmtId="0" fontId="24" fillId="0" borderId="7" xfId="0" applyFont="1" applyBorder="1" applyAlignment="1">
      <alignment horizontal="center" vertical="center" wrapText="1"/>
    </xf>
    <xf numFmtId="0" fontId="24" fillId="0" borderId="2" xfId="0" applyFont="1" applyBorder="1" applyAlignment="1">
      <alignment horizontal="center" vertical="center" wrapText="1"/>
    </xf>
    <xf numFmtId="4" fontId="24" fillId="0" borderId="7" xfId="0" applyNumberFormat="1" applyFont="1" applyBorder="1" applyAlignment="1">
      <alignment vertical="center"/>
    </xf>
    <xf numFmtId="4" fontId="24" fillId="0" borderId="2" xfId="0" applyNumberFormat="1" applyFont="1" applyBorder="1" applyAlignment="1">
      <alignment vertical="center"/>
    </xf>
    <xf numFmtId="0" fontId="0" fillId="0" borderId="0" xfId="0" applyFill="1" applyBorder="1">
      <alignment vertical="top"/>
    </xf>
    <xf numFmtId="49" fontId="20" fillId="0" borderId="0" xfId="53" applyFont="1" applyFill="1" applyBorder="1">
      <alignment horizontal="left" vertical="center" wrapText="1"/>
    </xf>
    <xf numFmtId="49" fontId="20" fillId="0" borderId="0" xfId="53" applyFont="1" applyFill="1" applyBorder="1" applyAlignment="1">
      <alignment horizontal="right" vertical="center" wrapText="1"/>
    </xf>
    <xf numFmtId="49" fontId="21" fillId="0" borderId="0" xfId="0" applyNumberFormat="1" applyFont="1" applyFill="1" applyBorder="1" applyAlignment="1">
      <alignment horizontal="center" vertical="center" wrapText="1"/>
    </xf>
    <xf numFmtId="49" fontId="22" fillId="0" borderId="0" xfId="0" applyNumberFormat="1" applyFill="1" applyBorder="1" applyAlignment="1">
      <alignment horizontal="left" vertical="center" wrapText="1"/>
    </xf>
    <xf numFmtId="49" fontId="25" fillId="0" borderId="7" xfId="53" applyFont="1" applyFill="1" applyAlignment="1">
      <alignment horizontal="center" vertical="center" wrapText="1"/>
    </xf>
    <xf numFmtId="49" fontId="25" fillId="0" borderId="7" xfId="53" applyFont="1" applyAlignment="1">
      <alignment horizontal="center" vertical="center" wrapText="1"/>
    </xf>
    <xf numFmtId="178" fontId="2" fillId="0" borderId="7" xfId="54" applyFont="1" applyFill="1">
      <alignment horizontal="right" vertical="center"/>
    </xf>
    <xf numFmtId="179" fontId="2" fillId="0" borderId="7" xfId="54" applyNumberFormat="1" applyFont="1" applyFill="1">
      <alignment horizontal="right" vertical="center"/>
    </xf>
    <xf numFmtId="49" fontId="25" fillId="0" borderId="7" xfId="53" applyFont="1" applyFill="1">
      <alignment horizontal="left" vertical="center" wrapText="1"/>
    </xf>
    <xf numFmtId="178" fontId="25" fillId="0" borderId="7" xfId="54" applyFont="1" applyFill="1">
      <alignment horizontal="right" vertical="center"/>
    </xf>
    <xf numFmtId="49" fontId="25" fillId="0" borderId="7" xfId="53" applyFont="1" applyFill="1" applyAlignment="1">
      <alignment horizontal="left" vertical="center" wrapText="1" indent="1"/>
    </xf>
    <xf numFmtId="49" fontId="25" fillId="0" borderId="7" xfId="53" applyFont="1" applyFill="1" applyAlignment="1">
      <alignment horizontal="left" vertical="center" wrapText="1" indent="2"/>
    </xf>
    <xf numFmtId="0" fontId="26" fillId="0" borderId="0" xfId="0" applyFont="1" applyBorder="1" applyAlignment="1">
      <alignment horizontal="center" vertical="center"/>
    </xf>
    <xf numFmtId="0" fontId="27" fillId="0" borderId="0" xfId="0" applyFont="1" applyBorder="1" applyAlignment="1">
      <alignment horizontal="center" vertical="center"/>
    </xf>
    <xf numFmtId="0" fontId="5" fillId="0" borderId="7" xfId="0" applyBorder="1" applyAlignment="1">
      <alignment horizontal="left" vertical="center"/>
    </xf>
    <xf numFmtId="0" fontId="5" fillId="0" borderId="7" xfId="0" applyBorder="1" applyAlignment="1" applyProtection="1">
      <alignment vertical="center"/>
      <protection locked="0"/>
    </xf>
    <xf numFmtId="0" fontId="2" fillId="0" borderId="6" xfId="0" applyFont="1" applyBorder="1" applyAlignment="1">
      <alignment vertical="center"/>
    </xf>
    <xf numFmtId="178" fontId="1" fillId="0" borderId="7" xfId="0" applyNumberFormat="1" applyFont="1" applyBorder="1" applyAlignment="1" applyProtection="1">
      <alignment horizontal="right" vertical="center"/>
      <protection locked="0"/>
    </xf>
    <xf numFmtId="0" fontId="28" fillId="0" borderId="7" xfId="0" applyFont="1" applyBorder="1" applyAlignment="1">
      <alignment horizontal="center" vertical="center"/>
    </xf>
    <xf numFmtId="0" fontId="4" fillId="0" borderId="0" xfId="53" applyNumberFormat="1" applyFont="1" applyBorder="1" applyAlignment="1">
      <alignment horizontal="left" vertical="center"/>
    </xf>
    <xf numFmtId="0" fontId="3" fillId="0" borderId="0" xfId="53" applyNumberFormat="1" applyFont="1" applyBorder="1" applyAlignment="1">
      <alignment horizontal="center" vertical="center"/>
    </xf>
    <xf numFmtId="0" fontId="4" fillId="0" borderId="7" xfId="53" applyNumberFormat="1" applyFont="1" applyAlignment="1">
      <alignment horizontal="center" vertical="center" wrapText="1"/>
    </xf>
    <xf numFmtId="10" fontId="4" fillId="0" borderId="7" xfId="12" applyNumberFormat="1" applyFont="1" applyFill="1" applyBorder="1" applyAlignment="1" applyProtection="1">
      <alignment horizontal="center" vertical="center" wrapText="1"/>
    </xf>
    <xf numFmtId="0" fontId="4" fillId="0" borderId="7" xfId="0" applyFont="1" applyBorder="1" applyAlignment="1">
      <alignment horizontal="center" vertical="center"/>
    </xf>
    <xf numFmtId="0" fontId="4" fillId="0" borderId="7" xfId="53" applyNumberFormat="1" applyFont="1">
      <alignment horizontal="left" vertical="center" wrapText="1"/>
    </xf>
    <xf numFmtId="0" fontId="4" fillId="0" borderId="7" xfId="53" applyNumberFormat="1" applyFont="1" applyAlignment="1">
      <alignment horizontal="left" vertical="center" wrapText="1" indent="1"/>
    </xf>
    <xf numFmtId="0" fontId="4" fillId="0" borderId="7" xfId="53" applyNumberFormat="1" applyFont="1" applyAlignment="1">
      <alignment horizontal="left" vertical="center" wrapText="1" indent="2"/>
    </xf>
    <xf numFmtId="10" fontId="0" fillId="0" borderId="0" xfId="12" applyNumberFormat="1" applyFont="1" applyBorder="1" applyAlignment="1">
      <alignment vertical="top"/>
    </xf>
    <xf numFmtId="0" fontId="5" fillId="0" borderId="0" xfId="0" applyBorder="1" applyAlignment="1">
      <alignment vertical="center"/>
    </xf>
    <xf numFmtId="0" fontId="5" fillId="0" borderId="2" xfId="0" applyBorder="1" applyAlignment="1">
      <alignment horizontal="center" vertical="center" wrapText="1"/>
    </xf>
    <xf numFmtId="0" fontId="1" fillId="0" borderId="7" xfId="0" applyFont="1" applyBorder="1" applyAlignment="1">
      <alignment vertical="center" wrapText="1"/>
    </xf>
    <xf numFmtId="0" fontId="5" fillId="0" borderId="4" xfId="0" applyBorder="1" applyAlignment="1">
      <alignment vertical="center"/>
    </xf>
    <xf numFmtId="0" fontId="2" fillId="0" borderId="0" xfId="0" applyFont="1" applyAlignment="1">
      <alignment horizontal="center" vertical="center"/>
    </xf>
    <xf numFmtId="49" fontId="4" fillId="0" borderId="0" xfId="53" applyFont="1" applyBorder="1">
      <alignment horizontal="left" vertical="center" wrapText="1"/>
    </xf>
    <xf numFmtId="49" fontId="4" fillId="0" borderId="0" xfId="53" applyFont="1" applyBorder="1" applyAlignment="1">
      <alignment horizontal="right" vertical="center" wrapText="1"/>
    </xf>
    <xf numFmtId="49" fontId="3" fillId="0" borderId="0" xfId="0" applyNumberFormat="1" applyFont="1" applyBorder="1" applyAlignment="1">
      <alignment horizontal="center" vertical="center" wrapText="1"/>
    </xf>
    <xf numFmtId="49" fontId="4" fillId="0" borderId="0" xfId="53" applyFont="1" applyBorder="1" applyAlignment="1">
      <alignment horizontal="center" vertical="center" wrapText="1"/>
    </xf>
    <xf numFmtId="10" fontId="4" fillId="0" borderId="7" xfId="12" applyNumberFormat="1" applyFont="1" applyFill="1" applyBorder="1" applyAlignment="1" applyProtection="1">
      <alignment horizontal="right" vertical="center"/>
    </xf>
  </cellXfs>
  <cellStyles count="57">
    <cellStyle name="常规" xfId="0" builtinId="0"/>
    <cellStyle name="货币[0]" xfId="1" builtinId="7"/>
    <cellStyle name="20% - 强调文字颜色 3" xfId="2" builtinId="38"/>
    <cellStyle name="输入" xfId="3" builtinId="20"/>
    <cellStyle name="货币" xfId="4" builtinId="4"/>
    <cellStyle name="千位分隔[0]" xfId="5" builtinId="6"/>
    <cellStyle name="DateTimeStyle" xf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DateStyle" xfId="13"/>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PercentStyle" xfId="35"/>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zoomScale="85" zoomScaleNormal="85" workbookViewId="0">
      <selection activeCell="C26" sqref="C26"/>
    </sheetView>
  </sheetViews>
  <sheetFormatPr defaultColWidth="10.2857142857143" defaultRowHeight="15" customHeight="1" outlineLevelCol="3"/>
  <cols>
    <col min="1" max="4" width="33.2857142857143" customWidth="1"/>
  </cols>
  <sheetData>
    <row r="1" ht="18.75" customHeight="1" spans="1:4">
      <c r="A1" s="213"/>
      <c r="B1" s="213"/>
      <c r="C1" s="213"/>
      <c r="D1" s="214" t="s">
        <v>0</v>
      </c>
    </row>
    <row r="2" ht="42" customHeight="1" spans="1:4">
      <c r="A2" s="215" t="str">
        <f>"2026"&amp;"年部门财务收支预算总表"</f>
        <v>2026年部门财务收支预算总表</v>
      </c>
      <c r="B2" s="215"/>
      <c r="C2" s="215"/>
      <c r="D2" s="215"/>
    </row>
    <row r="3" ht="18.75" customHeight="1" spans="1:4">
      <c r="A3" s="213" t="s">
        <v>1</v>
      </c>
      <c r="B3" s="213"/>
      <c r="C3" s="216"/>
      <c r="D3" s="214" t="s">
        <v>2</v>
      </c>
    </row>
    <row r="4" ht="18.75" customHeight="1" spans="1:4">
      <c r="A4" s="163" t="s">
        <v>3</v>
      </c>
      <c r="B4" s="163"/>
      <c r="C4" s="163" t="s">
        <v>4</v>
      </c>
      <c r="D4" s="163"/>
    </row>
    <row r="5" ht="18.75" customHeight="1" spans="1:4">
      <c r="A5" s="163" t="s">
        <v>5</v>
      </c>
      <c r="B5" s="163" t="s">
        <v>6</v>
      </c>
      <c r="C5" s="163" t="s">
        <v>7</v>
      </c>
      <c r="D5" s="163" t="s">
        <v>6</v>
      </c>
    </row>
    <row r="6" ht="18.75" customHeight="1" spans="1:4">
      <c r="A6" s="162" t="s">
        <v>8</v>
      </c>
      <c r="B6" s="164">
        <v>4028334</v>
      </c>
      <c r="C6" s="162" t="str">
        <f>"一"&amp;"、"&amp;"一般公共服务支出"</f>
        <v>一、一般公共服务支出</v>
      </c>
      <c r="D6" s="164">
        <v>2599112.36</v>
      </c>
    </row>
    <row r="7" ht="18.75" customHeight="1" spans="1:4">
      <c r="A7" s="162" t="s">
        <v>9</v>
      </c>
      <c r="B7" s="164"/>
      <c r="C7" s="162" t="str">
        <f>"二"&amp;"、"&amp;"社会保障和就业支出"</f>
        <v>二、社会保障和就业支出</v>
      </c>
      <c r="D7" s="164">
        <v>1049072.44</v>
      </c>
    </row>
    <row r="8" ht="18.75" customHeight="1" spans="1:4">
      <c r="A8" s="162" t="s">
        <v>10</v>
      </c>
      <c r="B8" s="164"/>
      <c r="C8" s="162" t="str">
        <f>"三"&amp;"、"&amp;"卫生健康支出"</f>
        <v>三、卫生健康支出</v>
      </c>
      <c r="D8" s="164">
        <v>135323.64</v>
      </c>
    </row>
    <row r="9" ht="18.75" customHeight="1" spans="1:4">
      <c r="A9" s="162" t="s">
        <v>11</v>
      </c>
      <c r="B9" s="217"/>
      <c r="C9" s="162" t="str">
        <f>"四"&amp;"、"&amp;"住房保障支出"</f>
        <v>四、住房保障支出</v>
      </c>
      <c r="D9" s="164">
        <v>244825.56</v>
      </c>
    </row>
    <row r="10" ht="18.75" customHeight="1" spans="1:4">
      <c r="A10" s="162" t="s">
        <v>12</v>
      </c>
      <c r="B10" s="164"/>
      <c r="C10" s="162"/>
      <c r="D10" s="164"/>
    </row>
    <row r="11" ht="18.75" customHeight="1" spans="1:4">
      <c r="A11" s="162" t="s">
        <v>13</v>
      </c>
      <c r="B11" s="164"/>
      <c r="C11" s="162"/>
      <c r="D11" s="164"/>
    </row>
    <row r="12" ht="18.75" customHeight="1" spans="1:4">
      <c r="A12" s="162" t="s">
        <v>14</v>
      </c>
      <c r="B12" s="164"/>
      <c r="C12" s="162"/>
      <c r="D12" s="164"/>
    </row>
    <row r="13" ht="18.75" customHeight="1" spans="1:4">
      <c r="A13" s="162" t="s">
        <v>15</v>
      </c>
      <c r="B13" s="164"/>
      <c r="C13" s="162"/>
      <c r="D13" s="164"/>
    </row>
    <row r="14" ht="18.75" customHeight="1" spans="1:4">
      <c r="A14" s="162" t="s">
        <v>16</v>
      </c>
      <c r="B14" s="164"/>
      <c r="C14" s="162"/>
      <c r="D14" s="164"/>
    </row>
    <row r="15" ht="18.75" customHeight="1" spans="1:4">
      <c r="A15" s="162" t="s">
        <v>17</v>
      </c>
      <c r="B15" s="164"/>
      <c r="C15" s="162"/>
      <c r="D15" s="164"/>
    </row>
    <row r="16" ht="18.75" customHeight="1" spans="1:4">
      <c r="A16" s="162"/>
      <c r="B16" s="164"/>
      <c r="C16" s="162"/>
      <c r="D16" s="164"/>
    </row>
    <row r="17" ht="18.75" customHeight="1" spans="1:4">
      <c r="A17" s="162"/>
      <c r="B17" s="164"/>
      <c r="C17" s="162"/>
      <c r="D17" s="164"/>
    </row>
    <row r="18" ht="18.75" customHeight="1" spans="1:4">
      <c r="A18" s="162"/>
      <c r="B18" s="164"/>
      <c r="C18" s="162"/>
      <c r="D18" s="164"/>
    </row>
    <row r="19" ht="18.75" customHeight="1" spans="1:4">
      <c r="A19" s="162"/>
      <c r="B19" s="164"/>
      <c r="C19" s="162"/>
      <c r="D19" s="164"/>
    </row>
    <row r="20" ht="18.75" customHeight="1" spans="1:4">
      <c r="A20" s="162"/>
      <c r="B20" s="164"/>
      <c r="C20" s="162"/>
      <c r="D20" s="164"/>
    </row>
    <row r="21" ht="18.75" customHeight="1" spans="1:4">
      <c r="A21" s="162"/>
      <c r="B21" s="164"/>
      <c r="C21" s="162"/>
      <c r="D21" s="164"/>
    </row>
    <row r="22" ht="18.75" customHeight="1" spans="1:4">
      <c r="A22" s="162"/>
      <c r="B22" s="164"/>
      <c r="C22" s="162"/>
      <c r="D22" s="164"/>
    </row>
    <row r="23" ht="18.75" customHeight="1" spans="1:4">
      <c r="A23" s="162"/>
      <c r="B23" s="164"/>
      <c r="C23" s="162"/>
      <c r="D23" s="164"/>
    </row>
    <row r="24" ht="18.75" customHeight="1" spans="1:4">
      <c r="A24" s="162"/>
      <c r="B24" s="164"/>
      <c r="C24" s="162"/>
      <c r="D24" s="164"/>
    </row>
    <row r="25" ht="18.75" customHeight="1" spans="1:4">
      <c r="A25" s="162"/>
      <c r="B25" s="164"/>
      <c r="C25" s="162"/>
      <c r="D25" s="164"/>
    </row>
    <row r="26" ht="18.75" customHeight="1" spans="1:4">
      <c r="A26" s="162"/>
      <c r="B26" s="164"/>
      <c r="C26" s="162"/>
      <c r="D26" s="164"/>
    </row>
    <row r="27" ht="18.75" customHeight="1" spans="1:4">
      <c r="A27" s="162"/>
      <c r="B27" s="164"/>
      <c r="C27" s="162"/>
      <c r="D27" s="164"/>
    </row>
    <row r="28" ht="18.75" customHeight="1" spans="1:4">
      <c r="A28" s="162"/>
      <c r="B28" s="164"/>
      <c r="C28" s="162"/>
      <c r="D28" s="164"/>
    </row>
    <row r="29" ht="18.75" customHeight="1" spans="1:4">
      <c r="A29" s="162"/>
      <c r="B29" s="164"/>
      <c r="C29" s="162"/>
      <c r="D29" s="164"/>
    </row>
    <row r="30" ht="18.75" customHeight="1" spans="1:4">
      <c r="A30" s="162"/>
      <c r="B30" s="164"/>
      <c r="C30" s="162"/>
      <c r="D30" s="164"/>
    </row>
    <row r="31" ht="18.75" customHeight="1" spans="1:4">
      <c r="A31" s="162"/>
      <c r="B31" s="164"/>
      <c r="C31" s="162"/>
      <c r="D31" s="164"/>
    </row>
    <row r="32" ht="18.75" customHeight="1" spans="1:4">
      <c r="A32" s="162" t="s">
        <v>18</v>
      </c>
      <c r="B32" s="164">
        <v>4028334</v>
      </c>
      <c r="C32" s="162" t="s">
        <v>19</v>
      </c>
      <c r="D32" s="164">
        <v>4028334</v>
      </c>
    </row>
    <row r="33" ht="18.75" customHeight="1" spans="1:4">
      <c r="A33" s="162" t="s">
        <v>20</v>
      </c>
      <c r="B33" s="164"/>
      <c r="C33" s="162" t="s">
        <v>21</v>
      </c>
      <c r="D33" s="164"/>
    </row>
    <row r="34" ht="18.75" customHeight="1" spans="1:4">
      <c r="A34" s="162" t="s">
        <v>22</v>
      </c>
      <c r="B34" s="164"/>
      <c r="C34" s="162" t="s">
        <v>22</v>
      </c>
      <c r="D34" s="164"/>
    </row>
    <row r="35" ht="18.75" customHeight="1" spans="1:4">
      <c r="A35" s="162" t="s">
        <v>23</v>
      </c>
      <c r="B35" s="164"/>
      <c r="C35" s="162" t="s">
        <v>24</v>
      </c>
      <c r="D35" s="164"/>
    </row>
    <row r="36" ht="18.75" customHeight="1" spans="1:4">
      <c r="A36" s="162" t="s">
        <v>25</v>
      </c>
      <c r="B36" s="164">
        <v>4028334</v>
      </c>
      <c r="C36" s="162" t="s">
        <v>26</v>
      </c>
      <c r="D36" s="164">
        <v>4028334</v>
      </c>
    </row>
  </sheetData>
  <mergeCells count="4">
    <mergeCell ref="A2:D2"/>
    <mergeCell ref="A3:B3"/>
    <mergeCell ref="A4:B4"/>
    <mergeCell ref="C4:D4"/>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10"/>
  <sheetViews>
    <sheetView showZeros="0" workbookViewId="0">
      <selection activeCell="D28" sqref="D28"/>
    </sheetView>
  </sheetViews>
  <sheetFormatPr defaultColWidth="9.13333333333333" defaultRowHeight="14.25" customHeight="1" outlineLevelCol="5"/>
  <cols>
    <col min="1" max="6" width="24.3428571428571" customWidth="1"/>
  </cols>
  <sheetData>
    <row r="1" ht="12" customHeight="1" spans="1:6">
      <c r="A1" s="142">
        <v>1</v>
      </c>
      <c r="B1" s="143">
        <v>0</v>
      </c>
      <c r="C1" s="142">
        <v>1</v>
      </c>
      <c r="D1" s="116"/>
      <c r="E1" s="116"/>
      <c r="F1" s="140" t="s">
        <v>260</v>
      </c>
    </row>
    <row r="2" ht="26.25" customHeight="1" spans="1:6">
      <c r="A2" s="144" t="str">
        <f>"2026"&amp;"年部门政府性基金预算支出预算表"</f>
        <v>2026年部门政府性基金预算支出预算表</v>
      </c>
      <c r="B2" s="144" t="s">
        <v>261</v>
      </c>
      <c r="C2" s="145"/>
      <c r="D2" s="146"/>
      <c r="E2" s="146"/>
      <c r="F2" s="146"/>
    </row>
    <row r="3" ht="13.5" customHeight="1" spans="1:6">
      <c r="A3" s="147" t="s">
        <v>1</v>
      </c>
      <c r="B3" s="147" t="s">
        <v>262</v>
      </c>
      <c r="C3" s="148"/>
      <c r="D3" s="116"/>
      <c r="E3" s="116"/>
      <c r="F3" s="140" t="s">
        <v>2</v>
      </c>
    </row>
    <row r="4" ht="19.5" customHeight="1" spans="1:6">
      <c r="A4" s="149" t="s">
        <v>134</v>
      </c>
      <c r="B4" s="150" t="s">
        <v>49</v>
      </c>
      <c r="C4" s="149" t="s">
        <v>50</v>
      </c>
      <c r="D4" s="99" t="s">
        <v>263</v>
      </c>
      <c r="E4" s="99"/>
      <c r="F4" s="99"/>
    </row>
    <row r="5" ht="18.55" customHeight="1" spans="1:6">
      <c r="A5" s="149"/>
      <c r="B5" s="150"/>
      <c r="C5" s="149"/>
      <c r="D5" s="99" t="s">
        <v>31</v>
      </c>
      <c r="E5" s="99" t="s">
        <v>53</v>
      </c>
      <c r="F5" s="99" t="s">
        <v>54</v>
      </c>
    </row>
    <row r="6" ht="20.25" customHeight="1" spans="1:6">
      <c r="A6" s="149">
        <v>1</v>
      </c>
      <c r="B6" s="151" t="s">
        <v>61</v>
      </c>
      <c r="C6" s="151" t="s">
        <v>62</v>
      </c>
      <c r="D6" s="151" t="s">
        <v>63</v>
      </c>
      <c r="E6" s="151" t="s">
        <v>125</v>
      </c>
      <c r="F6" s="151" t="s">
        <v>64</v>
      </c>
    </row>
    <row r="7" ht="30" customHeight="1" spans="1:6">
      <c r="A7" s="139"/>
      <c r="B7" s="150"/>
      <c r="C7" s="139"/>
      <c r="D7" s="101"/>
      <c r="E7" s="152"/>
      <c r="F7" s="152"/>
    </row>
    <row r="8" ht="30" customHeight="1" spans="1:6">
      <c r="A8" s="22"/>
      <c r="B8" s="22"/>
      <c r="C8" s="22"/>
      <c r="D8" s="101"/>
      <c r="E8" s="152"/>
      <c r="F8" s="152"/>
    </row>
    <row r="9" ht="30" customHeight="1" spans="1:6">
      <c r="A9" s="20" t="s">
        <v>264</v>
      </c>
      <c r="B9" s="20" t="s">
        <v>264</v>
      </c>
      <c r="C9" s="20" t="s">
        <v>264</v>
      </c>
      <c r="D9" s="101"/>
      <c r="E9" s="152"/>
      <c r="F9" s="152"/>
    </row>
    <row r="10" customHeight="1" spans="1:1">
      <c r="A10" s="114" t="s">
        <v>265</v>
      </c>
    </row>
  </sheetData>
  <mergeCells count="7">
    <mergeCell ref="A2:F2"/>
    <mergeCell ref="A3:C3"/>
    <mergeCell ref="D4:F4"/>
    <mergeCell ref="A9:C9"/>
    <mergeCell ref="A4:A5"/>
    <mergeCell ref="B4:B5"/>
    <mergeCell ref="C4:C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Q11"/>
  <sheetViews>
    <sheetView showZeros="0" workbookViewId="0">
      <selection activeCell="F23" sqref="F23"/>
    </sheetView>
  </sheetViews>
  <sheetFormatPr defaultColWidth="9.13333333333333" defaultRowHeight="14.25" customHeight="1"/>
  <cols>
    <col min="1" max="1" width="16.3428571428571" customWidth="1"/>
    <col min="2" max="3" width="9.63809523809524" customWidth="1"/>
    <col min="4" max="5" width="3.63809523809524" customWidth="1"/>
    <col min="6" max="6" width="11.2857142857143" customWidth="1"/>
    <col min="7" max="8" width="11.8571428571429" customWidth="1"/>
    <col min="9" max="9" width="10.2" customWidth="1"/>
    <col min="10" max="10" width="6.05714285714286" customWidth="1"/>
    <col min="11" max="11" width="9.77142857142857" customWidth="1"/>
    <col min="12" max="12" width="10.7714285714286" customWidth="1"/>
    <col min="13" max="15" width="10.7047619047619" customWidth="1"/>
    <col min="16" max="16" width="6.63809523809524" customWidth="1"/>
    <col min="17" max="17" width="11.4190476190476" customWidth="1"/>
  </cols>
  <sheetData>
    <row r="1" ht="13.5" customHeight="1" spans="1:17">
      <c r="A1" s="3"/>
      <c r="B1" s="3"/>
      <c r="C1" s="3"/>
      <c r="D1" s="3"/>
      <c r="E1" s="3"/>
      <c r="F1" s="3"/>
      <c r="G1" s="3"/>
      <c r="H1" s="3"/>
      <c r="I1" s="3"/>
      <c r="J1" s="3"/>
      <c r="K1" s="1"/>
      <c r="L1" s="1"/>
      <c r="M1" s="1"/>
      <c r="N1" s="1"/>
      <c r="O1" s="130"/>
      <c r="P1" s="130"/>
      <c r="Q1" s="57" t="s">
        <v>266</v>
      </c>
    </row>
    <row r="2" ht="27.75" customHeight="1" spans="1:17">
      <c r="A2" s="58" t="str">
        <f>"2026"&amp;"年部门政府采购预算表"</f>
        <v>2026年部门政府采购预算表</v>
      </c>
      <c r="B2" s="30"/>
      <c r="C2" s="30"/>
      <c r="D2" s="30"/>
      <c r="E2" s="30"/>
      <c r="F2" s="30"/>
      <c r="G2" s="30"/>
      <c r="H2" s="30"/>
      <c r="I2" s="30"/>
      <c r="J2" s="30"/>
      <c r="K2" s="131"/>
      <c r="L2" s="30"/>
      <c r="M2" s="30"/>
      <c r="N2" s="30"/>
      <c r="O2" s="131"/>
      <c r="P2" s="131"/>
      <c r="Q2" s="30"/>
    </row>
    <row r="3" ht="18.75" customHeight="1" spans="1:17">
      <c r="A3" s="117" t="s">
        <v>1</v>
      </c>
      <c r="B3" s="109"/>
      <c r="C3" s="109"/>
      <c r="D3" s="109"/>
      <c r="E3" s="109"/>
      <c r="F3" s="109"/>
      <c r="G3" s="109"/>
      <c r="H3" s="109"/>
      <c r="I3" s="109"/>
      <c r="J3" s="109"/>
      <c r="K3" s="1"/>
      <c r="L3" s="1"/>
      <c r="M3" s="1"/>
      <c r="N3" s="1"/>
      <c r="O3" s="132"/>
      <c r="P3" s="132"/>
      <c r="Q3" s="140" t="s">
        <v>28</v>
      </c>
    </row>
    <row r="4" ht="15.75" customHeight="1" spans="1:17">
      <c r="A4" s="11" t="s">
        <v>267</v>
      </c>
      <c r="B4" s="118" t="s">
        <v>268</v>
      </c>
      <c r="C4" s="118" t="s">
        <v>269</v>
      </c>
      <c r="D4" s="118" t="s">
        <v>270</v>
      </c>
      <c r="E4" s="118" t="s">
        <v>271</v>
      </c>
      <c r="F4" s="118" t="s">
        <v>272</v>
      </c>
      <c r="G4" s="119" t="s">
        <v>141</v>
      </c>
      <c r="H4" s="119"/>
      <c r="I4" s="119"/>
      <c r="J4" s="119"/>
      <c r="K4" s="133"/>
      <c r="L4" s="119"/>
      <c r="M4" s="119"/>
      <c r="N4" s="119"/>
      <c r="O4" s="94"/>
      <c r="P4" s="133"/>
      <c r="Q4" s="141"/>
    </row>
    <row r="5" ht="17.25" customHeight="1" spans="1:17">
      <c r="A5" s="16"/>
      <c r="B5" s="120"/>
      <c r="C5" s="120"/>
      <c r="D5" s="120"/>
      <c r="E5" s="120"/>
      <c r="F5" s="120"/>
      <c r="G5" s="120" t="s">
        <v>31</v>
      </c>
      <c r="H5" s="120" t="s">
        <v>35</v>
      </c>
      <c r="I5" s="120" t="s">
        <v>273</v>
      </c>
      <c r="J5" s="120" t="s">
        <v>274</v>
      </c>
      <c r="K5" s="134" t="s">
        <v>275</v>
      </c>
      <c r="L5" s="135" t="s">
        <v>276</v>
      </c>
      <c r="M5" s="135"/>
      <c r="N5" s="135"/>
      <c r="O5" s="136"/>
      <c r="P5" s="137"/>
      <c r="Q5" s="121"/>
    </row>
    <row r="6" ht="54" customHeight="1" spans="1:17">
      <c r="A6" s="18"/>
      <c r="B6" s="121"/>
      <c r="C6" s="121"/>
      <c r="D6" s="121"/>
      <c r="E6" s="121"/>
      <c r="F6" s="121"/>
      <c r="G6" s="121"/>
      <c r="H6" s="121" t="s">
        <v>34</v>
      </c>
      <c r="I6" s="121"/>
      <c r="J6" s="121"/>
      <c r="K6" s="138"/>
      <c r="L6" s="121" t="s">
        <v>34</v>
      </c>
      <c r="M6" s="121" t="s">
        <v>41</v>
      </c>
      <c r="N6" s="121" t="s">
        <v>277</v>
      </c>
      <c r="O6" s="139" t="s">
        <v>43</v>
      </c>
      <c r="P6" s="138" t="s">
        <v>44</v>
      </c>
      <c r="Q6" s="121" t="s">
        <v>45</v>
      </c>
    </row>
    <row r="7" ht="15" customHeight="1" spans="1:17">
      <c r="A7" s="96">
        <v>1</v>
      </c>
      <c r="B7" s="122">
        <v>2</v>
      </c>
      <c r="C7" s="122">
        <v>3</v>
      </c>
      <c r="D7" s="122">
        <v>4</v>
      </c>
      <c r="E7" s="122">
        <v>5</v>
      </c>
      <c r="F7" s="122">
        <v>6</v>
      </c>
      <c r="G7" s="123">
        <v>7</v>
      </c>
      <c r="H7" s="123">
        <v>8</v>
      </c>
      <c r="I7" s="123">
        <v>9</v>
      </c>
      <c r="J7" s="123">
        <v>10</v>
      </c>
      <c r="K7" s="123">
        <v>11</v>
      </c>
      <c r="L7" s="123">
        <v>12</v>
      </c>
      <c r="M7" s="123">
        <v>13</v>
      </c>
      <c r="N7" s="123">
        <v>14</v>
      </c>
      <c r="O7" s="123">
        <v>15</v>
      </c>
      <c r="P7" s="123">
        <v>16</v>
      </c>
      <c r="Q7" s="123">
        <v>17</v>
      </c>
    </row>
    <row r="8" ht="52.5" customHeight="1" spans="1:17">
      <c r="A8" s="124" t="s">
        <v>47</v>
      </c>
      <c r="B8" s="125"/>
      <c r="C8" s="125"/>
      <c r="D8" s="126"/>
      <c r="E8" s="127"/>
      <c r="F8" s="23">
        <v>17296.5</v>
      </c>
      <c r="G8" s="23">
        <v>21296.5</v>
      </c>
      <c r="H8" s="23">
        <v>21296.5</v>
      </c>
      <c r="I8" s="23"/>
      <c r="J8" s="23"/>
      <c r="K8" s="23"/>
      <c r="L8" s="23"/>
      <c r="M8" s="23"/>
      <c r="N8" s="23"/>
      <c r="O8" s="23"/>
      <c r="P8" s="23"/>
      <c r="Q8" s="23"/>
    </row>
    <row r="9" ht="52.5" customHeight="1" spans="1:17">
      <c r="A9" s="124" t="str">
        <f>"     "&amp;"公用经费安排的公务用车运维费"</f>
        <v>     公用经费安排的公务用车运维费</v>
      </c>
      <c r="B9" s="125" t="s">
        <v>278</v>
      </c>
      <c r="C9" s="125" t="s">
        <v>279</v>
      </c>
      <c r="D9" s="126" t="s">
        <v>280</v>
      </c>
      <c r="E9" s="127">
        <v>1</v>
      </c>
      <c r="F9" s="23"/>
      <c r="G9" s="23">
        <v>4000</v>
      </c>
      <c r="H9" s="23">
        <v>4000</v>
      </c>
      <c r="I9" s="23"/>
      <c r="J9" s="23"/>
      <c r="K9" s="23"/>
      <c r="L9" s="23"/>
      <c r="M9" s="23"/>
      <c r="N9" s="23"/>
      <c r="O9" s="23"/>
      <c r="P9" s="23"/>
      <c r="Q9" s="23"/>
    </row>
    <row r="10" ht="52.5" customHeight="1" spans="1:17">
      <c r="A10" s="124" t="str">
        <f>"     "&amp;"2026年业务经费"</f>
        <v>     2026年业务经费</v>
      </c>
      <c r="B10" s="125" t="s">
        <v>281</v>
      </c>
      <c r="C10" s="125" t="s">
        <v>281</v>
      </c>
      <c r="D10" s="126" t="s">
        <v>282</v>
      </c>
      <c r="E10" s="127">
        <v>650</v>
      </c>
      <c r="F10" s="23">
        <v>17296.5</v>
      </c>
      <c r="G10" s="23">
        <v>17296.5</v>
      </c>
      <c r="H10" s="23">
        <v>17296.5</v>
      </c>
      <c r="I10" s="23"/>
      <c r="J10" s="23"/>
      <c r="K10" s="23"/>
      <c r="L10" s="23"/>
      <c r="M10" s="23"/>
      <c r="N10" s="23"/>
      <c r="O10" s="23"/>
      <c r="P10" s="23"/>
      <c r="Q10" s="23"/>
    </row>
    <row r="11" ht="30" customHeight="1" spans="1:17">
      <c r="A11" s="128" t="s">
        <v>264</v>
      </c>
      <c r="B11" s="129"/>
      <c r="C11" s="129"/>
      <c r="D11" s="129"/>
      <c r="E11" s="127"/>
      <c r="F11" s="23">
        <v>17296.5</v>
      </c>
      <c r="G11" s="23">
        <v>21296.5</v>
      </c>
      <c r="H11" s="23">
        <v>21296.5</v>
      </c>
      <c r="I11" s="23"/>
      <c r="J11" s="23"/>
      <c r="K11" s="23"/>
      <c r="L11" s="23"/>
      <c r="M11" s="23"/>
      <c r="N11" s="23"/>
      <c r="O11" s="23"/>
      <c r="P11" s="23"/>
      <c r="Q11" s="23"/>
    </row>
  </sheetData>
  <mergeCells count="16">
    <mergeCell ref="A2:Q2"/>
    <mergeCell ref="A3:F3"/>
    <mergeCell ref="G4:Q4"/>
    <mergeCell ref="L5:Q5"/>
    <mergeCell ref="A11:E11"/>
    <mergeCell ref="A4:A6"/>
    <mergeCell ref="B4:B6"/>
    <mergeCell ref="C4:C6"/>
    <mergeCell ref="D4:D6"/>
    <mergeCell ref="E4:E6"/>
    <mergeCell ref="F4:F6"/>
    <mergeCell ref="G5:G6"/>
    <mergeCell ref="H5:H6"/>
    <mergeCell ref="I5:I6"/>
    <mergeCell ref="J5:J6"/>
    <mergeCell ref="K5:K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N11"/>
  <sheetViews>
    <sheetView showZeros="0" workbookViewId="0">
      <selection activeCell="C23" sqref="C23"/>
    </sheetView>
  </sheetViews>
  <sheetFormatPr defaultColWidth="9.13333333333333" defaultRowHeight="14.25" customHeight="1"/>
  <cols>
    <col min="1" max="1" width="21.4857142857143" customWidth="1"/>
    <col min="2" max="2" width="9.77142857142857" customWidth="1"/>
    <col min="3" max="3" width="19.2" customWidth="1"/>
    <col min="4" max="5" width="12.0571428571429" customWidth="1"/>
    <col min="6" max="6" width="5.77142857142857" customWidth="1"/>
    <col min="7" max="7" width="6.48571428571429" customWidth="1"/>
    <col min="8" max="8" width="9.91428571428571" customWidth="1"/>
    <col min="9" max="14" width="11.3428571428571" customWidth="1"/>
  </cols>
  <sheetData>
    <row r="1" ht="17.25" customHeight="1" spans="1:14">
      <c r="A1" s="3"/>
      <c r="B1" s="3"/>
      <c r="C1" s="3"/>
      <c r="D1" s="3"/>
      <c r="E1" s="3"/>
      <c r="F1" s="3"/>
      <c r="G1" s="3"/>
      <c r="H1" s="107"/>
      <c r="I1" s="1"/>
      <c r="J1" s="1"/>
      <c r="K1" s="107"/>
      <c r="L1" s="1"/>
      <c r="M1" s="115"/>
      <c r="N1" s="115" t="s">
        <v>283</v>
      </c>
    </row>
    <row r="2" ht="36" customHeight="1" spans="1:14">
      <c r="A2" s="30" t="str">
        <f>"2026"&amp;"年部门政府购买服务预算表"</f>
        <v>2026年部门政府购买服务预算表</v>
      </c>
      <c r="B2" s="30"/>
      <c r="C2" s="30"/>
      <c r="D2" s="30"/>
      <c r="E2" s="30"/>
      <c r="F2" s="30"/>
      <c r="G2" s="30"/>
      <c r="H2" s="30"/>
      <c r="I2" s="30"/>
      <c r="J2" s="30"/>
      <c r="K2" s="30"/>
      <c r="L2" s="30"/>
      <c r="M2" s="30"/>
      <c r="N2" s="30"/>
    </row>
    <row r="3" ht="21.75" customHeight="1" spans="1:14">
      <c r="A3" s="108" t="s">
        <v>1</v>
      </c>
      <c r="B3" s="109"/>
      <c r="C3" s="109"/>
      <c r="D3" s="109"/>
      <c r="E3" s="109"/>
      <c r="F3" s="109"/>
      <c r="G3" s="109"/>
      <c r="H3" s="107"/>
      <c r="I3" s="1"/>
      <c r="J3" s="1"/>
      <c r="K3" s="107"/>
      <c r="L3" s="1"/>
      <c r="M3" s="116"/>
      <c r="N3" s="57" t="s">
        <v>28</v>
      </c>
    </row>
    <row r="4" ht="15.75" customHeight="1" spans="1:14">
      <c r="A4" s="11" t="s">
        <v>267</v>
      </c>
      <c r="B4" s="11" t="s">
        <v>284</v>
      </c>
      <c r="C4" s="11" t="s">
        <v>285</v>
      </c>
      <c r="D4" s="12" t="s">
        <v>141</v>
      </c>
      <c r="E4" s="13"/>
      <c r="F4" s="13"/>
      <c r="G4" s="13"/>
      <c r="H4" s="13"/>
      <c r="I4" s="13"/>
      <c r="J4" s="13"/>
      <c r="K4" s="13"/>
      <c r="L4" s="13"/>
      <c r="M4" s="13"/>
      <c r="N4" s="14"/>
    </row>
    <row r="5" ht="17.25" customHeight="1" spans="1:14">
      <c r="A5" s="16"/>
      <c r="B5" s="16"/>
      <c r="C5" s="16"/>
      <c r="D5" s="110" t="s">
        <v>31</v>
      </c>
      <c r="E5" s="11" t="s">
        <v>35</v>
      </c>
      <c r="F5" s="11" t="s">
        <v>273</v>
      </c>
      <c r="G5" s="11" t="s">
        <v>274</v>
      </c>
      <c r="H5" s="11" t="s">
        <v>275</v>
      </c>
      <c r="I5" s="12" t="s">
        <v>276</v>
      </c>
      <c r="J5" s="13"/>
      <c r="K5" s="13"/>
      <c r="L5" s="13"/>
      <c r="M5" s="13"/>
      <c r="N5" s="14"/>
    </row>
    <row r="6" ht="40.5" customHeight="1" spans="1:14">
      <c r="A6" s="18"/>
      <c r="B6" s="18"/>
      <c r="C6" s="18"/>
      <c r="D6" s="96"/>
      <c r="E6" s="16" t="s">
        <v>34</v>
      </c>
      <c r="F6" s="18"/>
      <c r="G6" s="18"/>
      <c r="H6" s="96"/>
      <c r="I6" s="16" t="s">
        <v>34</v>
      </c>
      <c r="J6" s="16" t="s">
        <v>41</v>
      </c>
      <c r="K6" s="16" t="s">
        <v>42</v>
      </c>
      <c r="L6" s="16" t="s">
        <v>43</v>
      </c>
      <c r="M6" s="16" t="s">
        <v>44</v>
      </c>
      <c r="N6" s="16" t="s">
        <v>45</v>
      </c>
    </row>
    <row r="7" ht="33" customHeight="1" spans="1:14">
      <c r="A7" s="99">
        <v>1</v>
      </c>
      <c r="B7" s="99">
        <v>2</v>
      </c>
      <c r="C7" s="99">
        <v>3</v>
      </c>
      <c r="D7" s="99">
        <v>4</v>
      </c>
      <c r="E7" s="99">
        <v>5</v>
      </c>
      <c r="F7" s="99">
        <v>6</v>
      </c>
      <c r="G7" s="99">
        <v>7</v>
      </c>
      <c r="H7" s="99">
        <v>8</v>
      </c>
      <c r="I7" s="99">
        <v>9</v>
      </c>
      <c r="J7" s="99">
        <v>10</v>
      </c>
      <c r="K7" s="99">
        <v>11</v>
      </c>
      <c r="L7" s="99">
        <v>12</v>
      </c>
      <c r="M7" s="99">
        <v>13</v>
      </c>
      <c r="N7" s="99">
        <v>14</v>
      </c>
    </row>
    <row r="8" ht="33" customHeight="1" spans="1:14">
      <c r="A8" s="111"/>
      <c r="B8" s="111"/>
      <c r="C8" s="111"/>
      <c r="D8" s="23"/>
      <c r="E8" s="23"/>
      <c r="F8" s="23"/>
      <c r="G8" s="23"/>
      <c r="H8" s="23"/>
      <c r="I8" s="23"/>
      <c r="J8" s="23"/>
      <c r="K8" s="23"/>
      <c r="L8" s="23"/>
      <c r="M8" s="23"/>
      <c r="N8" s="23"/>
    </row>
    <row r="9" ht="33" customHeight="1" spans="1:14">
      <c r="A9" s="112"/>
      <c r="B9" s="112"/>
      <c r="C9" s="112"/>
      <c r="D9" s="23"/>
      <c r="E9" s="23"/>
      <c r="F9" s="23"/>
      <c r="G9" s="23"/>
      <c r="H9" s="23"/>
      <c r="I9" s="23"/>
      <c r="J9" s="23"/>
      <c r="K9" s="23"/>
      <c r="L9" s="23"/>
      <c r="M9" s="23"/>
      <c r="N9" s="23"/>
    </row>
    <row r="10" ht="33" customHeight="1" spans="1:14">
      <c r="A10" s="12" t="s">
        <v>31</v>
      </c>
      <c r="B10" s="113"/>
      <c r="C10" s="113"/>
      <c r="D10" s="23"/>
      <c r="E10" s="23"/>
      <c r="F10" s="23"/>
      <c r="G10" s="23"/>
      <c r="H10" s="23"/>
      <c r="I10" s="23"/>
      <c r="J10" s="23"/>
      <c r="K10" s="23"/>
      <c r="L10" s="23"/>
      <c r="M10" s="23"/>
      <c r="N10" s="23"/>
    </row>
    <row r="11" customHeight="1" spans="1:1">
      <c r="A11" s="114" t="s">
        <v>286</v>
      </c>
    </row>
  </sheetData>
  <mergeCells count="13">
    <mergeCell ref="A2:N2"/>
    <mergeCell ref="A3:H3"/>
    <mergeCell ref="D4:N4"/>
    <mergeCell ref="I5:N5"/>
    <mergeCell ref="A10:C10"/>
    <mergeCell ref="A4:A6"/>
    <mergeCell ref="B4:B6"/>
    <mergeCell ref="C4:C6"/>
    <mergeCell ref="D5:D6"/>
    <mergeCell ref="E5:E6"/>
    <mergeCell ref="F5:F6"/>
    <mergeCell ref="G5:G6"/>
    <mergeCell ref="H5:H6"/>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O11"/>
  <sheetViews>
    <sheetView showZeros="0" topLeftCell="A6" workbookViewId="0">
      <selection activeCell="O22" sqref="O22"/>
    </sheetView>
  </sheetViews>
  <sheetFormatPr defaultColWidth="9.13333333333333" defaultRowHeight="14.25" customHeight="1"/>
  <cols>
    <col min="1" max="1" width="37.7047619047619" customWidth="1"/>
    <col min="2" max="14" width="7.05714285714286" customWidth="1"/>
    <col min="15" max="15" width="12.4571428571429" customWidth="1"/>
  </cols>
  <sheetData>
    <row r="1" ht="13.5" customHeight="1" spans="1:15">
      <c r="A1" s="86"/>
      <c r="B1" s="86"/>
      <c r="C1" s="86"/>
      <c r="D1" s="87"/>
      <c r="E1" s="87"/>
      <c r="F1" s="87"/>
      <c r="G1" s="87"/>
      <c r="H1" s="87"/>
      <c r="I1" s="87"/>
      <c r="J1" s="87"/>
      <c r="K1" s="87"/>
      <c r="L1" s="87"/>
      <c r="M1" s="87"/>
      <c r="N1" s="87"/>
      <c r="O1" s="106" t="s">
        <v>287</v>
      </c>
    </row>
    <row r="2" ht="27.75" customHeight="1" spans="1:15">
      <c r="A2" s="88" t="str">
        <f>"2026"&amp;"年市对下转移支付预算表"</f>
        <v>2026年市对下转移支付预算表</v>
      </c>
      <c r="B2" s="5"/>
      <c r="C2" s="5"/>
      <c r="D2" s="75"/>
      <c r="E2" s="75"/>
      <c r="F2" s="75"/>
      <c r="G2" s="75"/>
      <c r="H2" s="75"/>
      <c r="I2" s="75"/>
      <c r="J2" s="75"/>
      <c r="K2" s="75"/>
      <c r="L2" s="75"/>
      <c r="M2" s="75"/>
      <c r="N2" s="75"/>
      <c r="O2" s="75"/>
    </row>
    <row r="3" customHeight="1" spans="1:15">
      <c r="A3" s="89" t="s">
        <v>2</v>
      </c>
      <c r="B3" s="90"/>
      <c r="C3" s="90"/>
      <c r="D3" s="9"/>
      <c r="E3" s="9"/>
      <c r="F3" s="9"/>
      <c r="G3" s="9"/>
      <c r="H3" s="9"/>
      <c r="I3" s="9"/>
      <c r="J3" s="9"/>
      <c r="K3" s="9"/>
      <c r="L3" s="9"/>
      <c r="M3" s="9"/>
      <c r="N3" s="9"/>
      <c r="O3" s="9"/>
    </row>
    <row r="4" ht="18" customHeight="1" spans="1:15">
      <c r="A4" s="91" t="s">
        <v>1</v>
      </c>
      <c r="B4" s="92"/>
      <c r="C4" s="92"/>
      <c r="D4" s="9"/>
      <c r="E4" s="9"/>
      <c r="F4" s="9"/>
      <c r="G4" s="9"/>
      <c r="H4" s="9"/>
      <c r="I4" s="9"/>
      <c r="J4" s="9"/>
      <c r="K4" s="9"/>
      <c r="L4" s="9"/>
      <c r="M4" s="9"/>
      <c r="N4" s="9"/>
      <c r="O4" s="9"/>
    </row>
    <row r="5" ht="19.5" customHeight="1" spans="1:15">
      <c r="A5" s="93" t="s">
        <v>288</v>
      </c>
      <c r="B5" s="12" t="s">
        <v>141</v>
      </c>
      <c r="C5" s="13"/>
      <c r="D5" s="94"/>
      <c r="E5" s="95" t="s">
        <v>289</v>
      </c>
      <c r="F5" s="95"/>
      <c r="G5" s="95"/>
      <c r="H5" s="95"/>
      <c r="I5" s="95"/>
      <c r="J5" s="95"/>
      <c r="K5" s="95"/>
      <c r="L5" s="95"/>
      <c r="M5" s="95"/>
      <c r="N5" s="95"/>
      <c r="O5" s="95"/>
    </row>
    <row r="6" ht="40.5" customHeight="1" spans="1:15">
      <c r="A6" s="96"/>
      <c r="B6" s="16" t="s">
        <v>31</v>
      </c>
      <c r="C6" s="11" t="s">
        <v>35</v>
      </c>
      <c r="D6" s="97" t="s">
        <v>290</v>
      </c>
      <c r="E6" s="98" t="s">
        <v>291</v>
      </c>
      <c r="F6" s="98" t="s">
        <v>292</v>
      </c>
      <c r="G6" s="98" t="s">
        <v>293</v>
      </c>
      <c r="H6" s="98" t="s">
        <v>294</v>
      </c>
      <c r="I6" s="98" t="s">
        <v>295</v>
      </c>
      <c r="J6" s="98" t="s">
        <v>296</v>
      </c>
      <c r="K6" s="98" t="s">
        <v>297</v>
      </c>
      <c r="L6" s="98" t="s">
        <v>298</v>
      </c>
      <c r="M6" s="98" t="s">
        <v>299</v>
      </c>
      <c r="N6" s="98" t="s">
        <v>300</v>
      </c>
      <c r="O6" s="98" t="s">
        <v>301</v>
      </c>
    </row>
    <row r="7" ht="19.5" customHeight="1" spans="1:15">
      <c r="A7" s="99">
        <v>1</v>
      </c>
      <c r="B7" s="99">
        <v>2</v>
      </c>
      <c r="C7" s="99">
        <v>3</v>
      </c>
      <c r="D7" s="99">
        <v>4</v>
      </c>
      <c r="E7" s="99">
        <v>5</v>
      </c>
      <c r="F7" s="99">
        <v>6</v>
      </c>
      <c r="G7" s="99">
        <v>7</v>
      </c>
      <c r="H7" s="99">
        <v>8</v>
      </c>
      <c r="I7" s="99">
        <v>9</v>
      </c>
      <c r="J7" s="99">
        <v>10</v>
      </c>
      <c r="K7" s="99">
        <v>11</v>
      </c>
      <c r="L7" s="99">
        <v>12</v>
      </c>
      <c r="M7" s="99">
        <v>13</v>
      </c>
      <c r="N7" s="99">
        <v>14</v>
      </c>
      <c r="O7" s="99">
        <v>15</v>
      </c>
    </row>
    <row r="8" ht="19.5" customHeight="1" spans="1:15">
      <c r="A8" s="100"/>
      <c r="B8" s="101"/>
      <c r="C8" s="101"/>
      <c r="D8" s="102"/>
      <c r="E8" s="103"/>
      <c r="F8" s="103"/>
      <c r="G8" s="103"/>
      <c r="H8" s="103"/>
      <c r="I8" s="103"/>
      <c r="J8" s="103"/>
      <c r="K8" s="103"/>
      <c r="L8" s="103"/>
      <c r="M8" s="103"/>
      <c r="N8" s="103"/>
      <c r="O8" s="103"/>
    </row>
    <row r="9" ht="19.5" customHeight="1" spans="1:15">
      <c r="A9" s="100"/>
      <c r="B9" s="101"/>
      <c r="C9" s="101"/>
      <c r="D9" s="102"/>
      <c r="E9" s="104"/>
      <c r="F9" s="104"/>
      <c r="G9" s="104"/>
      <c r="H9" s="104"/>
      <c r="I9" s="104"/>
      <c r="J9" s="104"/>
      <c r="K9" s="104"/>
      <c r="L9" s="104"/>
      <c r="M9" s="104"/>
      <c r="N9" s="104"/>
      <c r="O9" s="104"/>
    </row>
    <row r="10" ht="19.5" customHeight="1" spans="1:15">
      <c r="A10" s="105" t="s">
        <v>31</v>
      </c>
      <c r="B10" s="101"/>
      <c r="C10" s="101"/>
      <c r="D10" s="102"/>
      <c r="E10" s="103"/>
      <c r="F10" s="103"/>
      <c r="G10" s="103"/>
      <c r="H10" s="103"/>
      <c r="I10" s="103"/>
      <c r="J10" s="103"/>
      <c r="K10" s="103"/>
      <c r="L10" s="103"/>
      <c r="M10" s="103"/>
      <c r="N10" s="103"/>
      <c r="O10" s="103"/>
    </row>
    <row r="11" customHeight="1" spans="1:15">
      <c r="A11" s="82" t="s">
        <v>302</v>
      </c>
      <c r="B11" s="82"/>
      <c r="C11" s="82"/>
      <c r="D11" s="6"/>
      <c r="E11" s="6"/>
      <c r="F11" s="6"/>
      <c r="G11" s="6"/>
      <c r="H11" s="6"/>
      <c r="I11" s="6"/>
      <c r="J11" s="6"/>
      <c r="K11" s="6"/>
      <c r="L11" s="6"/>
      <c r="M11" s="6"/>
      <c r="N11" s="6"/>
      <c r="O11" s="6"/>
    </row>
  </sheetData>
  <mergeCells count="7">
    <mergeCell ref="A2:O2"/>
    <mergeCell ref="A3:O3"/>
    <mergeCell ref="A4:O4"/>
    <mergeCell ref="B5:D5"/>
    <mergeCell ref="E5:O5"/>
    <mergeCell ref="A11:O11"/>
    <mergeCell ref="A5:A6"/>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P12"/>
  <sheetViews>
    <sheetView showZeros="0" workbookViewId="0">
      <selection activeCell="K24" sqref="K24"/>
    </sheetView>
  </sheetViews>
  <sheetFormatPr defaultColWidth="9.13333333333333" defaultRowHeight="12" customHeight="1"/>
  <cols>
    <col min="1" max="2" width="15.6380952380952" customWidth="1"/>
    <col min="3" max="10" width="11.2" customWidth="1"/>
  </cols>
  <sheetData>
    <row r="1" customHeight="1" spans="10:10">
      <c r="J1" s="85" t="s">
        <v>303</v>
      </c>
    </row>
    <row r="2" ht="28.5" customHeight="1" spans="1:10">
      <c r="A2" s="74" t="str">
        <f>"2026"&amp;"年市对下转移支付绩效目标表"</f>
        <v>2026年市对下转移支付绩效目标表</v>
      </c>
      <c r="B2" s="5"/>
      <c r="C2" s="5"/>
      <c r="D2" s="5"/>
      <c r="E2" s="5"/>
      <c r="F2" s="75"/>
      <c r="G2" s="5"/>
      <c r="H2" s="75"/>
      <c r="I2" s="75"/>
      <c r="J2" s="5"/>
    </row>
    <row r="3" ht="17.25" customHeight="1" spans="1:8">
      <c r="A3" s="6" t="s">
        <v>1</v>
      </c>
      <c r="B3" s="76"/>
      <c r="C3" s="76"/>
      <c r="D3" s="76"/>
      <c r="E3" s="76"/>
      <c r="F3" s="77"/>
      <c r="G3" s="76"/>
      <c r="H3" s="77"/>
    </row>
    <row r="4" s="73" customFormat="1" ht="44.25" customHeight="1" spans="1:10">
      <c r="A4" s="78" t="s">
        <v>234</v>
      </c>
      <c r="B4" s="78" t="s">
        <v>235</v>
      </c>
      <c r="C4" s="78" t="s">
        <v>236</v>
      </c>
      <c r="D4" s="78" t="s">
        <v>237</v>
      </c>
      <c r="E4" s="78" t="s">
        <v>238</v>
      </c>
      <c r="F4" s="79" t="s">
        <v>239</v>
      </c>
      <c r="G4" s="78" t="s">
        <v>240</v>
      </c>
      <c r="H4" s="79" t="s">
        <v>241</v>
      </c>
      <c r="I4" s="79" t="s">
        <v>242</v>
      </c>
      <c r="J4" s="78" t="s">
        <v>243</v>
      </c>
    </row>
    <row r="5" s="73" customFormat="1" ht="14.25" customHeight="1" spans="1:10">
      <c r="A5" s="78">
        <v>1</v>
      </c>
      <c r="B5" s="78">
        <v>2</v>
      </c>
      <c r="C5" s="78">
        <v>3</v>
      </c>
      <c r="D5" s="78">
        <v>4</v>
      </c>
      <c r="E5" s="78">
        <v>5</v>
      </c>
      <c r="F5" s="79">
        <v>6</v>
      </c>
      <c r="G5" s="78">
        <v>7</v>
      </c>
      <c r="H5" s="79">
        <v>8</v>
      </c>
      <c r="I5" s="79">
        <v>9</v>
      </c>
      <c r="J5" s="78">
        <v>10</v>
      </c>
    </row>
    <row r="6" s="73" customFormat="1" ht="42" customHeight="1" spans="1:10">
      <c r="A6" s="80"/>
      <c r="B6" s="81"/>
      <c r="C6" s="81"/>
      <c r="D6" s="81"/>
      <c r="E6" s="80"/>
      <c r="F6" s="81"/>
      <c r="G6" s="80"/>
      <c r="H6" s="81"/>
      <c r="I6" s="81"/>
      <c r="J6" s="80"/>
    </row>
    <row r="7" s="73" customFormat="1" ht="42" customHeight="1" spans="1:10">
      <c r="A7" s="80"/>
      <c r="B7" s="81"/>
      <c r="C7" s="81"/>
      <c r="D7" s="81"/>
      <c r="E7" s="80"/>
      <c r="F7" s="81"/>
      <c r="G7" s="80"/>
      <c r="H7" s="81"/>
      <c r="I7" s="81"/>
      <c r="J7" s="80"/>
    </row>
    <row r="8" s="73" customFormat="1" ht="42" customHeight="1" spans="1:10">
      <c r="A8" s="80"/>
      <c r="B8" s="81"/>
      <c r="C8" s="81"/>
      <c r="D8" s="81"/>
      <c r="E8" s="80"/>
      <c r="F8" s="81"/>
      <c r="G8" s="80"/>
      <c r="H8" s="81"/>
      <c r="I8" s="81"/>
      <c r="J8" s="80"/>
    </row>
    <row r="9" s="73" customFormat="1" ht="42" customHeight="1" spans="1:10">
      <c r="A9" s="80"/>
      <c r="B9" s="81"/>
      <c r="C9" s="81"/>
      <c r="D9" s="81"/>
      <c r="E9" s="80"/>
      <c r="F9" s="81"/>
      <c r="G9" s="80"/>
      <c r="H9" s="81"/>
      <c r="I9" s="81"/>
      <c r="J9" s="80"/>
    </row>
    <row r="10" s="73" customFormat="1" ht="42" customHeight="1" spans="1:10">
      <c r="A10" s="80"/>
      <c r="B10" s="81"/>
      <c r="C10" s="81"/>
      <c r="D10" s="81"/>
      <c r="E10" s="80"/>
      <c r="F10" s="81"/>
      <c r="G10" s="80"/>
      <c r="H10" s="81"/>
      <c r="I10" s="81"/>
      <c r="J10" s="80"/>
    </row>
    <row r="11" s="73" customFormat="1" ht="42" customHeight="1" spans="1:10">
      <c r="A11" s="80"/>
      <c r="B11" s="81"/>
      <c r="C11" s="81"/>
      <c r="D11" s="81"/>
      <c r="E11" s="80"/>
      <c r="F11" s="81"/>
      <c r="G11" s="80"/>
      <c r="H11" s="81"/>
      <c r="I11" s="81"/>
      <c r="J11" s="80"/>
    </row>
    <row r="12" customHeight="1" spans="1:16">
      <c r="A12" s="82" t="s">
        <v>302</v>
      </c>
      <c r="B12" s="83"/>
      <c r="C12" s="83"/>
      <c r="D12" s="84"/>
      <c r="E12" s="84"/>
      <c r="F12" s="84"/>
      <c r="G12" s="84"/>
      <c r="H12" s="84"/>
      <c r="I12" s="84"/>
      <c r="J12" s="84"/>
      <c r="K12" s="84"/>
      <c r="L12" s="84"/>
      <c r="M12" s="84"/>
      <c r="N12" s="84"/>
      <c r="O12" s="84"/>
      <c r="P12" s="83"/>
    </row>
  </sheetData>
  <mergeCells count="3">
    <mergeCell ref="A2:J2"/>
    <mergeCell ref="A3:H3"/>
    <mergeCell ref="A12:P12"/>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22"/>
  <sheetViews>
    <sheetView showZeros="0" workbookViewId="0">
      <selection activeCell="E22" sqref="E22"/>
    </sheetView>
  </sheetViews>
  <sheetFormatPr defaultColWidth="9.13333333333333" defaultRowHeight="12" customHeight="1" outlineLevelCol="7"/>
  <cols>
    <col min="1" max="8" width="20" customWidth="1"/>
  </cols>
  <sheetData>
    <row r="1" ht="14.25" customHeight="1" spans="1:8">
      <c r="A1" s="1"/>
      <c r="B1" s="1"/>
      <c r="C1" s="1"/>
      <c r="D1" s="1"/>
      <c r="E1" s="1"/>
      <c r="F1" s="1"/>
      <c r="G1" s="1"/>
      <c r="H1" s="57" t="s">
        <v>304</v>
      </c>
    </row>
    <row r="2" ht="28.5" customHeight="1" spans="1:8">
      <c r="A2" s="58" t="str">
        <f>"2026"&amp;"年新增资产配置表"</f>
        <v>2026年新增资产配置表</v>
      </c>
      <c r="B2" s="30"/>
      <c r="C2" s="30"/>
      <c r="D2" s="30"/>
      <c r="E2" s="30"/>
      <c r="F2" s="30"/>
      <c r="G2" s="30"/>
      <c r="H2" s="30"/>
    </row>
    <row r="3" s="28" customFormat="1" ht="29" customHeight="1" spans="1:8">
      <c r="A3" s="59" t="s">
        <v>1</v>
      </c>
      <c r="B3" s="32"/>
      <c r="C3" s="60"/>
      <c r="D3" s="61"/>
      <c r="E3" s="61"/>
      <c r="F3" s="61"/>
      <c r="G3" s="61"/>
      <c r="H3" s="61"/>
    </row>
    <row r="4" s="29" customFormat="1" ht="18.75" customHeight="1" spans="1:8">
      <c r="A4" s="62" t="s">
        <v>134</v>
      </c>
      <c r="B4" s="62" t="s">
        <v>305</v>
      </c>
      <c r="C4" s="62" t="s">
        <v>306</v>
      </c>
      <c r="D4" s="62" t="s">
        <v>307</v>
      </c>
      <c r="E4" s="62" t="s">
        <v>308</v>
      </c>
      <c r="F4" s="62" t="s">
        <v>309</v>
      </c>
      <c r="G4" s="62"/>
      <c r="H4" s="62"/>
    </row>
    <row r="5" s="29" customFormat="1" ht="18.75" customHeight="1" spans="1:8">
      <c r="A5" s="62"/>
      <c r="B5" s="62"/>
      <c r="C5" s="62"/>
      <c r="D5" s="62"/>
      <c r="E5" s="62"/>
      <c r="F5" s="62" t="s">
        <v>271</v>
      </c>
      <c r="G5" s="62" t="s">
        <v>310</v>
      </c>
      <c r="H5" s="62" t="s">
        <v>311</v>
      </c>
    </row>
    <row r="6" s="29" customFormat="1" ht="18.75" customHeight="1" spans="1:8">
      <c r="A6" s="63" t="s">
        <v>60</v>
      </c>
      <c r="B6" s="63" t="s">
        <v>61</v>
      </c>
      <c r="C6" s="63" t="s">
        <v>62</v>
      </c>
      <c r="D6" s="63" t="s">
        <v>63</v>
      </c>
      <c r="E6" s="63" t="s">
        <v>125</v>
      </c>
      <c r="F6" s="63" t="s">
        <v>64</v>
      </c>
      <c r="G6" s="63" t="s">
        <v>65</v>
      </c>
      <c r="H6" s="63" t="s">
        <v>66</v>
      </c>
    </row>
    <row r="7" s="29" customFormat="1" ht="29.9" customHeight="1" spans="1:8">
      <c r="A7" s="64"/>
      <c r="B7" s="65"/>
      <c r="C7" s="65"/>
      <c r="D7" s="65"/>
      <c r="E7" s="62"/>
      <c r="F7" s="66"/>
      <c r="G7" s="67"/>
      <c r="H7" s="67"/>
    </row>
    <row r="8" s="29" customFormat="1" ht="29.9" customHeight="1" spans="1:8">
      <c r="A8" s="64"/>
      <c r="B8" s="65"/>
      <c r="C8" s="65"/>
      <c r="D8" s="65"/>
      <c r="E8" s="62"/>
      <c r="F8" s="66"/>
      <c r="G8" s="67"/>
      <c r="H8" s="67"/>
    </row>
    <row r="9" s="29" customFormat="1" ht="29.9" customHeight="1" spans="1:8">
      <c r="A9" s="64"/>
      <c r="B9" s="65"/>
      <c r="C9" s="65"/>
      <c r="D9" s="65"/>
      <c r="E9" s="62"/>
      <c r="F9" s="66"/>
      <c r="G9" s="67"/>
      <c r="H9" s="67"/>
    </row>
    <row r="10" s="29" customFormat="1" ht="29.9" customHeight="1" spans="1:8">
      <c r="A10" s="64"/>
      <c r="B10" s="65"/>
      <c r="C10" s="65"/>
      <c r="D10" s="65"/>
      <c r="E10" s="62"/>
      <c r="F10" s="66"/>
      <c r="G10" s="67"/>
      <c r="H10" s="67"/>
    </row>
    <row r="11" s="29" customFormat="1" ht="29.9" customHeight="1" spans="1:8">
      <c r="A11" s="64"/>
      <c r="B11" s="65"/>
      <c r="C11" s="65"/>
      <c r="D11" s="65"/>
      <c r="E11" s="62"/>
      <c r="F11" s="66"/>
      <c r="G11" s="67"/>
      <c r="H11" s="67"/>
    </row>
    <row r="12" s="29" customFormat="1" ht="29.9" customHeight="1" spans="1:8">
      <c r="A12" s="64"/>
      <c r="B12" s="65"/>
      <c r="C12" s="65"/>
      <c r="D12" s="65"/>
      <c r="E12" s="62"/>
      <c r="F12" s="66"/>
      <c r="G12" s="67"/>
      <c r="H12" s="67"/>
    </row>
    <row r="13" s="29" customFormat="1" ht="29.9" customHeight="1" spans="1:8">
      <c r="A13" s="64"/>
      <c r="B13" s="65"/>
      <c r="C13" s="65"/>
      <c r="D13" s="65"/>
      <c r="E13" s="62"/>
      <c r="F13" s="66"/>
      <c r="G13" s="67"/>
      <c r="H13" s="67"/>
    </row>
    <row r="14" s="29" customFormat="1" ht="29.9" customHeight="1" spans="1:8">
      <c r="A14" s="64"/>
      <c r="B14" s="65"/>
      <c r="C14" s="65"/>
      <c r="D14" s="65"/>
      <c r="E14" s="62"/>
      <c r="F14" s="66"/>
      <c r="G14" s="67"/>
      <c r="H14" s="67"/>
    </row>
    <row r="15" s="29" customFormat="1" ht="29.9" customHeight="1" spans="1:8">
      <c r="A15" s="64"/>
      <c r="B15" s="65"/>
      <c r="C15" s="65"/>
      <c r="D15" s="65"/>
      <c r="E15" s="62"/>
      <c r="F15" s="66"/>
      <c r="G15" s="67"/>
      <c r="H15" s="67"/>
    </row>
    <row r="16" s="56" customFormat="1" ht="20.15" customHeight="1" spans="1:8">
      <c r="A16" s="68" t="s">
        <v>31</v>
      </c>
      <c r="B16" s="68"/>
      <c r="C16" s="68"/>
      <c r="D16" s="68"/>
      <c r="E16" s="68"/>
      <c r="F16" s="69"/>
      <c r="G16" s="70"/>
      <c r="H16" s="70"/>
    </row>
    <row r="17" s="28" customFormat="1" ht="29" customHeight="1" spans="1:8">
      <c r="A17" s="71" t="s">
        <v>312</v>
      </c>
      <c r="B17" s="72"/>
      <c r="C17" s="72"/>
      <c r="D17" s="72"/>
      <c r="E17" s="72"/>
      <c r="F17" s="72"/>
      <c r="G17" s="72"/>
      <c r="H17" s="72"/>
    </row>
    <row r="18" s="28" customFormat="1" customHeight="1"/>
    <row r="19" s="28" customFormat="1" customHeight="1"/>
    <row r="20" s="28" customFormat="1" customHeight="1"/>
    <row r="21" s="28" customFormat="1" customHeight="1"/>
    <row r="22" s="28" customFormat="1" customHeight="1"/>
  </sheetData>
  <mergeCells count="10">
    <mergeCell ref="A2:H2"/>
    <mergeCell ref="A3:C3"/>
    <mergeCell ref="F4:H4"/>
    <mergeCell ref="A16:E16"/>
    <mergeCell ref="A17:H17"/>
    <mergeCell ref="A4:A5"/>
    <mergeCell ref="B4:B5"/>
    <mergeCell ref="C4:C5"/>
    <mergeCell ref="D4:D5"/>
    <mergeCell ref="E4:E5"/>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K17"/>
  <sheetViews>
    <sheetView showZeros="0" workbookViewId="0">
      <selection activeCell="H11" sqref="H11"/>
    </sheetView>
  </sheetViews>
  <sheetFormatPr defaultColWidth="9.13333333333333" defaultRowHeight="14.25" customHeight="1"/>
  <cols>
    <col min="1" max="1" width="10.2857142857143" customWidth="1"/>
    <col min="2" max="3" width="23.8571428571429" customWidth="1"/>
    <col min="4" max="4" width="11.1333333333333" customWidth="1"/>
    <col min="5" max="5" width="17.7047619047619" customWidth="1"/>
    <col min="6" max="6" width="9.85714285714286" customWidth="1"/>
    <col min="7" max="7" width="17.7047619047619" customWidth="1"/>
    <col min="8" max="11" width="15.4190476190476" customWidth="1"/>
  </cols>
  <sheetData>
    <row r="1" ht="13.5" customHeight="1" spans="1:11">
      <c r="A1" s="1"/>
      <c r="B1" s="1"/>
      <c r="C1" s="1"/>
      <c r="D1" s="2"/>
      <c r="E1" s="2"/>
      <c r="F1" s="2"/>
      <c r="G1" s="2"/>
      <c r="H1" s="3"/>
      <c r="I1" s="3"/>
      <c r="J1" s="3"/>
      <c r="K1" s="4" t="s">
        <v>313</v>
      </c>
    </row>
    <row r="2" ht="27.75" customHeight="1" spans="1:11">
      <c r="A2" s="30" t="str">
        <f>"2026"&amp;"年上级转移支付补助项目支出预算表"</f>
        <v>2026年上级转移支付补助项目支出预算表</v>
      </c>
      <c r="B2" s="30"/>
      <c r="C2" s="30"/>
      <c r="D2" s="30"/>
      <c r="E2" s="30"/>
      <c r="F2" s="30"/>
      <c r="G2" s="30"/>
      <c r="H2" s="30"/>
      <c r="I2" s="30"/>
      <c r="J2" s="30"/>
      <c r="K2" s="30"/>
    </row>
    <row r="3" s="28" customFormat="1" ht="13.5" customHeight="1" spans="1:11">
      <c r="A3" s="31" t="s">
        <v>1</v>
      </c>
      <c r="B3" s="32"/>
      <c r="C3" s="32"/>
      <c r="D3" s="32"/>
      <c r="E3" s="32"/>
      <c r="F3" s="32"/>
      <c r="G3" s="32"/>
      <c r="H3" s="33"/>
      <c r="I3" s="33"/>
      <c r="J3" s="33"/>
      <c r="K3" s="51" t="s">
        <v>28</v>
      </c>
    </row>
    <row r="4" s="29" customFormat="1" ht="21.75" customHeight="1" spans="1:11">
      <c r="A4" s="34" t="s">
        <v>222</v>
      </c>
      <c r="B4" s="34" t="s">
        <v>136</v>
      </c>
      <c r="C4" s="34" t="s">
        <v>223</v>
      </c>
      <c r="D4" s="35" t="s">
        <v>137</v>
      </c>
      <c r="E4" s="35" t="s">
        <v>138</v>
      </c>
      <c r="F4" s="35" t="s">
        <v>224</v>
      </c>
      <c r="G4" s="35" t="s">
        <v>225</v>
      </c>
      <c r="H4" s="36" t="s">
        <v>31</v>
      </c>
      <c r="I4" s="52" t="s">
        <v>314</v>
      </c>
      <c r="J4" s="53"/>
      <c r="K4" s="54"/>
    </row>
    <row r="5" s="29" customFormat="1" ht="21.75" customHeight="1" spans="1:11">
      <c r="A5" s="37"/>
      <c r="B5" s="37"/>
      <c r="C5" s="37"/>
      <c r="D5" s="38"/>
      <c r="E5" s="38"/>
      <c r="F5" s="38"/>
      <c r="G5" s="38"/>
      <c r="H5" s="39"/>
      <c r="I5" s="35" t="s">
        <v>35</v>
      </c>
      <c r="J5" s="35" t="s">
        <v>36</v>
      </c>
      <c r="K5" s="35" t="s">
        <v>37</v>
      </c>
    </row>
    <row r="6" s="29" customFormat="1" ht="40.5" customHeight="1" spans="1:11">
      <c r="A6" s="40"/>
      <c r="B6" s="40"/>
      <c r="C6" s="40"/>
      <c r="D6" s="41"/>
      <c r="E6" s="41"/>
      <c r="F6" s="41"/>
      <c r="G6" s="41"/>
      <c r="H6" s="42"/>
      <c r="I6" s="41"/>
      <c r="J6" s="41"/>
      <c r="K6" s="41"/>
    </row>
    <row r="7" s="29" customFormat="1" ht="15" customHeight="1" spans="1:11">
      <c r="A7" s="43">
        <v>1</v>
      </c>
      <c r="B7" s="43">
        <v>2</v>
      </c>
      <c r="C7" s="43">
        <v>3</v>
      </c>
      <c r="D7" s="43">
        <v>4</v>
      </c>
      <c r="E7" s="43">
        <v>5</v>
      </c>
      <c r="F7" s="43">
        <v>6</v>
      </c>
      <c r="G7" s="43">
        <v>7</v>
      </c>
      <c r="H7" s="43">
        <v>8</v>
      </c>
      <c r="I7" s="43">
        <v>9</v>
      </c>
      <c r="J7" s="55">
        <v>10</v>
      </c>
      <c r="K7" s="55">
        <v>11</v>
      </c>
    </row>
    <row r="8" s="29" customFormat="1" ht="36" customHeight="1" spans="1:11">
      <c r="A8" s="43"/>
      <c r="B8" s="43"/>
      <c r="C8" s="43"/>
      <c r="D8" s="43"/>
      <c r="E8" s="43"/>
      <c r="F8" s="43"/>
      <c r="G8" s="43"/>
      <c r="H8" s="43"/>
      <c r="I8" s="43"/>
      <c r="J8" s="55"/>
      <c r="K8" s="55"/>
    </row>
    <row r="9" s="29" customFormat="1" ht="36" customHeight="1" spans="1:11">
      <c r="A9" s="43"/>
      <c r="B9" s="43"/>
      <c r="C9" s="43"/>
      <c r="D9" s="43"/>
      <c r="E9" s="43"/>
      <c r="F9" s="43"/>
      <c r="G9" s="43"/>
      <c r="H9" s="43"/>
      <c r="I9" s="43"/>
      <c r="J9" s="55"/>
      <c r="K9" s="55"/>
    </row>
    <row r="10" s="29" customFormat="1" ht="36" customHeight="1" spans="1:11">
      <c r="A10" s="43"/>
      <c r="B10" s="43"/>
      <c r="C10" s="43"/>
      <c r="D10" s="43"/>
      <c r="E10" s="43"/>
      <c r="F10" s="43"/>
      <c r="G10" s="43"/>
      <c r="H10" s="43"/>
      <c r="I10" s="43"/>
      <c r="J10" s="55"/>
      <c r="K10" s="55"/>
    </row>
    <row r="11" s="29" customFormat="1" ht="36" customHeight="1" spans="1:11">
      <c r="A11" s="43"/>
      <c r="B11" s="43"/>
      <c r="C11" s="43"/>
      <c r="D11" s="43"/>
      <c r="E11" s="43"/>
      <c r="F11" s="43"/>
      <c r="G11" s="43"/>
      <c r="H11" s="43"/>
      <c r="I11" s="43"/>
      <c r="J11" s="55"/>
      <c r="K11" s="55"/>
    </row>
    <row r="12" s="29" customFormat="1" ht="36" customHeight="1" spans="1:11">
      <c r="A12" s="43"/>
      <c r="B12" s="43"/>
      <c r="C12" s="43"/>
      <c r="D12" s="43"/>
      <c r="E12" s="43"/>
      <c r="F12" s="43"/>
      <c r="G12" s="43"/>
      <c r="H12" s="43"/>
      <c r="I12" s="43"/>
      <c r="J12" s="55"/>
      <c r="K12" s="55"/>
    </row>
    <row r="13" s="29" customFormat="1" ht="36" customHeight="1" spans="1:11">
      <c r="A13" s="43"/>
      <c r="B13" s="43"/>
      <c r="C13" s="43"/>
      <c r="D13" s="43"/>
      <c r="E13" s="43"/>
      <c r="F13" s="43"/>
      <c r="G13" s="43"/>
      <c r="H13" s="43"/>
      <c r="I13" s="43"/>
      <c r="J13" s="55"/>
      <c r="K13" s="55"/>
    </row>
    <row r="14" s="29" customFormat="1" ht="36" customHeight="1" spans="1:11">
      <c r="A14" s="44"/>
      <c r="B14" s="45"/>
      <c r="C14" s="44"/>
      <c r="D14" s="44"/>
      <c r="E14" s="44"/>
      <c r="F14" s="44"/>
      <c r="G14" s="44"/>
      <c r="H14" s="46"/>
      <c r="I14" s="46"/>
      <c r="J14" s="46"/>
      <c r="K14" s="46"/>
    </row>
    <row r="15" s="29" customFormat="1" ht="36" customHeight="1" spans="1:11">
      <c r="A15" s="45"/>
      <c r="B15" s="45"/>
      <c r="C15" s="45"/>
      <c r="D15" s="45"/>
      <c r="E15" s="45"/>
      <c r="F15" s="45"/>
      <c r="G15" s="45"/>
      <c r="H15" s="46"/>
      <c r="I15" s="46"/>
      <c r="J15" s="46"/>
      <c r="K15" s="46"/>
    </row>
    <row r="16" s="29" customFormat="1" ht="18.75" customHeight="1" spans="1:11">
      <c r="A16" s="47" t="s">
        <v>264</v>
      </c>
      <c r="B16" s="48"/>
      <c r="C16" s="48"/>
      <c r="D16" s="48"/>
      <c r="E16" s="48"/>
      <c r="F16" s="48"/>
      <c r="G16" s="49"/>
      <c r="H16" s="46"/>
      <c r="I16" s="46"/>
      <c r="J16" s="46"/>
      <c r="K16" s="46"/>
    </row>
    <row r="17" s="28" customFormat="1" customHeight="1" spans="1:1">
      <c r="A17" s="50" t="s">
        <v>315</v>
      </c>
    </row>
  </sheetData>
  <mergeCells count="15">
    <mergeCell ref="A2:K2"/>
    <mergeCell ref="A3:G3"/>
    <mergeCell ref="I4:K4"/>
    <mergeCell ref="A16:G16"/>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10"/>
  <sheetViews>
    <sheetView showZeros="0" workbookViewId="0">
      <selection activeCell="G23" sqref="G23"/>
    </sheetView>
  </sheetViews>
  <sheetFormatPr defaultColWidth="9.13333333333333" defaultRowHeight="14.25" customHeight="1" outlineLevelCol="6"/>
  <cols>
    <col min="1" max="4" width="20.0571428571429" customWidth="1"/>
    <col min="5" max="7" width="21.0571428571429" customWidth="1"/>
  </cols>
  <sheetData>
    <row r="1" ht="13.5" customHeight="1" spans="1:7">
      <c r="A1" s="1"/>
      <c r="B1" s="1"/>
      <c r="C1" s="1"/>
      <c r="D1" s="2"/>
      <c r="E1" s="3"/>
      <c r="F1" s="3"/>
      <c r="G1" s="4" t="s">
        <v>316</v>
      </c>
    </row>
    <row r="2" ht="27.75" customHeight="1" spans="1:7">
      <c r="A2" s="5" t="str">
        <f>"2026"&amp;"年部门项目支出中期规划预算表"</f>
        <v>2026年部门项目支出中期规划预算表</v>
      </c>
      <c r="B2" s="5"/>
      <c r="C2" s="5"/>
      <c r="D2" s="5"/>
      <c r="E2" s="5"/>
      <c r="F2" s="5"/>
      <c r="G2" s="5"/>
    </row>
    <row r="3" ht="13.5" customHeight="1" spans="1:7">
      <c r="A3" s="6" t="s">
        <v>1</v>
      </c>
      <c r="B3" s="7"/>
      <c r="C3" s="7"/>
      <c r="D3" s="7"/>
      <c r="E3" s="8"/>
      <c r="F3" s="8"/>
      <c r="G3" s="9" t="s">
        <v>28</v>
      </c>
    </row>
    <row r="4" ht="21.75" customHeight="1" spans="1:7">
      <c r="A4" s="10" t="s">
        <v>223</v>
      </c>
      <c r="B4" s="10" t="s">
        <v>222</v>
      </c>
      <c r="C4" s="10" t="s">
        <v>136</v>
      </c>
      <c r="D4" s="11" t="s">
        <v>317</v>
      </c>
      <c r="E4" s="12" t="s">
        <v>35</v>
      </c>
      <c r="F4" s="13"/>
      <c r="G4" s="14"/>
    </row>
    <row r="5" ht="21.75" customHeight="1" spans="1:7">
      <c r="A5" s="15"/>
      <c r="B5" s="15"/>
      <c r="C5" s="15"/>
      <c r="D5" s="16"/>
      <c r="E5" s="11" t="str">
        <f>"2026"&amp;"年"</f>
        <v>2026年</v>
      </c>
      <c r="F5" s="11" t="str">
        <f>"2026"+1&amp;"年"</f>
        <v>2027年</v>
      </c>
      <c r="G5" s="11" t="str">
        <f>"2026"+2&amp;"年"</f>
        <v>2028年</v>
      </c>
    </row>
    <row r="6" ht="40.5" customHeight="1" spans="1:7">
      <c r="A6" s="17"/>
      <c r="B6" s="17"/>
      <c r="C6" s="17"/>
      <c r="D6" s="18"/>
      <c r="E6" s="18" t="s">
        <v>34</v>
      </c>
      <c r="F6" s="18" t="s">
        <v>34</v>
      </c>
      <c r="G6" s="18" t="s">
        <v>34</v>
      </c>
    </row>
    <row r="7" ht="15" customHeight="1" spans="1:7">
      <c r="A7" s="19">
        <v>1</v>
      </c>
      <c r="B7" s="19">
        <v>2</v>
      </c>
      <c r="C7" s="19">
        <v>3</v>
      </c>
      <c r="D7" s="20">
        <v>4</v>
      </c>
      <c r="E7" s="19">
        <v>5</v>
      </c>
      <c r="F7" s="19">
        <v>6</v>
      </c>
      <c r="G7" s="19">
        <v>7</v>
      </c>
    </row>
    <row r="8" ht="52.5" customHeight="1" spans="1:7">
      <c r="A8" s="21" t="s">
        <v>47</v>
      </c>
      <c r="B8" s="22"/>
      <c r="C8" s="22"/>
      <c r="D8" s="22"/>
      <c r="E8" s="23">
        <v>200000</v>
      </c>
      <c r="F8" s="23"/>
      <c r="G8" s="23"/>
    </row>
    <row r="9" ht="52.5" customHeight="1" spans="1:7">
      <c r="A9" s="24"/>
      <c r="B9" s="22" t="s">
        <v>318</v>
      </c>
      <c r="C9" s="22" t="s">
        <v>228</v>
      </c>
      <c r="D9" s="22" t="s">
        <v>319</v>
      </c>
      <c r="E9" s="23">
        <v>200000</v>
      </c>
      <c r="F9" s="23"/>
      <c r="G9" s="23"/>
    </row>
    <row r="10" ht="30" customHeight="1" spans="1:7">
      <c r="A10" s="25" t="s">
        <v>31</v>
      </c>
      <c r="B10" s="26" t="s">
        <v>320</v>
      </c>
      <c r="C10" s="26"/>
      <c r="D10" s="27"/>
      <c r="E10" s="23">
        <v>200000</v>
      </c>
      <c r="F10" s="23"/>
      <c r="G10" s="23"/>
    </row>
  </sheetData>
  <mergeCells count="11">
    <mergeCell ref="A2:G2"/>
    <mergeCell ref="A3:D3"/>
    <mergeCell ref="E4:G4"/>
    <mergeCell ref="A10:D10"/>
    <mergeCell ref="A4:A6"/>
    <mergeCell ref="B4:B6"/>
    <mergeCell ref="C4:C6"/>
    <mergeCell ref="D4:D6"/>
    <mergeCell ref="E5:E6"/>
    <mergeCell ref="F5:F6"/>
    <mergeCell ref="G5:G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S9"/>
  <sheetViews>
    <sheetView showZeros="0" workbookViewId="0">
      <selection activeCell="H18" sqref="H18"/>
    </sheetView>
  </sheetViews>
  <sheetFormatPr defaultColWidth="9.13333333333333" defaultRowHeight="12" customHeight="1"/>
  <cols>
    <col min="1" max="1" width="7.63809523809524" customWidth="1"/>
    <col min="2" max="2" width="11.2" customWidth="1"/>
    <col min="3" max="4" width="13.4857142857143" customWidth="1"/>
    <col min="5" max="5" width="13.2" customWidth="1"/>
    <col min="6" max="6" width="8.48571428571429" customWidth="1"/>
    <col min="7" max="7" width="5.34285714285714" customWidth="1"/>
    <col min="8" max="8" width="8.48571428571429" customWidth="1"/>
    <col min="9" max="12" width="11.9142857142857" customWidth="1"/>
    <col min="13" max="13" width="9.2" customWidth="1"/>
    <col min="14" max="14" width="11.9142857142857" customWidth="1"/>
    <col min="15" max="15" width="4.48571428571429" customWidth="1"/>
    <col min="16" max="19" width="4.91428571428571" customWidth="1"/>
  </cols>
  <sheetData>
    <row r="1" ht="16.5" customHeight="1" spans="1:17">
      <c r="A1" s="208"/>
      <c r="B1" s="1"/>
      <c r="C1" s="1"/>
      <c r="D1" s="1"/>
      <c r="E1" s="1"/>
      <c r="F1" s="1"/>
      <c r="G1" s="1"/>
      <c r="H1" s="1"/>
      <c r="I1" s="107"/>
      <c r="J1" s="1"/>
      <c r="K1" s="1"/>
      <c r="L1" s="1"/>
      <c r="M1" s="1"/>
      <c r="N1" s="1"/>
      <c r="O1" s="1"/>
      <c r="P1" s="115" t="s">
        <v>27</v>
      </c>
      <c r="Q1" s="115" t="s">
        <v>27</v>
      </c>
    </row>
    <row r="2" ht="36.75" customHeight="1" spans="1:19">
      <c r="A2" s="30" t="str">
        <f>"2026"&amp;"年部门收入预算表"</f>
        <v>2026年部门收入预算表</v>
      </c>
      <c r="B2" s="30"/>
      <c r="C2" s="30"/>
      <c r="D2" s="30"/>
      <c r="E2" s="30"/>
      <c r="F2" s="30"/>
      <c r="G2" s="30"/>
      <c r="H2" s="30"/>
      <c r="I2" s="30"/>
      <c r="J2" s="30"/>
      <c r="K2" s="30"/>
      <c r="L2" s="30"/>
      <c r="M2" s="30"/>
      <c r="N2" s="30"/>
      <c r="O2" s="30"/>
      <c r="P2" s="30"/>
      <c r="Q2" s="30"/>
      <c r="R2" s="30"/>
      <c r="S2" s="30"/>
    </row>
    <row r="3" ht="18" customHeight="1" spans="1:17">
      <c r="A3" s="108" t="s">
        <v>1</v>
      </c>
      <c r="B3" s="108"/>
      <c r="C3" s="60"/>
      <c r="D3" s="60"/>
      <c r="E3" s="60"/>
      <c r="F3" s="60"/>
      <c r="G3" s="60"/>
      <c r="H3" s="60"/>
      <c r="I3" s="60"/>
      <c r="J3" s="60"/>
      <c r="K3" s="60"/>
      <c r="L3" s="60"/>
      <c r="M3" s="60"/>
      <c r="N3" s="60"/>
      <c r="O3" s="60"/>
      <c r="P3" s="115" t="s">
        <v>28</v>
      </c>
      <c r="Q3" s="115"/>
    </row>
    <row r="4" ht="21" customHeight="1" spans="1:19">
      <c r="A4" s="11" t="s">
        <v>29</v>
      </c>
      <c r="B4" s="11" t="s">
        <v>30</v>
      </c>
      <c r="C4" s="11" t="s">
        <v>31</v>
      </c>
      <c r="D4" s="209" t="s">
        <v>32</v>
      </c>
      <c r="E4" s="119"/>
      <c r="F4" s="119"/>
      <c r="G4" s="119"/>
      <c r="H4" s="119"/>
      <c r="I4" s="13"/>
      <c r="J4" s="119"/>
      <c r="K4" s="119"/>
      <c r="L4" s="119"/>
      <c r="M4" s="119"/>
      <c r="N4" s="141"/>
      <c r="O4" s="209" t="s">
        <v>33</v>
      </c>
      <c r="P4" s="119"/>
      <c r="Q4" s="119"/>
      <c r="R4" s="119"/>
      <c r="S4" s="141"/>
    </row>
    <row r="5" ht="60" customHeight="1" spans="1:19">
      <c r="A5" s="16"/>
      <c r="B5" s="16"/>
      <c r="C5" s="16"/>
      <c r="D5" s="16" t="s">
        <v>34</v>
      </c>
      <c r="E5" s="16" t="s">
        <v>35</v>
      </c>
      <c r="F5" s="16" t="s">
        <v>36</v>
      </c>
      <c r="G5" s="16" t="s">
        <v>37</v>
      </c>
      <c r="H5" s="11" t="s">
        <v>38</v>
      </c>
      <c r="I5" s="212" t="s">
        <v>39</v>
      </c>
      <c r="J5" s="212"/>
      <c r="K5" s="212"/>
      <c r="L5" s="212"/>
      <c r="M5" s="212"/>
      <c r="N5" s="212"/>
      <c r="O5" s="11" t="s">
        <v>34</v>
      </c>
      <c r="P5" s="11" t="s">
        <v>35</v>
      </c>
      <c r="Q5" s="11" t="s">
        <v>36</v>
      </c>
      <c r="R5" s="11" t="s">
        <v>37</v>
      </c>
      <c r="S5" s="11" t="s">
        <v>40</v>
      </c>
    </row>
    <row r="6" ht="64" customHeight="1" spans="1:19">
      <c r="A6" s="96"/>
      <c r="B6" s="96"/>
      <c r="C6" s="96"/>
      <c r="D6" s="110"/>
      <c r="E6" s="110"/>
      <c r="F6" s="110"/>
      <c r="G6" s="96"/>
      <c r="H6" s="96"/>
      <c r="I6" s="99" t="s">
        <v>34</v>
      </c>
      <c r="J6" s="139" t="s">
        <v>41</v>
      </c>
      <c r="K6" s="139" t="s">
        <v>42</v>
      </c>
      <c r="L6" s="10" t="s">
        <v>43</v>
      </c>
      <c r="M6" s="10" t="s">
        <v>44</v>
      </c>
      <c r="N6" s="10" t="s">
        <v>45</v>
      </c>
      <c r="O6" s="110"/>
      <c r="P6" s="110"/>
      <c r="Q6" s="110"/>
      <c r="R6" s="110"/>
      <c r="S6" s="110"/>
    </row>
    <row r="7" ht="21" customHeight="1" spans="1:19">
      <c r="A7" s="99">
        <v>1</v>
      </c>
      <c r="B7" s="99">
        <v>2</v>
      </c>
      <c r="C7" s="99">
        <v>3</v>
      </c>
      <c r="D7" s="99">
        <v>4</v>
      </c>
      <c r="E7" s="99">
        <v>5</v>
      </c>
      <c r="F7" s="99">
        <v>6</v>
      </c>
      <c r="G7" s="99">
        <v>7</v>
      </c>
      <c r="H7" s="99">
        <v>8</v>
      </c>
      <c r="I7" s="99">
        <v>9</v>
      </c>
      <c r="J7" s="99">
        <v>10</v>
      </c>
      <c r="K7" s="99">
        <v>11</v>
      </c>
      <c r="L7" s="99">
        <v>12</v>
      </c>
      <c r="M7" s="99">
        <v>13</v>
      </c>
      <c r="N7" s="99">
        <v>14</v>
      </c>
      <c r="O7" s="99">
        <v>15</v>
      </c>
      <c r="P7" s="99">
        <v>16</v>
      </c>
      <c r="Q7" s="99">
        <v>17</v>
      </c>
      <c r="R7" s="99">
        <v>18</v>
      </c>
      <c r="S7" s="149">
        <v>19</v>
      </c>
    </row>
    <row r="8" ht="52.5" customHeight="1" spans="1:19">
      <c r="A8" s="210" t="s">
        <v>46</v>
      </c>
      <c r="B8" s="210" t="s">
        <v>47</v>
      </c>
      <c r="C8" s="23">
        <v>4028334</v>
      </c>
      <c r="D8" s="23">
        <v>4028334</v>
      </c>
      <c r="E8" s="23">
        <v>4028334</v>
      </c>
      <c r="F8" s="23"/>
      <c r="G8" s="23"/>
      <c r="H8" s="23"/>
      <c r="I8" s="23"/>
      <c r="J8" s="23"/>
      <c r="K8" s="23"/>
      <c r="L8" s="23"/>
      <c r="M8" s="23"/>
      <c r="N8" s="23"/>
      <c r="O8" s="23"/>
      <c r="P8" s="23"/>
      <c r="Q8" s="23"/>
      <c r="R8" s="23"/>
      <c r="S8" s="23"/>
    </row>
    <row r="9" ht="30" customHeight="1" spans="1:19">
      <c r="A9" s="12" t="s">
        <v>31</v>
      </c>
      <c r="B9" s="211"/>
      <c r="C9" s="197">
        <v>4028334</v>
      </c>
      <c r="D9" s="197">
        <v>4028334</v>
      </c>
      <c r="E9" s="197">
        <v>4028334</v>
      </c>
      <c r="F9" s="197"/>
      <c r="G9" s="197"/>
      <c r="H9" s="197"/>
      <c r="I9" s="197"/>
      <c r="J9" s="197"/>
      <c r="K9" s="197"/>
      <c r="L9" s="197"/>
      <c r="M9" s="197"/>
      <c r="N9" s="197"/>
      <c r="O9" s="197"/>
      <c r="P9" s="197"/>
      <c r="Q9" s="197"/>
      <c r="R9" s="197"/>
      <c r="S9" s="197"/>
    </row>
  </sheetData>
  <mergeCells count="21">
    <mergeCell ref="P1:S1"/>
    <mergeCell ref="A2:S2"/>
    <mergeCell ref="A3:G3"/>
    <mergeCell ref="P3:S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28"/>
  <sheetViews>
    <sheetView showZeros="0" workbookViewId="0">
      <selection activeCell="J11" sqref="J11"/>
    </sheetView>
  </sheetViews>
  <sheetFormatPr defaultColWidth="8.85714285714286" defaultRowHeight="15" customHeight="1"/>
  <cols>
    <col min="1" max="1" width="17.8571428571429" customWidth="1"/>
    <col min="2" max="2" width="27.2857142857143" customWidth="1"/>
    <col min="3" max="6" width="14.4857142857143" customWidth="1"/>
    <col min="7" max="7" width="12.6380952380952" customWidth="1"/>
    <col min="8" max="8" width="4.34285714285714" customWidth="1"/>
    <col min="9" max="9" width="7.28571428571429" customWidth="1"/>
    <col min="10" max="13" width="12.7714285714286" customWidth="1"/>
    <col min="14" max="14" width="5.77142857142857" customWidth="1"/>
    <col min="15" max="15" width="12.7714285714286" customWidth="1"/>
  </cols>
  <sheetData>
    <row r="1" ht="18.75" customHeight="1" spans="1:15">
      <c r="A1" s="199"/>
      <c r="B1" s="199"/>
      <c r="C1" s="199"/>
      <c r="D1" s="199"/>
      <c r="E1" s="199"/>
      <c r="F1" s="199"/>
      <c r="G1" s="199"/>
      <c r="H1" s="199"/>
      <c r="I1" s="199"/>
      <c r="J1" s="199"/>
      <c r="K1" s="199"/>
      <c r="L1" s="199"/>
      <c r="M1" s="199"/>
      <c r="N1" s="57" t="s">
        <v>48</v>
      </c>
      <c r="O1" s="57"/>
    </row>
    <row r="2" ht="36" customHeight="1" spans="1:15">
      <c r="A2" s="200" t="str">
        <f>"2026"&amp;"年部门支出预算表"</f>
        <v>2026年部门支出预算表</v>
      </c>
      <c r="B2" s="200"/>
      <c r="C2" s="200"/>
      <c r="D2" s="200"/>
      <c r="E2" s="200"/>
      <c r="F2" s="200"/>
      <c r="G2" s="200"/>
      <c r="H2" s="200"/>
      <c r="I2" s="200"/>
      <c r="J2" s="200"/>
      <c r="K2" s="200"/>
      <c r="L2" s="200"/>
      <c r="M2" s="200"/>
      <c r="N2" s="200"/>
      <c r="O2" s="200"/>
    </row>
    <row r="3" ht="18.75" customHeight="1" spans="1:15">
      <c r="A3" s="108" t="s">
        <v>1</v>
      </c>
      <c r="B3" s="108"/>
      <c r="C3" s="108"/>
      <c r="D3" s="108"/>
      <c r="E3" s="108"/>
      <c r="F3" s="108"/>
      <c r="G3" s="199"/>
      <c r="H3" s="199"/>
      <c r="I3" s="199"/>
      <c r="J3" s="199"/>
      <c r="K3" s="199"/>
      <c r="L3" s="199"/>
      <c r="M3" s="199"/>
      <c r="N3" s="57" t="s">
        <v>2</v>
      </c>
      <c r="O3" s="57"/>
    </row>
    <row r="4" ht="32" customHeight="1" spans="1:15">
      <c r="A4" s="201" t="s">
        <v>49</v>
      </c>
      <c r="B4" s="201" t="s">
        <v>50</v>
      </c>
      <c r="C4" s="201" t="s">
        <v>31</v>
      </c>
      <c r="D4" s="202" t="s">
        <v>35</v>
      </c>
      <c r="E4" s="202"/>
      <c r="F4" s="202"/>
      <c r="G4" s="201" t="s">
        <v>36</v>
      </c>
      <c r="H4" s="201" t="s">
        <v>37</v>
      </c>
      <c r="I4" s="201" t="s">
        <v>51</v>
      </c>
      <c r="J4" s="201" t="s">
        <v>52</v>
      </c>
      <c r="K4" s="201"/>
      <c r="L4" s="201"/>
      <c r="M4" s="201"/>
      <c r="N4" s="201"/>
      <c r="O4" s="201"/>
    </row>
    <row r="5" ht="57" customHeight="1" spans="1:15">
      <c r="A5" s="201"/>
      <c r="B5" s="201"/>
      <c r="C5" s="201"/>
      <c r="D5" s="201" t="s">
        <v>34</v>
      </c>
      <c r="E5" s="201" t="s">
        <v>53</v>
      </c>
      <c r="F5" s="201" t="s">
        <v>54</v>
      </c>
      <c r="G5" s="201"/>
      <c r="H5" s="201"/>
      <c r="I5" s="201"/>
      <c r="J5" s="201" t="s">
        <v>34</v>
      </c>
      <c r="K5" s="201" t="s">
        <v>55</v>
      </c>
      <c r="L5" s="201" t="s">
        <v>56</v>
      </c>
      <c r="M5" s="201" t="s">
        <v>57</v>
      </c>
      <c r="N5" s="201" t="s">
        <v>58</v>
      </c>
      <c r="O5" s="201" t="s">
        <v>59</v>
      </c>
    </row>
    <row r="6" ht="18.75" customHeight="1" spans="1:15">
      <c r="A6" s="203" t="s">
        <v>60</v>
      </c>
      <c r="B6" s="203" t="s">
        <v>61</v>
      </c>
      <c r="C6" s="203" t="s">
        <v>62</v>
      </c>
      <c r="D6" s="203" t="s">
        <v>63</v>
      </c>
      <c r="E6" s="203">
        <v>5</v>
      </c>
      <c r="F6" s="203" t="s">
        <v>64</v>
      </c>
      <c r="G6" s="203" t="s">
        <v>65</v>
      </c>
      <c r="H6" s="203" t="s">
        <v>66</v>
      </c>
      <c r="I6" s="203" t="s">
        <v>67</v>
      </c>
      <c r="J6" s="203" t="s">
        <v>68</v>
      </c>
      <c r="K6" s="203" t="s">
        <v>69</v>
      </c>
      <c r="L6" s="203" t="s">
        <v>70</v>
      </c>
      <c r="M6" s="203" t="s">
        <v>71</v>
      </c>
      <c r="N6" s="203" t="s">
        <v>72</v>
      </c>
      <c r="O6" s="203" t="s">
        <v>73</v>
      </c>
    </row>
    <row r="7" ht="52.5" customHeight="1" spans="1:15">
      <c r="A7" s="204" t="s">
        <v>74</v>
      </c>
      <c r="B7" s="204" t="s">
        <v>75</v>
      </c>
      <c r="C7" s="164">
        <v>2599112.36</v>
      </c>
      <c r="D7" s="164">
        <v>2599112.36</v>
      </c>
      <c r="E7" s="164">
        <v>2399112.36</v>
      </c>
      <c r="F7" s="164">
        <v>200000</v>
      </c>
      <c r="G7" s="164"/>
      <c r="H7" s="164"/>
      <c r="I7" s="164"/>
      <c r="J7" s="164"/>
      <c r="K7" s="164"/>
      <c r="L7" s="164"/>
      <c r="M7" s="164"/>
      <c r="N7" s="164"/>
      <c r="O7" s="164"/>
    </row>
    <row r="8" ht="52.5" customHeight="1" spans="1:15">
      <c r="A8" s="205" t="s">
        <v>76</v>
      </c>
      <c r="B8" s="205" t="s">
        <v>77</v>
      </c>
      <c r="C8" s="164">
        <v>2599112.36</v>
      </c>
      <c r="D8" s="164">
        <v>2599112.36</v>
      </c>
      <c r="E8" s="164">
        <v>2399112.36</v>
      </c>
      <c r="F8" s="164">
        <v>200000</v>
      </c>
      <c r="G8" s="164"/>
      <c r="H8" s="164"/>
      <c r="I8" s="164"/>
      <c r="J8" s="164"/>
      <c r="K8" s="164"/>
      <c r="L8" s="164"/>
      <c r="M8" s="164"/>
      <c r="N8" s="164"/>
      <c r="O8" s="164"/>
    </row>
    <row r="9" ht="52.5" customHeight="1" spans="1:15">
      <c r="A9" s="206" t="s">
        <v>78</v>
      </c>
      <c r="B9" s="206" t="s">
        <v>79</v>
      </c>
      <c r="C9" s="164">
        <v>2599112.36</v>
      </c>
      <c r="D9" s="164">
        <v>2599112.36</v>
      </c>
      <c r="E9" s="164">
        <v>2399112.36</v>
      </c>
      <c r="F9" s="164">
        <v>200000</v>
      </c>
      <c r="G9" s="164"/>
      <c r="H9" s="164"/>
      <c r="I9" s="164"/>
      <c r="J9" s="164"/>
      <c r="K9" s="164"/>
      <c r="L9" s="164"/>
      <c r="M9" s="164"/>
      <c r="N9" s="164"/>
      <c r="O9" s="164"/>
    </row>
    <row r="10" ht="52.5" customHeight="1" spans="1:15">
      <c r="A10" s="204" t="s">
        <v>80</v>
      </c>
      <c r="B10" s="204" t="s">
        <v>81</v>
      </c>
      <c r="C10" s="164">
        <v>1049072.44</v>
      </c>
      <c r="D10" s="164">
        <v>1049072.44</v>
      </c>
      <c r="E10" s="164">
        <v>1049072.44</v>
      </c>
      <c r="F10" s="164"/>
      <c r="G10" s="164"/>
      <c r="H10" s="164"/>
      <c r="I10" s="164"/>
      <c r="J10" s="164"/>
      <c r="K10" s="164"/>
      <c r="L10" s="164"/>
      <c r="M10" s="164"/>
      <c r="N10" s="164"/>
      <c r="O10" s="164"/>
    </row>
    <row r="11" ht="52.5" customHeight="1" spans="1:15">
      <c r="A11" s="205" t="s">
        <v>82</v>
      </c>
      <c r="B11" s="205" t="s">
        <v>83</v>
      </c>
      <c r="C11" s="164">
        <v>1045683.96</v>
      </c>
      <c r="D11" s="164">
        <v>1045683.96</v>
      </c>
      <c r="E11" s="164">
        <v>1045683.96</v>
      </c>
      <c r="F11" s="164"/>
      <c r="G11" s="164"/>
      <c r="H11" s="164"/>
      <c r="I11" s="164"/>
      <c r="J11" s="164"/>
      <c r="K11" s="164"/>
      <c r="L11" s="164"/>
      <c r="M11" s="164"/>
      <c r="N11" s="164"/>
      <c r="O11" s="164"/>
    </row>
    <row r="12" ht="52.5" customHeight="1" spans="1:15">
      <c r="A12" s="206" t="s">
        <v>84</v>
      </c>
      <c r="B12" s="206" t="s">
        <v>85</v>
      </c>
      <c r="C12" s="164">
        <v>9000</v>
      </c>
      <c r="D12" s="164">
        <v>9000</v>
      </c>
      <c r="E12" s="164">
        <v>9000</v>
      </c>
      <c r="F12" s="164"/>
      <c r="G12" s="164"/>
      <c r="H12" s="164"/>
      <c r="I12" s="164"/>
      <c r="J12" s="164"/>
      <c r="K12" s="164"/>
      <c r="L12" s="164"/>
      <c r="M12" s="164"/>
      <c r="N12" s="164"/>
      <c r="O12" s="164"/>
    </row>
    <row r="13" ht="52.5" customHeight="1" spans="1:15">
      <c r="A13" s="206" t="s">
        <v>86</v>
      </c>
      <c r="B13" s="206" t="s">
        <v>87</v>
      </c>
      <c r="C13" s="164">
        <v>338153.28</v>
      </c>
      <c r="D13" s="164">
        <v>338153.28</v>
      </c>
      <c r="E13" s="164">
        <v>338153.28</v>
      </c>
      <c r="F13" s="164"/>
      <c r="G13" s="164"/>
      <c r="H13" s="164"/>
      <c r="I13" s="164"/>
      <c r="J13" s="164"/>
      <c r="K13" s="164"/>
      <c r="L13" s="164"/>
      <c r="M13" s="164"/>
      <c r="N13" s="164"/>
      <c r="O13" s="164"/>
    </row>
    <row r="14" ht="52.5" customHeight="1" spans="1:15">
      <c r="A14" s="206" t="s">
        <v>88</v>
      </c>
      <c r="B14" s="206" t="s">
        <v>89</v>
      </c>
      <c r="C14" s="164">
        <v>698530.68</v>
      </c>
      <c r="D14" s="164">
        <v>698530.68</v>
      </c>
      <c r="E14" s="164">
        <v>698530.68</v>
      </c>
      <c r="F14" s="164"/>
      <c r="G14" s="164"/>
      <c r="H14" s="164"/>
      <c r="I14" s="164"/>
      <c r="J14" s="164"/>
      <c r="K14" s="164"/>
      <c r="L14" s="164"/>
      <c r="M14" s="164"/>
      <c r="N14" s="164"/>
      <c r="O14" s="164"/>
    </row>
    <row r="15" ht="52.5" customHeight="1" spans="1:15">
      <c r="A15" s="205" t="s">
        <v>90</v>
      </c>
      <c r="B15" s="205" t="s">
        <v>91</v>
      </c>
      <c r="C15" s="164">
        <v>3388.48</v>
      </c>
      <c r="D15" s="164">
        <v>3388.48</v>
      </c>
      <c r="E15" s="164">
        <v>3388.48</v>
      </c>
      <c r="F15" s="164"/>
      <c r="G15" s="164"/>
      <c r="H15" s="164"/>
      <c r="I15" s="164"/>
      <c r="J15" s="164"/>
      <c r="K15" s="164"/>
      <c r="L15" s="164"/>
      <c r="M15" s="164"/>
      <c r="N15" s="164"/>
      <c r="O15" s="164"/>
    </row>
    <row r="16" ht="52.5" customHeight="1" spans="1:15">
      <c r="A16" s="206" t="s">
        <v>92</v>
      </c>
      <c r="B16" s="206" t="s">
        <v>91</v>
      </c>
      <c r="C16" s="164">
        <v>3388.48</v>
      </c>
      <c r="D16" s="164">
        <v>3388.48</v>
      </c>
      <c r="E16" s="164">
        <v>3388.48</v>
      </c>
      <c r="F16" s="164"/>
      <c r="G16" s="164"/>
      <c r="H16" s="164"/>
      <c r="I16" s="164"/>
      <c r="J16" s="164"/>
      <c r="K16" s="164"/>
      <c r="L16" s="164"/>
      <c r="M16" s="164"/>
      <c r="N16" s="164"/>
      <c r="O16" s="164"/>
    </row>
    <row r="17" ht="52.5" customHeight="1" spans="1:15">
      <c r="A17" s="204" t="s">
        <v>93</v>
      </c>
      <c r="B17" s="204" t="s">
        <v>94</v>
      </c>
      <c r="C17" s="164">
        <v>135323.64</v>
      </c>
      <c r="D17" s="164">
        <v>135323.64</v>
      </c>
      <c r="E17" s="164">
        <v>135323.64</v>
      </c>
      <c r="F17" s="164"/>
      <c r="G17" s="164"/>
      <c r="H17" s="164"/>
      <c r="I17" s="164"/>
      <c r="J17" s="164"/>
      <c r="K17" s="164"/>
      <c r="L17" s="164"/>
      <c r="M17" s="164"/>
      <c r="N17" s="164"/>
      <c r="O17" s="164"/>
    </row>
    <row r="18" ht="52.5" customHeight="1" spans="1:15">
      <c r="A18" s="205" t="s">
        <v>95</v>
      </c>
      <c r="B18" s="205" t="s">
        <v>96</v>
      </c>
      <c r="C18" s="164">
        <v>135323.64</v>
      </c>
      <c r="D18" s="164">
        <v>135323.64</v>
      </c>
      <c r="E18" s="164">
        <v>135323.64</v>
      </c>
      <c r="F18" s="164"/>
      <c r="G18" s="164"/>
      <c r="H18" s="164"/>
      <c r="I18" s="164"/>
      <c r="J18" s="164"/>
      <c r="K18" s="164"/>
      <c r="L18" s="164"/>
      <c r="M18" s="164"/>
      <c r="N18" s="164"/>
      <c r="O18" s="164"/>
    </row>
    <row r="19" ht="52.5" customHeight="1" spans="1:15">
      <c r="A19" s="206" t="s">
        <v>97</v>
      </c>
      <c r="B19" s="206" t="s">
        <v>98</v>
      </c>
      <c r="C19" s="164">
        <v>131243.21</v>
      </c>
      <c r="D19" s="164">
        <v>131243.21</v>
      </c>
      <c r="E19" s="164">
        <v>131243.21</v>
      </c>
      <c r="F19" s="164"/>
      <c r="G19" s="164"/>
      <c r="H19" s="164"/>
      <c r="I19" s="164"/>
      <c r="J19" s="164"/>
      <c r="K19" s="164"/>
      <c r="L19" s="164"/>
      <c r="M19" s="164"/>
      <c r="N19" s="164"/>
      <c r="O19" s="164"/>
    </row>
    <row r="20" ht="52.5" customHeight="1" spans="1:15">
      <c r="A20" s="206" t="s">
        <v>99</v>
      </c>
      <c r="B20" s="206" t="s">
        <v>100</v>
      </c>
      <c r="C20" s="164"/>
      <c r="D20" s="164"/>
      <c r="E20" s="164"/>
      <c r="F20" s="164"/>
      <c r="G20" s="164"/>
      <c r="H20" s="164"/>
      <c r="I20" s="164"/>
      <c r="J20" s="164"/>
      <c r="K20" s="164"/>
      <c r="L20" s="164"/>
      <c r="M20" s="164"/>
      <c r="N20" s="164"/>
      <c r="O20" s="164"/>
    </row>
    <row r="21" ht="52.5" customHeight="1" spans="1:15">
      <c r="A21" s="206" t="s">
        <v>101</v>
      </c>
      <c r="B21" s="206" t="s">
        <v>102</v>
      </c>
      <c r="C21" s="164">
        <v>4080.43</v>
      </c>
      <c r="D21" s="164">
        <v>4080.43</v>
      </c>
      <c r="E21" s="164">
        <v>4080.43</v>
      </c>
      <c r="F21" s="164"/>
      <c r="G21" s="164"/>
      <c r="H21" s="164"/>
      <c r="I21" s="164"/>
      <c r="J21" s="164"/>
      <c r="K21" s="164"/>
      <c r="L21" s="164"/>
      <c r="M21" s="164"/>
      <c r="N21" s="164"/>
      <c r="O21" s="164"/>
    </row>
    <row r="22" ht="52.5" customHeight="1" spans="1:15">
      <c r="A22" s="204" t="s">
        <v>103</v>
      </c>
      <c r="B22" s="204" t="s">
        <v>104</v>
      </c>
      <c r="C22" s="164">
        <v>244825.56</v>
      </c>
      <c r="D22" s="164">
        <v>244825.56</v>
      </c>
      <c r="E22" s="164">
        <v>244825.56</v>
      </c>
      <c r="F22" s="164"/>
      <c r="G22" s="164"/>
      <c r="H22" s="164"/>
      <c r="I22" s="164"/>
      <c r="J22" s="164"/>
      <c r="K22" s="164"/>
      <c r="L22" s="164"/>
      <c r="M22" s="164"/>
      <c r="N22" s="164"/>
      <c r="O22" s="164"/>
    </row>
    <row r="23" ht="52.5" customHeight="1" spans="1:15">
      <c r="A23" s="205" t="s">
        <v>105</v>
      </c>
      <c r="B23" s="205" t="s">
        <v>106</v>
      </c>
      <c r="C23" s="164">
        <v>244825.56</v>
      </c>
      <c r="D23" s="164">
        <v>244825.56</v>
      </c>
      <c r="E23" s="164">
        <v>244825.56</v>
      </c>
      <c r="F23" s="164"/>
      <c r="G23" s="164"/>
      <c r="H23" s="164"/>
      <c r="I23" s="164"/>
      <c r="J23" s="164"/>
      <c r="K23" s="164"/>
      <c r="L23" s="164"/>
      <c r="M23" s="164"/>
      <c r="N23" s="164"/>
      <c r="O23" s="164"/>
    </row>
    <row r="24" ht="52.5" customHeight="1" spans="1:15">
      <c r="A24" s="206" t="s">
        <v>107</v>
      </c>
      <c r="B24" s="206" t="s">
        <v>108</v>
      </c>
      <c r="C24" s="164">
        <v>244825.56</v>
      </c>
      <c r="D24" s="164">
        <v>244825.56</v>
      </c>
      <c r="E24" s="164">
        <v>244825.56</v>
      </c>
      <c r="F24" s="164"/>
      <c r="G24" s="164"/>
      <c r="H24" s="164"/>
      <c r="I24" s="164"/>
      <c r="J24" s="164"/>
      <c r="K24" s="164"/>
      <c r="L24" s="164"/>
      <c r="M24" s="164"/>
      <c r="N24" s="164"/>
      <c r="O24" s="164"/>
    </row>
    <row r="25" ht="30" customHeight="1" spans="1:15">
      <c r="A25" s="203" t="s">
        <v>31</v>
      </c>
      <c r="B25" s="203"/>
      <c r="C25" s="164">
        <v>4028334</v>
      </c>
      <c r="D25" s="164">
        <v>4028334</v>
      </c>
      <c r="E25" s="164">
        <v>3828334</v>
      </c>
      <c r="F25" s="164">
        <v>200000</v>
      </c>
      <c r="G25" s="164"/>
      <c r="H25" s="164"/>
      <c r="I25" s="164"/>
      <c r="J25" s="164"/>
      <c r="K25" s="164"/>
      <c r="L25" s="164"/>
      <c r="M25" s="164"/>
      <c r="N25" s="164"/>
      <c r="O25" s="164"/>
    </row>
    <row r="26" customFormat="1" ht="11" customHeight="1" spans="5:5">
      <c r="E26" s="207"/>
    </row>
    <row r="28" ht="11" customHeight="1" spans="5:5">
      <c r="E28" s="207"/>
    </row>
  </sheetData>
  <mergeCells count="13">
    <mergeCell ref="N1:O1"/>
    <mergeCell ref="A2:O2"/>
    <mergeCell ref="A3:F3"/>
    <mergeCell ref="N3:O3"/>
    <mergeCell ref="D4:F4"/>
    <mergeCell ref="J4:O4"/>
    <mergeCell ref="A25:B25"/>
    <mergeCell ref="A4:A5"/>
    <mergeCell ref="B4:B5"/>
    <mergeCell ref="C4:C5"/>
    <mergeCell ref="G4:G5"/>
    <mergeCell ref="H4:H5"/>
    <mergeCell ref="I4:I5"/>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topLeftCell="A5" workbookViewId="0">
      <selection activeCell="B12" sqref="B12"/>
    </sheetView>
  </sheetViews>
  <sheetFormatPr defaultColWidth="9.13333333333333" defaultRowHeight="14.25" customHeight="1" outlineLevelCol="3"/>
  <cols>
    <col min="1" max="1" width="32.7714285714286" customWidth="1"/>
    <col min="2" max="2" width="23.9142857142857" customWidth="1"/>
    <col min="3" max="3" width="35.4857142857143" customWidth="1"/>
    <col min="4" max="4" width="36.4190476190476" customWidth="1"/>
  </cols>
  <sheetData>
    <row r="1" ht="17.25" customHeight="1" spans="1:4">
      <c r="A1" s="60"/>
      <c r="B1" s="60"/>
      <c r="C1" s="60"/>
      <c r="D1" s="115" t="s">
        <v>109</v>
      </c>
    </row>
    <row r="2" ht="30.75" customHeight="1" spans="1:4">
      <c r="A2" s="192" t="str">
        <f>"2026"&amp;"年部门财政拨款收支预算总表"</f>
        <v>2026年部门财政拨款收支预算总表</v>
      </c>
      <c r="B2" s="192"/>
      <c r="C2" s="192"/>
      <c r="D2" s="192"/>
    </row>
    <row r="3" ht="18.75" customHeight="1" spans="1:4">
      <c r="A3" s="108" t="s">
        <v>1</v>
      </c>
      <c r="B3" s="193"/>
      <c r="C3" s="193"/>
      <c r="D3" s="116" t="s">
        <v>2</v>
      </c>
    </row>
    <row r="4" ht="19.5" customHeight="1" spans="1:4">
      <c r="A4" s="12" t="s">
        <v>110</v>
      </c>
      <c r="B4" s="14"/>
      <c r="C4" s="12" t="s">
        <v>111</v>
      </c>
      <c r="D4" s="14"/>
    </row>
    <row r="5" ht="21.75" customHeight="1" spans="1:4">
      <c r="A5" s="93" t="s">
        <v>112</v>
      </c>
      <c r="B5" s="11" t="s">
        <v>6</v>
      </c>
      <c r="C5" s="93" t="s">
        <v>113</v>
      </c>
      <c r="D5" s="11" t="s">
        <v>6</v>
      </c>
    </row>
    <row r="6" ht="17.25" customHeight="1" spans="1:4">
      <c r="A6" s="96"/>
      <c r="B6" s="18"/>
      <c r="C6" s="96"/>
      <c r="D6" s="18"/>
    </row>
    <row r="7" ht="19.5" customHeight="1" spans="1:4">
      <c r="A7" s="111" t="s">
        <v>114</v>
      </c>
      <c r="B7" s="23">
        <v>4028334</v>
      </c>
      <c r="C7" s="111" t="s">
        <v>115</v>
      </c>
      <c r="D7" s="23">
        <v>4028334</v>
      </c>
    </row>
    <row r="8" ht="19.5" customHeight="1" spans="1:4">
      <c r="A8" s="111" t="s">
        <v>116</v>
      </c>
      <c r="B8" s="23">
        <v>4028334</v>
      </c>
      <c r="C8" s="194" t="str">
        <f>"（"&amp;"一"&amp;"）"&amp;"一般公共服务支出"</f>
        <v>（一）一般公共服务支出</v>
      </c>
      <c r="D8" s="23">
        <v>2599112.36</v>
      </c>
    </row>
    <row r="9" ht="19.5" customHeight="1" spans="1:4">
      <c r="A9" s="195" t="s">
        <v>117</v>
      </c>
      <c r="B9" s="23"/>
      <c r="C9" s="194" t="str">
        <f>"（"&amp;"二"&amp;"）"&amp;"社会保障和就业支出"</f>
        <v>（二）社会保障和就业支出</v>
      </c>
      <c r="D9" s="23">
        <v>1049072.44</v>
      </c>
    </row>
    <row r="10" ht="19.5" customHeight="1" spans="1:4">
      <c r="A10" s="195" t="s">
        <v>118</v>
      </c>
      <c r="B10" s="23"/>
      <c r="C10" s="194" t="str">
        <f>"（"&amp;"三"&amp;"）"&amp;"卫生健康支出"</f>
        <v>（三）卫生健康支出</v>
      </c>
      <c r="D10" s="23">
        <v>135323.64</v>
      </c>
    </row>
    <row r="11" ht="19.5" customHeight="1" spans="1:4">
      <c r="A11" s="195" t="s">
        <v>119</v>
      </c>
      <c r="B11" s="23"/>
      <c r="C11" s="194" t="str">
        <f>"（"&amp;"四"&amp;"）"&amp;"住房保障支出"</f>
        <v>（四）住房保障支出</v>
      </c>
      <c r="D11" s="23">
        <v>244825.56</v>
      </c>
    </row>
    <row r="12" ht="19.5" customHeight="1" spans="1:4">
      <c r="A12" s="195" t="s">
        <v>116</v>
      </c>
      <c r="B12" s="23"/>
      <c r="C12" s="194"/>
      <c r="D12" s="23"/>
    </row>
    <row r="13" ht="19.5" customHeight="1" spans="1:4">
      <c r="A13" s="195" t="s">
        <v>117</v>
      </c>
      <c r="B13" s="23"/>
      <c r="C13" s="194"/>
      <c r="D13" s="23"/>
    </row>
    <row r="14" ht="19.5" customHeight="1" spans="1:4">
      <c r="A14" s="195" t="s">
        <v>118</v>
      </c>
      <c r="B14" s="23"/>
      <c r="C14" s="194"/>
      <c r="D14" s="23"/>
    </row>
    <row r="15" ht="19.5" customHeight="1" spans="1:4">
      <c r="A15" s="196"/>
      <c r="B15" s="23"/>
      <c r="C15" s="194"/>
      <c r="D15" s="23"/>
    </row>
    <row r="16" ht="19.5" customHeight="1" spans="1:4">
      <c r="A16" s="196"/>
      <c r="B16" s="23"/>
      <c r="C16" s="194"/>
      <c r="D16" s="23"/>
    </row>
    <row r="17" ht="19.5" customHeight="1" spans="1:4">
      <c r="A17" s="196"/>
      <c r="B17" s="23"/>
      <c r="C17" s="194"/>
      <c r="D17" s="23"/>
    </row>
    <row r="18" ht="19.5" customHeight="1" spans="1:4">
      <c r="A18" s="196"/>
      <c r="B18" s="23"/>
      <c r="C18" s="194"/>
      <c r="D18" s="23"/>
    </row>
    <row r="19" ht="19.5" customHeight="1" spans="1:4">
      <c r="A19" s="196"/>
      <c r="B19" s="23"/>
      <c r="C19" s="194"/>
      <c r="D19" s="23"/>
    </row>
    <row r="20" ht="19.5" customHeight="1" spans="1:4">
      <c r="A20" s="111"/>
      <c r="B20" s="23"/>
      <c r="C20" s="194"/>
      <c r="D20" s="23"/>
    </row>
    <row r="21" ht="19.5" customHeight="1" spans="1:4">
      <c r="A21" s="111"/>
      <c r="B21" s="23"/>
      <c r="C21" s="111"/>
      <c r="D21" s="23"/>
    </row>
    <row r="22" ht="19.5" customHeight="1" spans="1:4">
      <c r="A22" s="111"/>
      <c r="B22" s="23"/>
      <c r="C22" s="111"/>
      <c r="D22" s="23"/>
    </row>
    <row r="23" ht="19.5" customHeight="1" spans="1:4">
      <c r="A23" s="111"/>
      <c r="B23" s="23"/>
      <c r="C23" s="111"/>
      <c r="D23" s="23"/>
    </row>
    <row r="24" ht="19.5" customHeight="1" spans="1:4">
      <c r="A24" s="111"/>
      <c r="B24" s="23"/>
      <c r="C24" s="111"/>
      <c r="D24" s="23"/>
    </row>
    <row r="25" ht="19.5" customHeight="1" spans="1:4">
      <c r="A25" s="111"/>
      <c r="B25" s="23"/>
      <c r="C25" s="111"/>
      <c r="D25" s="23"/>
    </row>
    <row r="26" ht="19.5" customHeight="1" spans="1:4">
      <c r="A26" s="194"/>
      <c r="B26" s="23"/>
      <c r="C26" s="111"/>
      <c r="D26" s="23"/>
    </row>
    <row r="27" ht="19.5" customHeight="1" spans="1:4">
      <c r="A27" s="111"/>
      <c r="B27" s="23"/>
      <c r="C27" s="111"/>
      <c r="D27" s="23"/>
    </row>
    <row r="28" customHeight="1" spans="1:4">
      <c r="A28" s="111"/>
      <c r="B28" s="23"/>
      <c r="C28" s="195"/>
      <c r="D28" s="23"/>
    </row>
    <row r="29" ht="19.5" customHeight="1" spans="1:4">
      <c r="A29" s="111"/>
      <c r="B29" s="23"/>
      <c r="C29" s="111"/>
      <c r="D29" s="23"/>
    </row>
    <row r="30" ht="19.5" customHeight="1" spans="1:4">
      <c r="A30" s="194"/>
      <c r="B30" s="23"/>
      <c r="C30" s="111"/>
      <c r="D30" s="23"/>
    </row>
    <row r="31" ht="18" customHeight="1" spans="1:4">
      <c r="A31" s="194"/>
      <c r="B31" s="23"/>
      <c r="C31" s="111"/>
      <c r="D31" s="23"/>
    </row>
    <row r="32" ht="18" customHeight="1" spans="1:4">
      <c r="A32" s="194"/>
      <c r="B32" s="23"/>
      <c r="C32" s="195"/>
      <c r="D32" s="23"/>
    </row>
    <row r="33" ht="18" customHeight="1" spans="1:4">
      <c r="A33" s="194"/>
      <c r="B33" s="23"/>
      <c r="C33" s="195"/>
      <c r="D33" s="23"/>
    </row>
    <row r="34" ht="19.5" customHeight="1" spans="1:4">
      <c r="A34" s="194"/>
      <c r="B34" s="197"/>
      <c r="C34" s="111"/>
      <c r="D34" s="197"/>
    </row>
    <row r="35" ht="19.5" customHeight="1" spans="1:4">
      <c r="A35" s="194"/>
      <c r="B35" s="23"/>
      <c r="C35" s="111" t="s">
        <v>120</v>
      </c>
      <c r="D35" s="23"/>
    </row>
    <row r="36" ht="19.5" customHeight="1" spans="1:4">
      <c r="A36" s="198" t="s">
        <v>25</v>
      </c>
      <c r="B36" s="23">
        <v>4028334</v>
      </c>
      <c r="C36" s="198" t="s">
        <v>26</v>
      </c>
      <c r="D36" s="23">
        <v>4028334</v>
      </c>
    </row>
  </sheetData>
  <mergeCells count="8">
    <mergeCell ref="A2:D2"/>
    <mergeCell ref="A3:B3"/>
    <mergeCell ref="A4:B4"/>
    <mergeCell ref="C4:D4"/>
    <mergeCell ref="A5:A6"/>
    <mergeCell ref="B5:B6"/>
    <mergeCell ref="C5:C6"/>
    <mergeCell ref="D5:D6"/>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24"/>
  <sheetViews>
    <sheetView showZeros="0" topLeftCell="A7" workbookViewId="0">
      <selection activeCell="A3" sqref="A3:C3"/>
    </sheetView>
  </sheetViews>
  <sheetFormatPr defaultColWidth="10.2857142857143" defaultRowHeight="15" customHeight="1" outlineLevelCol="6"/>
  <cols>
    <col min="1" max="1" width="26.3428571428571" style="179" customWidth="1"/>
    <col min="2" max="2" width="24.6380952380952" style="179" customWidth="1"/>
    <col min="3" max="7" width="19.2857142857143" style="179" customWidth="1"/>
    <col min="8" max="16384" width="10.2857142857143" style="179"/>
  </cols>
  <sheetData>
    <row r="1" ht="18.75" customHeight="1" spans="1:7">
      <c r="A1" s="180"/>
      <c r="B1" s="180"/>
      <c r="C1" s="180"/>
      <c r="D1" s="180"/>
      <c r="E1" s="180"/>
      <c r="F1" s="180"/>
      <c r="G1" s="181" t="s">
        <v>121</v>
      </c>
    </row>
    <row r="2" ht="33" customHeight="1" spans="1:7">
      <c r="A2" s="182" t="str">
        <f>"2026"&amp;"年一般公共预算支出预算表（按功能科目分类）"</f>
        <v>2026年一般公共预算支出预算表（按功能科目分类）</v>
      </c>
      <c r="B2" s="182"/>
      <c r="C2" s="182"/>
      <c r="D2" s="182"/>
      <c r="E2" s="182"/>
      <c r="F2" s="182"/>
      <c r="G2" s="182"/>
    </row>
    <row r="3" ht="18.75" customHeight="1" spans="1:7">
      <c r="A3" s="183" t="s">
        <v>1</v>
      </c>
      <c r="B3" s="183"/>
      <c r="C3" s="180"/>
      <c r="D3" s="180"/>
      <c r="E3" s="180"/>
      <c r="F3" s="180"/>
      <c r="G3" s="181" t="s">
        <v>2</v>
      </c>
    </row>
    <row r="4" ht="18.75" customHeight="1" spans="1:7">
      <c r="A4" s="184" t="s">
        <v>122</v>
      </c>
      <c r="B4" s="184"/>
      <c r="C4" s="184" t="s">
        <v>31</v>
      </c>
      <c r="D4" s="185" t="s">
        <v>53</v>
      </c>
      <c r="E4" s="185"/>
      <c r="F4" s="185"/>
      <c r="G4" s="184" t="s">
        <v>54</v>
      </c>
    </row>
    <row r="5" ht="18.75" customHeight="1" spans="1:7">
      <c r="A5" s="184" t="s">
        <v>49</v>
      </c>
      <c r="B5" s="184" t="s">
        <v>50</v>
      </c>
      <c r="C5" s="184"/>
      <c r="D5" s="185" t="s">
        <v>34</v>
      </c>
      <c r="E5" s="185" t="s">
        <v>123</v>
      </c>
      <c r="F5" s="185" t="s">
        <v>124</v>
      </c>
      <c r="G5" s="184"/>
    </row>
    <row r="6" ht="18.75" customHeight="1" spans="1:7">
      <c r="A6" s="184" t="s">
        <v>60</v>
      </c>
      <c r="B6" s="184" t="s">
        <v>61</v>
      </c>
      <c r="C6" s="184" t="s">
        <v>62</v>
      </c>
      <c r="D6" s="186" t="s">
        <v>63</v>
      </c>
      <c r="E6" s="186" t="s">
        <v>125</v>
      </c>
      <c r="F6" s="187">
        <v>6</v>
      </c>
      <c r="G6" s="184" t="s">
        <v>65</v>
      </c>
    </row>
    <row r="7" ht="18.75" customHeight="1" spans="1:7">
      <c r="A7" s="188" t="s">
        <v>74</v>
      </c>
      <c r="B7" s="188" t="s">
        <v>75</v>
      </c>
      <c r="C7" s="189">
        <v>2599112.36</v>
      </c>
      <c r="D7" s="189">
        <v>2399112.36</v>
      </c>
      <c r="E7" s="189">
        <v>1980713</v>
      </c>
      <c r="F7" s="189">
        <v>418399.36</v>
      </c>
      <c r="G7" s="189">
        <v>200000</v>
      </c>
    </row>
    <row r="8" ht="18.75" customHeight="1" outlineLevel="1" spans="1:7">
      <c r="A8" s="190" t="s">
        <v>76</v>
      </c>
      <c r="B8" s="190" t="s">
        <v>77</v>
      </c>
      <c r="C8" s="189">
        <v>2599112.36</v>
      </c>
      <c r="D8" s="189">
        <v>2399112.36</v>
      </c>
      <c r="E8" s="189">
        <v>1980713</v>
      </c>
      <c r="F8" s="189">
        <v>418399.36</v>
      </c>
      <c r="G8" s="189">
        <v>200000</v>
      </c>
    </row>
    <row r="9" s="179" customFormat="1" ht="18.75" customHeight="1" outlineLevel="2" spans="1:7">
      <c r="A9" s="191" t="s">
        <v>78</v>
      </c>
      <c r="B9" s="191" t="s">
        <v>79</v>
      </c>
      <c r="C9" s="189">
        <v>2599112.36</v>
      </c>
      <c r="D9" s="189">
        <v>2399112.36</v>
      </c>
      <c r="E9" s="189">
        <v>1980713</v>
      </c>
      <c r="F9" s="189">
        <v>418399.36</v>
      </c>
      <c r="G9" s="189">
        <v>200000</v>
      </c>
    </row>
    <row r="10" ht="18.75" customHeight="1" spans="1:7">
      <c r="A10" s="188" t="s">
        <v>80</v>
      </c>
      <c r="B10" s="188" t="s">
        <v>81</v>
      </c>
      <c r="C10" s="189">
        <v>1049072.44</v>
      </c>
      <c r="D10" s="189">
        <v>1049072.44</v>
      </c>
      <c r="E10" s="189">
        <v>1044572.44</v>
      </c>
      <c r="F10" s="189">
        <v>4500</v>
      </c>
      <c r="G10" s="189"/>
    </row>
    <row r="11" ht="18.75" customHeight="1" outlineLevel="1" spans="1:7">
      <c r="A11" s="190" t="s">
        <v>82</v>
      </c>
      <c r="B11" s="190" t="s">
        <v>83</v>
      </c>
      <c r="C11" s="189">
        <v>1045683.96</v>
      </c>
      <c r="D11" s="189">
        <v>1045683.96</v>
      </c>
      <c r="E11" s="189">
        <v>1041183.96</v>
      </c>
      <c r="F11" s="189">
        <v>4500</v>
      </c>
      <c r="G11" s="189"/>
    </row>
    <row r="12" s="179" customFormat="1" ht="18.75" customHeight="1" outlineLevel="2" spans="1:7">
      <c r="A12" s="191" t="s">
        <v>84</v>
      </c>
      <c r="B12" s="191" t="s">
        <v>85</v>
      </c>
      <c r="C12" s="189">
        <v>9000</v>
      </c>
      <c r="D12" s="189">
        <v>9000</v>
      </c>
      <c r="E12" s="189">
        <v>4500</v>
      </c>
      <c r="F12" s="189">
        <v>4500</v>
      </c>
      <c r="G12" s="189"/>
    </row>
    <row r="13" s="179" customFormat="1" ht="18.75" customHeight="1" outlineLevel="2" spans="1:7">
      <c r="A13" s="191" t="s">
        <v>86</v>
      </c>
      <c r="B13" s="191" t="s">
        <v>87</v>
      </c>
      <c r="C13" s="189">
        <v>338153.28</v>
      </c>
      <c r="D13" s="189">
        <v>338153.28</v>
      </c>
      <c r="E13" s="189">
        <v>338153.28</v>
      </c>
      <c r="F13" s="189"/>
      <c r="G13" s="189"/>
    </row>
    <row r="14" s="179" customFormat="1" ht="18.75" customHeight="1" outlineLevel="2" spans="1:7">
      <c r="A14" s="191" t="s">
        <v>88</v>
      </c>
      <c r="B14" s="191" t="s">
        <v>89</v>
      </c>
      <c r="C14" s="189">
        <v>698530.68</v>
      </c>
      <c r="D14" s="189">
        <v>698530.68</v>
      </c>
      <c r="E14" s="189">
        <v>698530.68</v>
      </c>
      <c r="F14" s="189"/>
      <c r="G14" s="189"/>
    </row>
    <row r="15" ht="18.75" customHeight="1" outlineLevel="1" spans="1:7">
      <c r="A15" s="190" t="s">
        <v>90</v>
      </c>
      <c r="B15" s="190" t="s">
        <v>91</v>
      </c>
      <c r="C15" s="189">
        <v>3388.48</v>
      </c>
      <c r="D15" s="189">
        <v>3388.48</v>
      </c>
      <c r="E15" s="189">
        <v>3388.48</v>
      </c>
      <c r="F15" s="189"/>
      <c r="G15" s="189"/>
    </row>
    <row r="16" s="179" customFormat="1" ht="18.75" customHeight="1" outlineLevel="2" spans="1:7">
      <c r="A16" s="191" t="s">
        <v>92</v>
      </c>
      <c r="B16" s="191" t="s">
        <v>91</v>
      </c>
      <c r="C16" s="189">
        <v>3388.48</v>
      </c>
      <c r="D16" s="189">
        <v>3388.48</v>
      </c>
      <c r="E16" s="189">
        <v>3388.48</v>
      </c>
      <c r="F16" s="189"/>
      <c r="G16" s="189"/>
    </row>
    <row r="17" ht="18.75" customHeight="1" spans="1:7">
      <c r="A17" s="188" t="s">
        <v>93</v>
      </c>
      <c r="B17" s="188" t="s">
        <v>94</v>
      </c>
      <c r="C17" s="189">
        <v>135323.64</v>
      </c>
      <c r="D17" s="189">
        <v>135323.64</v>
      </c>
      <c r="E17" s="189">
        <v>135323.64</v>
      </c>
      <c r="F17" s="189"/>
      <c r="G17" s="189"/>
    </row>
    <row r="18" ht="18.75" customHeight="1" outlineLevel="1" spans="1:7">
      <c r="A18" s="190" t="s">
        <v>95</v>
      </c>
      <c r="B18" s="190" t="s">
        <v>96</v>
      </c>
      <c r="C18" s="189">
        <v>135323.64</v>
      </c>
      <c r="D18" s="189">
        <v>135323.64</v>
      </c>
      <c r="E18" s="189">
        <v>135323.64</v>
      </c>
      <c r="F18" s="189"/>
      <c r="G18" s="189"/>
    </row>
    <row r="19" s="179" customFormat="1" ht="18.75" customHeight="1" outlineLevel="2" spans="1:7">
      <c r="A19" s="191" t="s">
        <v>97</v>
      </c>
      <c r="B19" s="191" t="s">
        <v>98</v>
      </c>
      <c r="C19" s="189">
        <v>131243.21</v>
      </c>
      <c r="D19" s="189">
        <v>131243.21</v>
      </c>
      <c r="E19" s="189">
        <v>131243.21</v>
      </c>
      <c r="F19" s="189"/>
      <c r="G19" s="189"/>
    </row>
    <row r="20" s="179" customFormat="1" ht="18.75" customHeight="1" outlineLevel="2" spans="1:7">
      <c r="A20" s="191" t="s">
        <v>101</v>
      </c>
      <c r="B20" s="191" t="s">
        <v>102</v>
      </c>
      <c r="C20" s="189">
        <v>4080.43</v>
      </c>
      <c r="D20" s="189">
        <v>4080.43</v>
      </c>
      <c r="E20" s="189">
        <v>4080.43</v>
      </c>
      <c r="F20" s="189"/>
      <c r="G20" s="189"/>
    </row>
    <row r="21" ht="18.75" customHeight="1" spans="1:7">
      <c r="A21" s="188" t="s">
        <v>103</v>
      </c>
      <c r="B21" s="188" t="s">
        <v>104</v>
      </c>
      <c r="C21" s="189">
        <v>244825.56</v>
      </c>
      <c r="D21" s="189">
        <v>244825.56</v>
      </c>
      <c r="E21" s="189">
        <v>244825.56</v>
      </c>
      <c r="F21" s="189"/>
      <c r="G21" s="189"/>
    </row>
    <row r="22" ht="18.75" customHeight="1" outlineLevel="1" spans="1:7">
      <c r="A22" s="190" t="s">
        <v>105</v>
      </c>
      <c r="B22" s="190" t="s">
        <v>106</v>
      </c>
      <c r="C22" s="189">
        <v>244825.56</v>
      </c>
      <c r="D22" s="189">
        <v>244825.56</v>
      </c>
      <c r="E22" s="189">
        <v>244825.56</v>
      </c>
      <c r="F22" s="189"/>
      <c r="G22" s="189"/>
    </row>
    <row r="23" s="179" customFormat="1" ht="18.75" customHeight="1" outlineLevel="2" spans="1:7">
      <c r="A23" s="191" t="s">
        <v>107</v>
      </c>
      <c r="B23" s="191" t="s">
        <v>108</v>
      </c>
      <c r="C23" s="189">
        <v>244825.56</v>
      </c>
      <c r="D23" s="189">
        <v>244825.56</v>
      </c>
      <c r="E23" s="189">
        <v>244825.56</v>
      </c>
      <c r="F23" s="189"/>
      <c r="G23" s="189"/>
    </row>
    <row r="24" ht="18.75" customHeight="1" spans="1:7">
      <c r="A24" s="184" t="s">
        <v>31</v>
      </c>
      <c r="B24" s="184"/>
      <c r="C24" s="189">
        <v>4028334</v>
      </c>
      <c r="D24" s="189">
        <v>3828334</v>
      </c>
      <c r="E24" s="189">
        <v>3405434.64</v>
      </c>
      <c r="F24" s="189">
        <v>422899.36</v>
      </c>
      <c r="G24" s="189">
        <v>200000</v>
      </c>
    </row>
  </sheetData>
  <mergeCells count="7">
    <mergeCell ref="A2:G2"/>
    <mergeCell ref="A3:C3"/>
    <mergeCell ref="A4:B4"/>
    <mergeCell ref="D4:F4"/>
    <mergeCell ref="A24:B24"/>
    <mergeCell ref="C4:C5"/>
    <mergeCell ref="G4:G5"/>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7"/>
  <sheetViews>
    <sheetView showZeros="0" workbookViewId="0">
      <selection activeCell="A3" sqref="A3:D3"/>
    </sheetView>
  </sheetViews>
  <sheetFormatPr defaultColWidth="9.13333333333333" defaultRowHeight="14.25" customHeight="1" outlineLevelRow="6" outlineLevelCol="5"/>
  <cols>
    <col min="1" max="1" width="28.2" customWidth="1"/>
    <col min="2" max="2" width="18.3428571428571" customWidth="1"/>
    <col min="3" max="3" width="17.2857142857143" customWidth="1"/>
    <col min="4" max="4" width="21.6380952380952" customWidth="1"/>
    <col min="5" max="5" width="19.7714285714286" customWidth="1"/>
    <col min="6" max="6" width="18.7047619047619" customWidth="1"/>
  </cols>
  <sheetData>
    <row r="1" customHeight="1" spans="1:6">
      <c r="A1" s="170"/>
      <c r="B1" s="170"/>
      <c r="C1" s="171"/>
      <c r="D1" s="1"/>
      <c r="E1" s="1"/>
      <c r="F1" s="172" t="s">
        <v>126</v>
      </c>
    </row>
    <row r="2" ht="33.75" customHeight="1" spans="1:6">
      <c r="A2" s="173" t="str">
        <f>"2026"&amp;"年一般公共预算“三公”经费支出预算表"</f>
        <v>2026年一般公共预算“三公”经费支出预算表</v>
      </c>
      <c r="B2" s="173"/>
      <c r="C2" s="173"/>
      <c r="D2" s="173"/>
      <c r="E2" s="173"/>
      <c r="F2" s="173"/>
    </row>
    <row r="3" ht="21.75" customHeight="1" spans="1:6">
      <c r="A3" s="174" t="s">
        <v>1</v>
      </c>
      <c r="B3" s="170"/>
      <c r="C3" s="171"/>
      <c r="D3" s="3"/>
      <c r="E3" s="1"/>
      <c r="F3" s="172" t="s">
        <v>28</v>
      </c>
    </row>
    <row r="4" ht="19.5" customHeight="1" spans="1:6">
      <c r="A4" s="11" t="s">
        <v>127</v>
      </c>
      <c r="B4" s="93" t="s">
        <v>128</v>
      </c>
      <c r="C4" s="12" t="s">
        <v>129</v>
      </c>
      <c r="D4" s="13"/>
      <c r="E4" s="14"/>
      <c r="F4" s="93" t="s">
        <v>130</v>
      </c>
    </row>
    <row r="5" ht="19.5" customHeight="1" spans="1:6">
      <c r="A5" s="18"/>
      <c r="B5" s="96"/>
      <c r="C5" s="99" t="s">
        <v>34</v>
      </c>
      <c r="D5" s="99" t="s">
        <v>131</v>
      </c>
      <c r="E5" s="99" t="s">
        <v>132</v>
      </c>
      <c r="F5" s="96"/>
    </row>
    <row r="6" ht="18.75" customHeight="1" spans="1:6">
      <c r="A6" s="175">
        <v>1</v>
      </c>
      <c r="B6" s="175">
        <v>2</v>
      </c>
      <c r="C6" s="176">
        <v>3</v>
      </c>
      <c r="D6" s="175">
        <v>4</v>
      </c>
      <c r="E6" s="175">
        <v>5</v>
      </c>
      <c r="F6" s="175">
        <v>6</v>
      </c>
    </row>
    <row r="7" ht="24.75" customHeight="1" spans="1:6">
      <c r="A7" s="177">
        <v>49000</v>
      </c>
      <c r="B7" s="177">
        <v>40000</v>
      </c>
      <c r="C7" s="178">
        <v>4000</v>
      </c>
      <c r="D7" s="177"/>
      <c r="E7" s="177">
        <v>4000</v>
      </c>
      <c r="F7" s="177">
        <v>5000</v>
      </c>
    </row>
  </sheetData>
  <mergeCells count="6">
    <mergeCell ref="A2:F2"/>
    <mergeCell ref="A3:D3"/>
    <mergeCell ref="C4:E4"/>
    <mergeCell ref="A4:A5"/>
    <mergeCell ref="B4:B5"/>
    <mergeCell ref="F4:F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42"/>
  <sheetViews>
    <sheetView showZeros="0" topLeftCell="A10" workbookViewId="0">
      <selection activeCell="A3" sqref="A3:G3"/>
    </sheetView>
  </sheetViews>
  <sheetFormatPr defaultColWidth="10.2857142857143" defaultRowHeight="15" customHeight="1"/>
  <cols>
    <col min="1" max="2" width="12.4190476190476" customWidth="1"/>
    <col min="3" max="3" width="10.8571428571429" customWidth="1"/>
    <col min="4" max="4" width="9.63809523809524" customWidth="1"/>
    <col min="5" max="5" width="10.5714285714286" customWidth="1"/>
    <col min="6" max="6" width="5.57142857142857" customWidth="1"/>
    <col min="7" max="7" width="8.7047619047619" customWidth="1"/>
    <col min="8" max="8" width="12.9142857142857" customWidth="1"/>
    <col min="9" max="9" width="12.2857142857143" customWidth="1"/>
    <col min="10" max="11" width="6" customWidth="1"/>
    <col min="12" max="12" width="12.2857142857143" customWidth="1"/>
    <col min="13" max="13" width="3.7047619047619" customWidth="1"/>
    <col min="14" max="14" width="5.05714285714286" customWidth="1"/>
    <col min="15" max="15" width="5.77142857142857" customWidth="1"/>
    <col min="16" max="16" width="6.57142857142857" customWidth="1"/>
    <col min="17" max="17" width="4.77142857142857" customWidth="1"/>
    <col min="18" max="18" width="4.28571428571429" customWidth="1"/>
    <col min="19" max="23" width="4.7047619047619" customWidth="1"/>
  </cols>
  <sheetData>
    <row r="1" ht="18.75" customHeight="1" spans="1:23">
      <c r="A1" s="165"/>
      <c r="B1" s="165"/>
      <c r="C1" s="165"/>
      <c r="D1" s="165"/>
      <c r="E1" s="165"/>
      <c r="F1" s="165"/>
      <c r="G1" s="165"/>
      <c r="H1" s="165"/>
      <c r="I1" s="165"/>
      <c r="J1" s="165"/>
      <c r="K1" s="165"/>
      <c r="L1" s="165"/>
      <c r="M1" s="165"/>
      <c r="N1" s="165"/>
      <c r="O1" s="165"/>
      <c r="P1" s="165"/>
      <c r="Q1" s="165"/>
      <c r="R1" s="165"/>
      <c r="S1" s="165"/>
      <c r="T1" s="169" t="s">
        <v>133</v>
      </c>
      <c r="U1" s="169"/>
      <c r="V1" s="169"/>
      <c r="W1" s="169"/>
    </row>
    <row r="2" ht="45.75" customHeight="1" spans="1:23">
      <c r="A2" s="166" t="str">
        <f>"2026"&amp;"年部门基本支出预算表"</f>
        <v>2026年部门基本支出预算表</v>
      </c>
      <c r="B2" s="166"/>
      <c r="C2" s="166"/>
      <c r="D2" s="166"/>
      <c r="E2" s="166"/>
      <c r="F2" s="166"/>
      <c r="G2" s="166"/>
      <c r="H2" s="166"/>
      <c r="I2" s="166"/>
      <c r="J2" s="166"/>
      <c r="K2" s="166"/>
      <c r="L2" s="166"/>
      <c r="M2" s="166"/>
      <c r="N2" s="166"/>
      <c r="O2" s="166"/>
      <c r="P2" s="166"/>
      <c r="Q2" s="166"/>
      <c r="R2" s="166"/>
      <c r="S2" s="166"/>
      <c r="T2" s="166"/>
      <c r="U2" s="166"/>
      <c r="V2" s="166"/>
      <c r="W2" s="166"/>
    </row>
    <row r="3" ht="18.75" customHeight="1" spans="1:23">
      <c r="A3" s="165" t="s">
        <v>1</v>
      </c>
      <c r="B3" s="165"/>
      <c r="C3" s="165"/>
      <c r="D3" s="165"/>
      <c r="E3" s="165"/>
      <c r="F3" s="165"/>
      <c r="G3" s="165"/>
      <c r="H3" s="165"/>
      <c r="I3" s="165"/>
      <c r="J3" s="165"/>
      <c r="K3" s="165"/>
      <c r="L3" s="165"/>
      <c r="M3" s="165"/>
      <c r="N3" s="165"/>
      <c r="O3" s="165"/>
      <c r="P3" s="165"/>
      <c r="Q3" s="165"/>
      <c r="R3" s="165"/>
      <c r="S3" s="165"/>
      <c r="T3" s="169" t="s">
        <v>28</v>
      </c>
      <c r="U3" s="169"/>
      <c r="V3" s="169"/>
      <c r="W3" s="169"/>
    </row>
    <row r="4" ht="18.75" customHeight="1" spans="1:23">
      <c r="A4" s="167" t="s">
        <v>134</v>
      </c>
      <c r="B4" s="167" t="s">
        <v>135</v>
      </c>
      <c r="C4" s="167" t="s">
        <v>136</v>
      </c>
      <c r="D4" s="167" t="s">
        <v>137</v>
      </c>
      <c r="E4" s="167" t="s">
        <v>138</v>
      </c>
      <c r="F4" s="167" t="s">
        <v>139</v>
      </c>
      <c r="G4" s="167" t="s">
        <v>140</v>
      </c>
      <c r="H4" s="167" t="s">
        <v>141</v>
      </c>
      <c r="I4" s="167"/>
      <c r="J4" s="167"/>
      <c r="K4" s="167"/>
      <c r="L4" s="167"/>
      <c r="M4" s="167"/>
      <c r="N4" s="167"/>
      <c r="O4" s="167"/>
      <c r="P4" s="167"/>
      <c r="Q4" s="167"/>
      <c r="R4" s="167"/>
      <c r="S4" s="167"/>
      <c r="T4" s="167"/>
      <c r="U4" s="167"/>
      <c r="V4" s="167"/>
      <c r="W4" s="167"/>
    </row>
    <row r="5" ht="28.3" customHeight="1" spans="1:23">
      <c r="A5" s="167"/>
      <c r="B5" s="167"/>
      <c r="C5" s="167"/>
      <c r="D5" s="167"/>
      <c r="E5" s="167"/>
      <c r="F5" s="167"/>
      <c r="G5" s="167"/>
      <c r="H5" s="167" t="s">
        <v>142</v>
      </c>
      <c r="I5" s="167" t="s">
        <v>35</v>
      </c>
      <c r="J5" s="167" t="s">
        <v>143</v>
      </c>
      <c r="K5" s="167" t="s">
        <v>144</v>
      </c>
      <c r="L5" s="167" t="s">
        <v>145</v>
      </c>
      <c r="M5" s="167" t="s">
        <v>146</v>
      </c>
      <c r="N5" s="167" t="s">
        <v>147</v>
      </c>
      <c r="O5" s="167" t="s">
        <v>36</v>
      </c>
      <c r="P5" s="167" t="s">
        <v>37</v>
      </c>
      <c r="Q5" s="167" t="s">
        <v>38</v>
      </c>
      <c r="R5" s="167" t="s">
        <v>52</v>
      </c>
      <c r="S5" s="167"/>
      <c r="T5" s="167"/>
      <c r="U5" s="167"/>
      <c r="V5" s="167"/>
      <c r="W5" s="167"/>
    </row>
    <row r="6" ht="24" customHeight="1" spans="1:23">
      <c r="A6" s="167"/>
      <c r="B6" s="167"/>
      <c r="C6" s="167"/>
      <c r="D6" s="167"/>
      <c r="E6" s="167"/>
      <c r="F6" s="167"/>
      <c r="G6" s="167"/>
      <c r="H6" s="167"/>
      <c r="I6" s="167" t="s">
        <v>148</v>
      </c>
      <c r="J6" s="167" t="s">
        <v>143</v>
      </c>
      <c r="K6" s="167" t="s">
        <v>144</v>
      </c>
      <c r="L6" s="167" t="s">
        <v>145</v>
      </c>
      <c r="M6" s="167" t="s">
        <v>146</v>
      </c>
      <c r="N6" s="167" t="s">
        <v>35</v>
      </c>
      <c r="O6" s="167" t="s">
        <v>36</v>
      </c>
      <c r="P6" s="167" t="s">
        <v>37</v>
      </c>
      <c r="Q6" s="167"/>
      <c r="R6" s="167" t="s">
        <v>34</v>
      </c>
      <c r="S6" s="167" t="s">
        <v>41</v>
      </c>
      <c r="T6" s="167" t="s">
        <v>42</v>
      </c>
      <c r="U6" s="167" t="s">
        <v>43</v>
      </c>
      <c r="V6" s="167" t="s">
        <v>44</v>
      </c>
      <c r="W6" s="167" t="s">
        <v>45</v>
      </c>
    </row>
    <row r="7" ht="32.05" customHeight="1" spans="1:23">
      <c r="A7" s="167"/>
      <c r="B7" s="167"/>
      <c r="C7" s="167"/>
      <c r="D7" s="167"/>
      <c r="E7" s="167"/>
      <c r="F7" s="167"/>
      <c r="G7" s="167"/>
      <c r="H7" s="167"/>
      <c r="I7" s="167" t="s">
        <v>34</v>
      </c>
      <c r="J7" s="167"/>
      <c r="K7" s="167"/>
      <c r="L7" s="167"/>
      <c r="M7" s="167"/>
      <c r="N7" s="167"/>
      <c r="O7" s="167"/>
      <c r="P7" s="167"/>
      <c r="Q7" s="167"/>
      <c r="R7" s="167"/>
      <c r="S7" s="167"/>
      <c r="T7" s="167"/>
      <c r="U7" s="167"/>
      <c r="V7" s="167"/>
      <c r="W7" s="167"/>
    </row>
    <row r="8" ht="18.75" customHeight="1" spans="1:23">
      <c r="A8" s="167" t="s">
        <v>60</v>
      </c>
      <c r="B8" s="167" t="s">
        <v>61</v>
      </c>
      <c r="C8" s="167" t="s">
        <v>62</v>
      </c>
      <c r="D8" s="167" t="s">
        <v>63</v>
      </c>
      <c r="E8" s="167" t="s">
        <v>125</v>
      </c>
      <c r="F8" s="167" t="s">
        <v>64</v>
      </c>
      <c r="G8" s="167" t="s">
        <v>65</v>
      </c>
      <c r="H8" s="167" t="s">
        <v>66</v>
      </c>
      <c r="I8" s="167" t="s">
        <v>67</v>
      </c>
      <c r="J8" s="167" t="s">
        <v>68</v>
      </c>
      <c r="K8" s="167" t="s">
        <v>69</v>
      </c>
      <c r="L8" s="167" t="s">
        <v>70</v>
      </c>
      <c r="M8" s="167" t="s">
        <v>71</v>
      </c>
      <c r="N8" s="167" t="s">
        <v>72</v>
      </c>
      <c r="O8" s="167" t="s">
        <v>73</v>
      </c>
      <c r="P8" s="167" t="s">
        <v>149</v>
      </c>
      <c r="Q8" s="167" t="s">
        <v>150</v>
      </c>
      <c r="R8" s="167" t="s">
        <v>151</v>
      </c>
      <c r="S8" s="167" t="s">
        <v>152</v>
      </c>
      <c r="T8" s="167" t="s">
        <v>153</v>
      </c>
      <c r="U8" s="167" t="s">
        <v>154</v>
      </c>
      <c r="V8" s="167" t="s">
        <v>155</v>
      </c>
      <c r="W8" s="167" t="s">
        <v>156</v>
      </c>
    </row>
    <row r="9" ht="53.25" customHeight="1" spans="1:23">
      <c r="A9" s="162" t="s">
        <v>47</v>
      </c>
      <c r="B9" s="162"/>
      <c r="C9" s="162"/>
      <c r="D9" s="162"/>
      <c r="E9" s="162"/>
      <c r="F9" s="162"/>
      <c r="G9" s="162"/>
      <c r="H9" s="164">
        <v>3828334</v>
      </c>
      <c r="I9" s="164">
        <v>3828334</v>
      </c>
      <c r="J9" s="164"/>
      <c r="K9" s="164"/>
      <c r="L9" s="164">
        <v>3828334</v>
      </c>
      <c r="M9" s="164"/>
      <c r="N9" s="164"/>
      <c r="O9" s="164"/>
      <c r="P9" s="164"/>
      <c r="Q9" s="164"/>
      <c r="R9" s="164"/>
      <c r="S9" s="164"/>
      <c r="T9" s="164"/>
      <c r="U9" s="164"/>
      <c r="V9" s="164"/>
      <c r="W9" s="164"/>
    </row>
    <row r="10" ht="53.25" customHeight="1" outlineLevel="1" spans="1:23">
      <c r="A10" s="162" t="s">
        <v>47</v>
      </c>
      <c r="B10" s="162" t="s">
        <v>157</v>
      </c>
      <c r="C10" s="162" t="s">
        <v>158</v>
      </c>
      <c r="D10" s="162" t="s">
        <v>78</v>
      </c>
      <c r="E10" s="162" t="s">
        <v>79</v>
      </c>
      <c r="F10" s="162" t="s">
        <v>159</v>
      </c>
      <c r="G10" s="162" t="s">
        <v>160</v>
      </c>
      <c r="H10" s="164">
        <v>878940</v>
      </c>
      <c r="I10" s="164">
        <v>878940</v>
      </c>
      <c r="J10" s="164"/>
      <c r="K10" s="164"/>
      <c r="L10" s="164">
        <v>878940</v>
      </c>
      <c r="M10" s="164"/>
      <c r="N10" s="164"/>
      <c r="O10" s="164"/>
      <c r="P10" s="164"/>
      <c r="Q10" s="164"/>
      <c r="R10" s="164"/>
      <c r="S10" s="164"/>
      <c r="T10" s="164"/>
      <c r="U10" s="164"/>
      <c r="V10" s="164"/>
      <c r="W10" s="164"/>
    </row>
    <row r="11" ht="53.25" customHeight="1" outlineLevel="1" spans="1:23">
      <c r="A11" s="162" t="s">
        <v>47</v>
      </c>
      <c r="B11" s="162" t="s">
        <v>157</v>
      </c>
      <c r="C11" s="162" t="s">
        <v>158</v>
      </c>
      <c r="D11" s="162" t="s">
        <v>78</v>
      </c>
      <c r="E11" s="162" t="s">
        <v>79</v>
      </c>
      <c r="F11" s="162" t="s">
        <v>161</v>
      </c>
      <c r="G11" s="162" t="s">
        <v>162</v>
      </c>
      <c r="H11" s="164">
        <v>975528</v>
      </c>
      <c r="I11" s="164">
        <v>975528</v>
      </c>
      <c r="J11" s="164"/>
      <c r="K11" s="164"/>
      <c r="L11" s="164">
        <v>975528</v>
      </c>
      <c r="M11" s="162"/>
      <c r="N11" s="164"/>
      <c r="O11" s="164"/>
      <c r="P11" s="164"/>
      <c r="Q11" s="164"/>
      <c r="R11" s="164"/>
      <c r="S11" s="164"/>
      <c r="T11" s="164"/>
      <c r="U11" s="164"/>
      <c r="V11" s="164"/>
      <c r="W11" s="164"/>
    </row>
    <row r="12" ht="53.25" customHeight="1" outlineLevel="1" spans="1:23">
      <c r="A12" s="162" t="s">
        <v>47</v>
      </c>
      <c r="B12" s="162" t="s">
        <v>157</v>
      </c>
      <c r="C12" s="162" t="s">
        <v>158</v>
      </c>
      <c r="D12" s="162" t="s">
        <v>78</v>
      </c>
      <c r="E12" s="162" t="s">
        <v>79</v>
      </c>
      <c r="F12" s="162" t="s">
        <v>163</v>
      </c>
      <c r="G12" s="162" t="s">
        <v>164</v>
      </c>
      <c r="H12" s="164">
        <v>73245</v>
      </c>
      <c r="I12" s="164">
        <v>73245</v>
      </c>
      <c r="J12" s="164"/>
      <c r="K12" s="164"/>
      <c r="L12" s="164">
        <v>73245</v>
      </c>
      <c r="M12" s="162"/>
      <c r="N12" s="164"/>
      <c r="O12" s="164"/>
      <c r="P12" s="164"/>
      <c r="Q12" s="164"/>
      <c r="R12" s="164"/>
      <c r="S12" s="164"/>
      <c r="T12" s="164"/>
      <c r="U12" s="164"/>
      <c r="V12" s="164"/>
      <c r="W12" s="164"/>
    </row>
    <row r="13" ht="53.25" customHeight="1" outlineLevel="1" spans="1:23">
      <c r="A13" s="162" t="s">
        <v>47</v>
      </c>
      <c r="B13" s="162" t="s">
        <v>165</v>
      </c>
      <c r="C13" s="162" t="s">
        <v>166</v>
      </c>
      <c r="D13" s="162" t="s">
        <v>86</v>
      </c>
      <c r="E13" s="162" t="s">
        <v>87</v>
      </c>
      <c r="F13" s="162" t="s">
        <v>167</v>
      </c>
      <c r="G13" s="162" t="s">
        <v>168</v>
      </c>
      <c r="H13" s="164">
        <v>338153.28</v>
      </c>
      <c r="I13" s="164">
        <v>338153.28</v>
      </c>
      <c r="J13" s="164"/>
      <c r="K13" s="164"/>
      <c r="L13" s="164">
        <v>338153.28</v>
      </c>
      <c r="M13" s="162"/>
      <c r="N13" s="164"/>
      <c r="O13" s="164"/>
      <c r="P13" s="164"/>
      <c r="Q13" s="164"/>
      <c r="R13" s="164"/>
      <c r="S13" s="164"/>
      <c r="T13" s="164"/>
      <c r="U13" s="164"/>
      <c r="V13" s="164"/>
      <c r="W13" s="164"/>
    </row>
    <row r="14" ht="53.25" customHeight="1" outlineLevel="1" spans="1:23">
      <c r="A14" s="162" t="s">
        <v>47</v>
      </c>
      <c r="B14" s="162" t="s">
        <v>165</v>
      </c>
      <c r="C14" s="162" t="s">
        <v>166</v>
      </c>
      <c r="D14" s="162" t="s">
        <v>88</v>
      </c>
      <c r="E14" s="162" t="s">
        <v>89</v>
      </c>
      <c r="F14" s="162" t="s">
        <v>169</v>
      </c>
      <c r="G14" s="162" t="s">
        <v>170</v>
      </c>
      <c r="H14" s="164"/>
      <c r="I14" s="164"/>
      <c r="J14" s="164"/>
      <c r="K14" s="164"/>
      <c r="L14" s="164"/>
      <c r="M14" s="162"/>
      <c r="N14" s="164"/>
      <c r="O14" s="164"/>
      <c r="P14" s="164"/>
      <c r="Q14" s="164"/>
      <c r="R14" s="164"/>
      <c r="S14" s="164"/>
      <c r="T14" s="164"/>
      <c r="U14" s="164"/>
      <c r="V14" s="164"/>
      <c r="W14" s="164"/>
    </row>
    <row r="15" ht="53.25" customHeight="1" outlineLevel="1" spans="1:23">
      <c r="A15" s="162" t="s">
        <v>47</v>
      </c>
      <c r="B15" s="162" t="s">
        <v>171</v>
      </c>
      <c r="C15" s="162" t="s">
        <v>172</v>
      </c>
      <c r="D15" s="162" t="s">
        <v>88</v>
      </c>
      <c r="E15" s="162" t="s">
        <v>89</v>
      </c>
      <c r="F15" s="162" t="s">
        <v>169</v>
      </c>
      <c r="G15" s="162" t="s">
        <v>170</v>
      </c>
      <c r="H15" s="164">
        <v>698530.68</v>
      </c>
      <c r="I15" s="164">
        <v>698530.68</v>
      </c>
      <c r="J15" s="164"/>
      <c r="K15" s="164"/>
      <c r="L15" s="164">
        <v>698530.68</v>
      </c>
      <c r="M15" s="162"/>
      <c r="N15" s="164"/>
      <c r="O15" s="164"/>
      <c r="P15" s="164"/>
      <c r="Q15" s="164"/>
      <c r="R15" s="164"/>
      <c r="S15" s="164"/>
      <c r="T15" s="164"/>
      <c r="U15" s="164"/>
      <c r="V15" s="164"/>
      <c r="W15" s="164"/>
    </row>
    <row r="16" ht="53.25" customHeight="1" outlineLevel="1" spans="1:23">
      <c r="A16" s="162" t="s">
        <v>47</v>
      </c>
      <c r="B16" s="162" t="s">
        <v>165</v>
      </c>
      <c r="C16" s="162" t="s">
        <v>166</v>
      </c>
      <c r="D16" s="162" t="s">
        <v>97</v>
      </c>
      <c r="E16" s="162" t="s">
        <v>98</v>
      </c>
      <c r="F16" s="162" t="s">
        <v>173</v>
      </c>
      <c r="G16" s="162" t="s">
        <v>174</v>
      </c>
      <c r="H16" s="164">
        <v>131243.21</v>
      </c>
      <c r="I16" s="164">
        <v>131243.21</v>
      </c>
      <c r="J16" s="164"/>
      <c r="K16" s="164"/>
      <c r="L16" s="164">
        <v>131243.21</v>
      </c>
      <c r="M16" s="162"/>
      <c r="N16" s="164"/>
      <c r="O16" s="164"/>
      <c r="P16" s="164"/>
      <c r="Q16" s="164"/>
      <c r="R16" s="164"/>
      <c r="S16" s="164"/>
      <c r="T16" s="164"/>
      <c r="U16" s="164"/>
      <c r="V16" s="164"/>
      <c r="W16" s="164"/>
    </row>
    <row r="17" ht="53.25" customHeight="1" outlineLevel="1" spans="1:23">
      <c r="A17" s="162" t="s">
        <v>47</v>
      </c>
      <c r="B17" s="162" t="s">
        <v>165</v>
      </c>
      <c r="C17" s="162" t="s">
        <v>166</v>
      </c>
      <c r="D17" s="162" t="s">
        <v>99</v>
      </c>
      <c r="E17" s="162" t="s">
        <v>100</v>
      </c>
      <c r="F17" s="162" t="s">
        <v>173</v>
      </c>
      <c r="G17" s="162" t="s">
        <v>174</v>
      </c>
      <c r="H17" s="164"/>
      <c r="I17" s="164"/>
      <c r="J17" s="164"/>
      <c r="K17" s="164"/>
      <c r="L17" s="164"/>
      <c r="M17" s="162"/>
      <c r="N17" s="164"/>
      <c r="O17" s="164"/>
      <c r="P17" s="164"/>
      <c r="Q17" s="164"/>
      <c r="R17" s="164"/>
      <c r="S17" s="164"/>
      <c r="T17" s="164"/>
      <c r="U17" s="164"/>
      <c r="V17" s="164"/>
      <c r="W17" s="164"/>
    </row>
    <row r="18" ht="53.25" customHeight="1" outlineLevel="1" spans="1:23">
      <c r="A18" s="162" t="s">
        <v>47</v>
      </c>
      <c r="B18" s="162" t="s">
        <v>165</v>
      </c>
      <c r="C18" s="162" t="s">
        <v>166</v>
      </c>
      <c r="D18" s="162" t="s">
        <v>101</v>
      </c>
      <c r="E18" s="162" t="s">
        <v>102</v>
      </c>
      <c r="F18" s="162" t="s">
        <v>175</v>
      </c>
      <c r="G18" s="162" t="s">
        <v>176</v>
      </c>
      <c r="H18" s="164">
        <v>4080.43</v>
      </c>
      <c r="I18" s="164">
        <v>4080.43</v>
      </c>
      <c r="J18" s="164"/>
      <c r="K18" s="164"/>
      <c r="L18" s="164">
        <v>4080.43</v>
      </c>
      <c r="M18" s="162"/>
      <c r="N18" s="164"/>
      <c r="O18" s="164"/>
      <c r="P18" s="164"/>
      <c r="Q18" s="164"/>
      <c r="R18" s="164"/>
      <c r="S18" s="164"/>
      <c r="T18" s="164"/>
      <c r="U18" s="164"/>
      <c r="V18" s="164"/>
      <c r="W18" s="164"/>
    </row>
    <row r="19" ht="53.25" customHeight="1" outlineLevel="1" spans="1:23">
      <c r="A19" s="162" t="s">
        <v>47</v>
      </c>
      <c r="B19" s="162" t="s">
        <v>165</v>
      </c>
      <c r="C19" s="162" t="s">
        <v>166</v>
      </c>
      <c r="D19" s="162" t="s">
        <v>92</v>
      </c>
      <c r="E19" s="162" t="s">
        <v>91</v>
      </c>
      <c r="F19" s="162" t="s">
        <v>175</v>
      </c>
      <c r="G19" s="162" t="s">
        <v>176</v>
      </c>
      <c r="H19" s="164">
        <v>3388.48</v>
      </c>
      <c r="I19" s="164">
        <v>3388.48</v>
      </c>
      <c r="J19" s="164"/>
      <c r="K19" s="164"/>
      <c r="L19" s="164">
        <v>3388.48</v>
      </c>
      <c r="M19" s="162"/>
      <c r="N19" s="164"/>
      <c r="O19" s="164"/>
      <c r="P19" s="164"/>
      <c r="Q19" s="164"/>
      <c r="R19" s="164"/>
      <c r="S19" s="164"/>
      <c r="T19" s="164"/>
      <c r="U19" s="164"/>
      <c r="V19" s="164"/>
      <c r="W19" s="164"/>
    </row>
    <row r="20" ht="53.25" customHeight="1" outlineLevel="1" spans="1:23">
      <c r="A20" s="162" t="s">
        <v>47</v>
      </c>
      <c r="B20" s="162" t="s">
        <v>165</v>
      </c>
      <c r="C20" s="162" t="s">
        <v>166</v>
      </c>
      <c r="D20" s="162" t="s">
        <v>101</v>
      </c>
      <c r="E20" s="162" t="s">
        <v>102</v>
      </c>
      <c r="F20" s="162" t="s">
        <v>175</v>
      </c>
      <c r="G20" s="162" t="s">
        <v>176</v>
      </c>
      <c r="H20" s="164"/>
      <c r="I20" s="164"/>
      <c r="J20" s="164"/>
      <c r="K20" s="164"/>
      <c r="L20" s="164"/>
      <c r="M20" s="162"/>
      <c r="N20" s="164"/>
      <c r="O20" s="164"/>
      <c r="P20" s="164"/>
      <c r="Q20" s="164"/>
      <c r="R20" s="164"/>
      <c r="S20" s="164"/>
      <c r="T20" s="164"/>
      <c r="U20" s="164"/>
      <c r="V20" s="164"/>
      <c r="W20" s="164"/>
    </row>
    <row r="21" ht="53.25" customHeight="1" outlineLevel="1" spans="1:23">
      <c r="A21" s="162" t="s">
        <v>47</v>
      </c>
      <c r="B21" s="162" t="s">
        <v>177</v>
      </c>
      <c r="C21" s="162" t="s">
        <v>108</v>
      </c>
      <c r="D21" s="162" t="s">
        <v>107</v>
      </c>
      <c r="E21" s="162" t="s">
        <v>108</v>
      </c>
      <c r="F21" s="162" t="s">
        <v>178</v>
      </c>
      <c r="G21" s="162" t="s">
        <v>108</v>
      </c>
      <c r="H21" s="164">
        <v>244825.56</v>
      </c>
      <c r="I21" s="164">
        <v>244825.56</v>
      </c>
      <c r="J21" s="164"/>
      <c r="K21" s="164"/>
      <c r="L21" s="164">
        <v>244825.56</v>
      </c>
      <c r="M21" s="162"/>
      <c r="N21" s="164"/>
      <c r="O21" s="164"/>
      <c r="P21" s="164"/>
      <c r="Q21" s="164"/>
      <c r="R21" s="164"/>
      <c r="S21" s="164"/>
      <c r="T21" s="164"/>
      <c r="U21" s="164"/>
      <c r="V21" s="164"/>
      <c r="W21" s="164"/>
    </row>
    <row r="22" ht="53.25" customHeight="1" outlineLevel="1" spans="1:23">
      <c r="A22" s="162" t="s">
        <v>47</v>
      </c>
      <c r="B22" s="162" t="s">
        <v>179</v>
      </c>
      <c r="C22" s="162" t="s">
        <v>180</v>
      </c>
      <c r="D22" s="162" t="s">
        <v>78</v>
      </c>
      <c r="E22" s="162" t="s">
        <v>79</v>
      </c>
      <c r="F22" s="162" t="s">
        <v>181</v>
      </c>
      <c r="G22" s="162" t="s">
        <v>182</v>
      </c>
      <c r="H22" s="164">
        <v>28998</v>
      </c>
      <c r="I22" s="164">
        <v>28998</v>
      </c>
      <c r="J22" s="164"/>
      <c r="K22" s="164"/>
      <c r="L22" s="164">
        <v>28998</v>
      </c>
      <c r="M22" s="162"/>
      <c r="N22" s="164"/>
      <c r="O22" s="164"/>
      <c r="P22" s="164"/>
      <c r="Q22" s="164"/>
      <c r="R22" s="164"/>
      <c r="S22" s="164"/>
      <c r="T22" s="164"/>
      <c r="U22" s="164"/>
      <c r="V22" s="164"/>
      <c r="W22" s="164"/>
    </row>
    <row r="23" ht="53.25" customHeight="1" outlineLevel="1" spans="1:23">
      <c r="A23" s="162" t="s">
        <v>47</v>
      </c>
      <c r="B23" s="162" t="s">
        <v>179</v>
      </c>
      <c r="C23" s="162" t="s">
        <v>180</v>
      </c>
      <c r="D23" s="162" t="s">
        <v>78</v>
      </c>
      <c r="E23" s="162" t="s">
        <v>79</v>
      </c>
      <c r="F23" s="162" t="s">
        <v>183</v>
      </c>
      <c r="G23" s="162" t="s">
        <v>184</v>
      </c>
      <c r="H23" s="164">
        <v>9833</v>
      </c>
      <c r="I23" s="164">
        <v>9833</v>
      </c>
      <c r="J23" s="164"/>
      <c r="K23" s="164"/>
      <c r="L23" s="164">
        <v>9833</v>
      </c>
      <c r="M23" s="162"/>
      <c r="N23" s="164"/>
      <c r="O23" s="164"/>
      <c r="P23" s="164"/>
      <c r="Q23" s="164"/>
      <c r="R23" s="164"/>
      <c r="S23" s="164"/>
      <c r="T23" s="164"/>
      <c r="U23" s="164"/>
      <c r="V23" s="164"/>
      <c r="W23" s="164"/>
    </row>
    <row r="24" ht="53.25" customHeight="1" outlineLevel="1" spans="1:23">
      <c r="A24" s="162" t="s">
        <v>47</v>
      </c>
      <c r="B24" s="162" t="s">
        <v>185</v>
      </c>
      <c r="C24" s="162" t="s">
        <v>186</v>
      </c>
      <c r="D24" s="162" t="s">
        <v>78</v>
      </c>
      <c r="E24" s="162" t="s">
        <v>79</v>
      </c>
      <c r="F24" s="162" t="s">
        <v>187</v>
      </c>
      <c r="G24" s="162" t="s">
        <v>188</v>
      </c>
      <c r="H24" s="164">
        <v>3000</v>
      </c>
      <c r="I24" s="164">
        <v>3000</v>
      </c>
      <c r="J24" s="164"/>
      <c r="K24" s="164"/>
      <c r="L24" s="164">
        <v>3000</v>
      </c>
      <c r="M24" s="162"/>
      <c r="N24" s="164"/>
      <c r="O24" s="164"/>
      <c r="P24" s="164"/>
      <c r="Q24" s="164"/>
      <c r="R24" s="164"/>
      <c r="S24" s="164"/>
      <c r="T24" s="164"/>
      <c r="U24" s="164"/>
      <c r="V24" s="164"/>
      <c r="W24" s="164"/>
    </row>
    <row r="25" ht="53.25" customHeight="1" outlineLevel="1" spans="1:23">
      <c r="A25" s="162" t="s">
        <v>47</v>
      </c>
      <c r="B25" s="162" t="s">
        <v>185</v>
      </c>
      <c r="C25" s="162" t="s">
        <v>186</v>
      </c>
      <c r="D25" s="162" t="s">
        <v>78</v>
      </c>
      <c r="E25" s="162" t="s">
        <v>79</v>
      </c>
      <c r="F25" s="162" t="s">
        <v>189</v>
      </c>
      <c r="G25" s="162" t="s">
        <v>190</v>
      </c>
      <c r="H25" s="164">
        <v>50000</v>
      </c>
      <c r="I25" s="164">
        <v>50000</v>
      </c>
      <c r="J25" s="164"/>
      <c r="K25" s="164"/>
      <c r="L25" s="164">
        <v>50000</v>
      </c>
      <c r="M25" s="162"/>
      <c r="N25" s="164"/>
      <c r="O25" s="164"/>
      <c r="P25" s="164"/>
      <c r="Q25" s="164"/>
      <c r="R25" s="164"/>
      <c r="S25" s="164"/>
      <c r="T25" s="164"/>
      <c r="U25" s="164"/>
      <c r="V25" s="164"/>
      <c r="W25" s="164"/>
    </row>
    <row r="26" ht="53.25" customHeight="1" outlineLevel="1" spans="1:23">
      <c r="A26" s="162" t="s">
        <v>47</v>
      </c>
      <c r="B26" s="162" t="s">
        <v>179</v>
      </c>
      <c r="C26" s="162" t="s">
        <v>180</v>
      </c>
      <c r="D26" s="162" t="s">
        <v>78</v>
      </c>
      <c r="E26" s="162" t="s">
        <v>79</v>
      </c>
      <c r="F26" s="162" t="s">
        <v>191</v>
      </c>
      <c r="G26" s="162" t="s">
        <v>192</v>
      </c>
      <c r="H26" s="164">
        <v>18000</v>
      </c>
      <c r="I26" s="164">
        <v>18000</v>
      </c>
      <c r="J26" s="164"/>
      <c r="K26" s="164"/>
      <c r="L26" s="164">
        <v>18000</v>
      </c>
      <c r="M26" s="162"/>
      <c r="N26" s="164"/>
      <c r="O26" s="164"/>
      <c r="P26" s="164"/>
      <c r="Q26" s="164"/>
      <c r="R26" s="164"/>
      <c r="S26" s="164"/>
      <c r="T26" s="164"/>
      <c r="U26" s="164"/>
      <c r="V26" s="164"/>
      <c r="W26" s="164"/>
    </row>
    <row r="27" ht="53.25" customHeight="1" outlineLevel="1" spans="1:23">
      <c r="A27" s="162" t="s">
        <v>47</v>
      </c>
      <c r="B27" s="162" t="s">
        <v>179</v>
      </c>
      <c r="C27" s="162" t="s">
        <v>180</v>
      </c>
      <c r="D27" s="162" t="s">
        <v>78</v>
      </c>
      <c r="E27" s="162" t="s">
        <v>79</v>
      </c>
      <c r="F27" s="162" t="s">
        <v>193</v>
      </c>
      <c r="G27" s="162" t="s">
        <v>194</v>
      </c>
      <c r="H27" s="164">
        <v>5129</v>
      </c>
      <c r="I27" s="164">
        <v>5129</v>
      </c>
      <c r="J27" s="164"/>
      <c r="K27" s="164"/>
      <c r="L27" s="164">
        <v>5129</v>
      </c>
      <c r="M27" s="162"/>
      <c r="N27" s="164"/>
      <c r="O27" s="164"/>
      <c r="P27" s="164"/>
      <c r="Q27" s="164"/>
      <c r="R27" s="164"/>
      <c r="S27" s="164"/>
      <c r="T27" s="164"/>
      <c r="U27" s="164"/>
      <c r="V27" s="164"/>
      <c r="W27" s="164"/>
    </row>
    <row r="28" ht="53.25" customHeight="1" outlineLevel="1" spans="1:23">
      <c r="A28" s="162" t="s">
        <v>47</v>
      </c>
      <c r="B28" s="162" t="s">
        <v>179</v>
      </c>
      <c r="C28" s="162" t="s">
        <v>180</v>
      </c>
      <c r="D28" s="162" t="s">
        <v>78</v>
      </c>
      <c r="E28" s="162" t="s">
        <v>79</v>
      </c>
      <c r="F28" s="162" t="s">
        <v>195</v>
      </c>
      <c r="G28" s="162" t="s">
        <v>196</v>
      </c>
      <c r="H28" s="164">
        <v>5640</v>
      </c>
      <c r="I28" s="164">
        <v>5640</v>
      </c>
      <c r="J28" s="164"/>
      <c r="K28" s="164"/>
      <c r="L28" s="164">
        <v>5640</v>
      </c>
      <c r="M28" s="162"/>
      <c r="N28" s="164"/>
      <c r="O28" s="164"/>
      <c r="P28" s="164"/>
      <c r="Q28" s="164"/>
      <c r="R28" s="164"/>
      <c r="S28" s="164"/>
      <c r="T28" s="164"/>
      <c r="U28" s="164"/>
      <c r="V28" s="164"/>
      <c r="W28" s="164"/>
    </row>
    <row r="29" ht="53.25" customHeight="1" outlineLevel="1" spans="1:23">
      <c r="A29" s="162" t="s">
        <v>47</v>
      </c>
      <c r="B29" s="162" t="s">
        <v>179</v>
      </c>
      <c r="C29" s="162" t="s">
        <v>180</v>
      </c>
      <c r="D29" s="162" t="s">
        <v>78</v>
      </c>
      <c r="E29" s="162" t="s">
        <v>79</v>
      </c>
      <c r="F29" s="162" t="s">
        <v>197</v>
      </c>
      <c r="G29" s="162" t="s">
        <v>198</v>
      </c>
      <c r="H29" s="164">
        <v>70000</v>
      </c>
      <c r="I29" s="164">
        <v>70000</v>
      </c>
      <c r="J29" s="164"/>
      <c r="K29" s="164"/>
      <c r="L29" s="164">
        <v>70000</v>
      </c>
      <c r="M29" s="162"/>
      <c r="N29" s="164"/>
      <c r="O29" s="164"/>
      <c r="P29" s="164"/>
      <c r="Q29" s="164"/>
      <c r="R29" s="164"/>
      <c r="S29" s="164"/>
      <c r="T29" s="164"/>
      <c r="U29" s="164"/>
      <c r="V29" s="164"/>
      <c r="W29" s="164"/>
    </row>
    <row r="30" ht="53.25" customHeight="1" outlineLevel="1" spans="1:23">
      <c r="A30" s="162" t="s">
        <v>47</v>
      </c>
      <c r="B30" s="162" t="s">
        <v>179</v>
      </c>
      <c r="C30" s="162" t="s">
        <v>180</v>
      </c>
      <c r="D30" s="162" t="s">
        <v>78</v>
      </c>
      <c r="E30" s="162" t="s">
        <v>79</v>
      </c>
      <c r="F30" s="162" t="s">
        <v>199</v>
      </c>
      <c r="G30" s="162" t="s">
        <v>200</v>
      </c>
      <c r="H30" s="164">
        <v>5000</v>
      </c>
      <c r="I30" s="164">
        <v>5000</v>
      </c>
      <c r="J30" s="164"/>
      <c r="K30" s="164"/>
      <c r="L30" s="164">
        <v>5000</v>
      </c>
      <c r="M30" s="162"/>
      <c r="N30" s="164"/>
      <c r="O30" s="164"/>
      <c r="P30" s="164"/>
      <c r="Q30" s="164"/>
      <c r="R30" s="164"/>
      <c r="S30" s="164"/>
      <c r="T30" s="164"/>
      <c r="U30" s="164"/>
      <c r="V30" s="164"/>
      <c r="W30" s="164"/>
    </row>
    <row r="31" ht="53.25" customHeight="1" outlineLevel="1" spans="1:23">
      <c r="A31" s="162" t="s">
        <v>47</v>
      </c>
      <c r="B31" s="162" t="s">
        <v>179</v>
      </c>
      <c r="C31" s="162" t="s">
        <v>180</v>
      </c>
      <c r="D31" s="162" t="s">
        <v>78</v>
      </c>
      <c r="E31" s="162" t="s">
        <v>79</v>
      </c>
      <c r="F31" s="162" t="s">
        <v>201</v>
      </c>
      <c r="G31" s="162" t="s">
        <v>202</v>
      </c>
      <c r="H31" s="164">
        <v>40000</v>
      </c>
      <c r="I31" s="164">
        <v>40000</v>
      </c>
      <c r="J31" s="164"/>
      <c r="K31" s="164"/>
      <c r="L31" s="164">
        <v>40000</v>
      </c>
      <c r="M31" s="162"/>
      <c r="N31" s="164"/>
      <c r="O31" s="164"/>
      <c r="P31" s="164"/>
      <c r="Q31" s="164"/>
      <c r="R31" s="164"/>
      <c r="S31" s="164"/>
      <c r="T31" s="164"/>
      <c r="U31" s="164"/>
      <c r="V31" s="164"/>
      <c r="W31" s="164"/>
    </row>
    <row r="32" ht="53.25" customHeight="1" outlineLevel="1" spans="1:23">
      <c r="A32" s="162" t="s">
        <v>47</v>
      </c>
      <c r="B32" s="162" t="s">
        <v>179</v>
      </c>
      <c r="C32" s="162" t="s">
        <v>180</v>
      </c>
      <c r="D32" s="162" t="s">
        <v>78</v>
      </c>
      <c r="E32" s="162" t="s">
        <v>79</v>
      </c>
      <c r="F32" s="162" t="s">
        <v>203</v>
      </c>
      <c r="G32" s="162" t="s">
        <v>204</v>
      </c>
      <c r="H32" s="164">
        <v>5000</v>
      </c>
      <c r="I32" s="164">
        <v>5000</v>
      </c>
      <c r="J32" s="164"/>
      <c r="K32" s="164"/>
      <c r="L32" s="164">
        <v>5000</v>
      </c>
      <c r="M32" s="162"/>
      <c r="N32" s="164"/>
      <c r="O32" s="164"/>
      <c r="P32" s="164"/>
      <c r="Q32" s="164"/>
      <c r="R32" s="164"/>
      <c r="S32" s="164"/>
      <c r="T32" s="164"/>
      <c r="U32" s="164"/>
      <c r="V32" s="164"/>
      <c r="W32" s="164"/>
    </row>
    <row r="33" ht="53.25" customHeight="1" outlineLevel="1" spans="1:23">
      <c r="A33" s="162" t="s">
        <v>47</v>
      </c>
      <c r="B33" s="162" t="s">
        <v>205</v>
      </c>
      <c r="C33" s="162" t="s">
        <v>206</v>
      </c>
      <c r="D33" s="162" t="s">
        <v>78</v>
      </c>
      <c r="E33" s="162" t="s">
        <v>79</v>
      </c>
      <c r="F33" s="162" t="s">
        <v>207</v>
      </c>
      <c r="G33" s="162" t="s">
        <v>130</v>
      </c>
      <c r="H33" s="164">
        <v>5000</v>
      </c>
      <c r="I33" s="164">
        <v>5000</v>
      </c>
      <c r="J33" s="164"/>
      <c r="K33" s="164"/>
      <c r="L33" s="164">
        <v>5000</v>
      </c>
      <c r="M33" s="162"/>
      <c r="N33" s="164"/>
      <c r="O33" s="164"/>
      <c r="P33" s="164"/>
      <c r="Q33" s="164"/>
      <c r="R33" s="164"/>
      <c r="S33" s="164"/>
      <c r="T33" s="164"/>
      <c r="U33" s="164"/>
      <c r="V33" s="164"/>
      <c r="W33" s="164"/>
    </row>
    <row r="34" ht="53.25" customHeight="1" outlineLevel="1" spans="1:23">
      <c r="A34" s="162" t="s">
        <v>47</v>
      </c>
      <c r="B34" s="162" t="s">
        <v>208</v>
      </c>
      <c r="C34" s="162" t="s">
        <v>209</v>
      </c>
      <c r="D34" s="162" t="s">
        <v>78</v>
      </c>
      <c r="E34" s="162" t="s">
        <v>79</v>
      </c>
      <c r="F34" s="162" t="s">
        <v>210</v>
      </c>
      <c r="G34" s="162" t="s">
        <v>211</v>
      </c>
      <c r="H34" s="164">
        <v>4000</v>
      </c>
      <c r="I34" s="164">
        <v>4000</v>
      </c>
      <c r="J34" s="164"/>
      <c r="K34" s="164"/>
      <c r="L34" s="164">
        <v>4000</v>
      </c>
      <c r="M34" s="162"/>
      <c r="N34" s="164"/>
      <c r="O34" s="164"/>
      <c r="P34" s="164"/>
      <c r="Q34" s="164"/>
      <c r="R34" s="164"/>
      <c r="S34" s="164"/>
      <c r="T34" s="164"/>
      <c r="U34" s="164"/>
      <c r="V34" s="164"/>
      <c r="W34" s="164"/>
    </row>
    <row r="35" ht="53.25" customHeight="1" outlineLevel="1" spans="1:23">
      <c r="A35" s="162" t="s">
        <v>47</v>
      </c>
      <c r="B35" s="162" t="s">
        <v>179</v>
      </c>
      <c r="C35" s="162" t="s">
        <v>180</v>
      </c>
      <c r="D35" s="162" t="s">
        <v>78</v>
      </c>
      <c r="E35" s="162" t="s">
        <v>79</v>
      </c>
      <c r="F35" s="162" t="s">
        <v>212</v>
      </c>
      <c r="G35" s="162" t="s">
        <v>213</v>
      </c>
      <c r="H35" s="164">
        <v>24000</v>
      </c>
      <c r="I35" s="164">
        <v>24000</v>
      </c>
      <c r="J35" s="164"/>
      <c r="K35" s="164"/>
      <c r="L35" s="164">
        <v>24000</v>
      </c>
      <c r="M35" s="162"/>
      <c r="N35" s="164"/>
      <c r="O35" s="164"/>
      <c r="P35" s="164"/>
      <c r="Q35" s="164"/>
      <c r="R35" s="164"/>
      <c r="S35" s="164"/>
      <c r="T35" s="164"/>
      <c r="U35" s="164"/>
      <c r="V35" s="164"/>
      <c r="W35" s="164"/>
    </row>
    <row r="36" ht="53.25" customHeight="1" outlineLevel="1" spans="1:23">
      <c r="A36" s="162" t="s">
        <v>47</v>
      </c>
      <c r="B36" s="162" t="s">
        <v>185</v>
      </c>
      <c r="C36" s="162" t="s">
        <v>186</v>
      </c>
      <c r="D36" s="162" t="s">
        <v>84</v>
      </c>
      <c r="E36" s="162" t="s">
        <v>85</v>
      </c>
      <c r="F36" s="162" t="s">
        <v>189</v>
      </c>
      <c r="G36" s="162" t="s">
        <v>190</v>
      </c>
      <c r="H36" s="164">
        <v>4500</v>
      </c>
      <c r="I36" s="164">
        <v>4500</v>
      </c>
      <c r="J36" s="164"/>
      <c r="K36" s="164"/>
      <c r="L36" s="164">
        <v>4500</v>
      </c>
      <c r="M36" s="162"/>
      <c r="N36" s="164"/>
      <c r="O36" s="164"/>
      <c r="P36" s="164"/>
      <c r="Q36" s="164"/>
      <c r="R36" s="164"/>
      <c r="S36" s="164"/>
      <c r="T36" s="164"/>
      <c r="U36" s="164"/>
      <c r="V36" s="164"/>
      <c r="W36" s="164"/>
    </row>
    <row r="37" ht="53.25" customHeight="1" outlineLevel="1" spans="1:23">
      <c r="A37" s="162" t="s">
        <v>47</v>
      </c>
      <c r="B37" s="162" t="s">
        <v>214</v>
      </c>
      <c r="C37" s="162" t="s">
        <v>215</v>
      </c>
      <c r="D37" s="162" t="s">
        <v>84</v>
      </c>
      <c r="E37" s="162" t="s">
        <v>85</v>
      </c>
      <c r="F37" s="162" t="s">
        <v>201</v>
      </c>
      <c r="G37" s="162" t="s">
        <v>202</v>
      </c>
      <c r="H37" s="164">
        <v>2000</v>
      </c>
      <c r="I37" s="164">
        <v>2000</v>
      </c>
      <c r="J37" s="164"/>
      <c r="K37" s="164"/>
      <c r="L37" s="164">
        <v>2000</v>
      </c>
      <c r="M37" s="162"/>
      <c r="N37" s="164"/>
      <c r="O37" s="164"/>
      <c r="P37" s="164"/>
      <c r="Q37" s="164"/>
      <c r="R37" s="164"/>
      <c r="S37" s="164"/>
      <c r="T37" s="164"/>
      <c r="U37" s="164"/>
      <c r="V37" s="164"/>
      <c r="W37" s="164"/>
    </row>
    <row r="38" ht="53.25" customHeight="1" outlineLevel="1" spans="1:23">
      <c r="A38" s="162" t="s">
        <v>47</v>
      </c>
      <c r="B38" s="162" t="s">
        <v>214</v>
      </c>
      <c r="C38" s="162" t="s">
        <v>215</v>
      </c>
      <c r="D38" s="162" t="s">
        <v>84</v>
      </c>
      <c r="E38" s="162" t="s">
        <v>85</v>
      </c>
      <c r="F38" s="162" t="s">
        <v>183</v>
      </c>
      <c r="G38" s="162" t="s">
        <v>184</v>
      </c>
      <c r="H38" s="164">
        <v>2500</v>
      </c>
      <c r="I38" s="164">
        <v>2500</v>
      </c>
      <c r="J38" s="164"/>
      <c r="K38" s="164"/>
      <c r="L38" s="164">
        <v>2500</v>
      </c>
      <c r="M38" s="162"/>
      <c r="N38" s="164"/>
      <c r="O38" s="164"/>
      <c r="P38" s="164"/>
      <c r="Q38" s="164"/>
      <c r="R38" s="164"/>
      <c r="S38" s="164"/>
      <c r="T38" s="164"/>
      <c r="U38" s="164"/>
      <c r="V38" s="164"/>
      <c r="W38" s="164"/>
    </row>
    <row r="39" ht="53.25" customHeight="1" outlineLevel="1" spans="1:23">
      <c r="A39" s="162" t="s">
        <v>47</v>
      </c>
      <c r="B39" s="162" t="s">
        <v>216</v>
      </c>
      <c r="C39" s="162" t="s">
        <v>217</v>
      </c>
      <c r="D39" s="162" t="s">
        <v>78</v>
      </c>
      <c r="E39" s="162" t="s">
        <v>79</v>
      </c>
      <c r="F39" s="162" t="s">
        <v>218</v>
      </c>
      <c r="G39" s="162" t="s">
        <v>217</v>
      </c>
      <c r="H39" s="164">
        <v>32799.36</v>
      </c>
      <c r="I39" s="164">
        <v>32799.36</v>
      </c>
      <c r="J39" s="164"/>
      <c r="K39" s="164"/>
      <c r="L39" s="164">
        <v>32799.36</v>
      </c>
      <c r="M39" s="162"/>
      <c r="N39" s="164"/>
      <c r="O39" s="164"/>
      <c r="P39" s="164"/>
      <c r="Q39" s="164"/>
      <c r="R39" s="164"/>
      <c r="S39" s="164"/>
      <c r="T39" s="164"/>
      <c r="U39" s="164"/>
      <c r="V39" s="164"/>
      <c r="W39" s="164"/>
    </row>
    <row r="40" ht="53.25" customHeight="1" outlineLevel="1" spans="1:23">
      <c r="A40" s="162" t="s">
        <v>47</v>
      </c>
      <c r="B40" s="162" t="s">
        <v>216</v>
      </c>
      <c r="C40" s="162" t="s">
        <v>217</v>
      </c>
      <c r="D40" s="162" t="s">
        <v>78</v>
      </c>
      <c r="E40" s="162" t="s">
        <v>79</v>
      </c>
      <c r="F40" s="162" t="s">
        <v>218</v>
      </c>
      <c r="G40" s="162" t="s">
        <v>217</v>
      </c>
      <c r="H40" s="164"/>
      <c r="I40" s="164"/>
      <c r="J40" s="164"/>
      <c r="K40" s="164"/>
      <c r="L40" s="164"/>
      <c r="M40" s="162"/>
      <c r="N40" s="164"/>
      <c r="O40" s="164"/>
      <c r="P40" s="164"/>
      <c r="Q40" s="164"/>
      <c r="R40" s="164"/>
      <c r="S40" s="164"/>
      <c r="T40" s="164"/>
      <c r="U40" s="164"/>
      <c r="V40" s="164"/>
      <c r="W40" s="164"/>
    </row>
    <row r="41" ht="53.25" customHeight="1" outlineLevel="1" spans="1:23">
      <c r="A41" s="162" t="s">
        <v>47</v>
      </c>
      <c r="B41" s="162" t="s">
        <v>219</v>
      </c>
      <c r="C41" s="162" t="s">
        <v>220</v>
      </c>
      <c r="D41" s="162" t="s">
        <v>78</v>
      </c>
      <c r="E41" s="162" t="s">
        <v>79</v>
      </c>
      <c r="F41" s="162" t="s">
        <v>199</v>
      </c>
      <c r="G41" s="162" t="s">
        <v>200</v>
      </c>
      <c r="H41" s="164">
        <v>165000</v>
      </c>
      <c r="I41" s="164">
        <v>165000</v>
      </c>
      <c r="J41" s="164"/>
      <c r="K41" s="164"/>
      <c r="L41" s="164">
        <v>165000</v>
      </c>
      <c r="M41" s="162"/>
      <c r="N41" s="164"/>
      <c r="O41" s="164"/>
      <c r="P41" s="164"/>
      <c r="Q41" s="164"/>
      <c r="R41" s="164"/>
      <c r="S41" s="164"/>
      <c r="T41" s="164"/>
      <c r="U41" s="164"/>
      <c r="V41" s="164"/>
      <c r="W41" s="164"/>
    </row>
    <row r="42" ht="30.75" customHeight="1" spans="1:23">
      <c r="A42" s="168" t="s">
        <v>31</v>
      </c>
      <c r="B42" s="168"/>
      <c r="C42" s="168"/>
      <c r="D42" s="168"/>
      <c r="E42" s="168"/>
      <c r="F42" s="168"/>
      <c r="G42" s="168"/>
      <c r="H42" s="164">
        <v>3828334</v>
      </c>
      <c r="I42" s="164">
        <v>3828334</v>
      </c>
      <c r="J42" s="164"/>
      <c r="K42" s="164"/>
      <c r="L42" s="164">
        <v>3828334</v>
      </c>
      <c r="M42" s="164"/>
      <c r="N42" s="164"/>
      <c r="O42" s="164"/>
      <c r="P42" s="164"/>
      <c r="Q42" s="164"/>
      <c r="R42" s="164"/>
      <c r="S42" s="164"/>
      <c r="T42" s="164"/>
      <c r="U42" s="164"/>
      <c r="V42" s="164"/>
      <c r="W42" s="164"/>
    </row>
  </sheetData>
  <mergeCells count="32">
    <mergeCell ref="T1:W1"/>
    <mergeCell ref="A2:W2"/>
    <mergeCell ref="A3:G3"/>
    <mergeCell ref="T3:W3"/>
    <mergeCell ref="H4:W4"/>
    <mergeCell ref="I5:M5"/>
    <mergeCell ref="N5:P5"/>
    <mergeCell ref="R5:W5"/>
    <mergeCell ref="A42:G42"/>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16"/>
  <sheetViews>
    <sheetView showZeros="0" tabSelected="1" workbookViewId="0">
      <selection activeCell="A3" sqref="A3:G3"/>
    </sheetView>
  </sheetViews>
  <sheetFormatPr defaultColWidth="10.2857142857143" defaultRowHeight="15" customHeight="1"/>
  <cols>
    <col min="1" max="1" width="12.7238095238095" customWidth="1"/>
    <col min="2" max="2" width="19.4571428571429" customWidth="1"/>
    <col min="3" max="3" width="14.1809523809524" customWidth="1"/>
    <col min="4" max="4" width="10.5714285714286" customWidth="1"/>
    <col min="5" max="5" width="7.45714285714286" customWidth="1"/>
    <col min="6" max="6" width="7.28571428571429" customWidth="1"/>
    <col min="7" max="7" width="5.28571428571429" customWidth="1"/>
    <col min="8" max="8" width="15.5428571428571" customWidth="1"/>
    <col min="9" max="11" width="12.8571428571429" customWidth="1"/>
    <col min="12" max="12" width="7.28571428571429" customWidth="1"/>
    <col min="13" max="13" width="5.85714285714286" customWidth="1"/>
    <col min="14" max="16" width="4.7047619047619" customWidth="1"/>
    <col min="17" max="17" width="8" customWidth="1"/>
    <col min="18" max="18" width="11" customWidth="1"/>
    <col min="19" max="20" width="9.85714285714286" customWidth="1"/>
    <col min="21" max="21" width="7.57142857142857" customWidth="1"/>
    <col min="22" max="22" width="5" customWidth="1"/>
    <col min="23" max="23" width="11" customWidth="1"/>
  </cols>
  <sheetData>
    <row r="1" ht="18.75" customHeight="1" spans="1:23">
      <c r="A1" s="158" t="s">
        <v>221</v>
      </c>
      <c r="B1" s="158"/>
      <c r="C1" s="158"/>
      <c r="D1" s="158"/>
      <c r="E1" s="158"/>
      <c r="F1" s="158"/>
      <c r="G1" s="158"/>
      <c r="H1" s="158"/>
      <c r="I1" s="158"/>
      <c r="J1" s="158"/>
      <c r="K1" s="158"/>
      <c r="L1" s="158"/>
      <c r="M1" s="158"/>
      <c r="N1" s="158"/>
      <c r="O1" s="158"/>
      <c r="P1" s="158"/>
      <c r="Q1" s="158"/>
      <c r="R1" s="158"/>
      <c r="S1" s="158"/>
      <c r="T1" s="158"/>
      <c r="U1" s="158"/>
      <c r="V1" s="158"/>
      <c r="W1" s="158"/>
    </row>
    <row r="2" ht="26.25" customHeight="1" spans="1:23">
      <c r="A2" s="154" t="str">
        <f>"2026"&amp;"年部门项目支出预算表"</f>
        <v>2026年部门项目支出预算表</v>
      </c>
      <c r="B2" s="154"/>
      <c r="C2" s="154" t="s">
        <v>60</v>
      </c>
      <c r="D2" s="154"/>
      <c r="E2" s="154"/>
      <c r="F2" s="154"/>
      <c r="G2" s="154"/>
      <c r="H2" s="154"/>
      <c r="I2" s="154"/>
      <c r="J2" s="154"/>
      <c r="K2" s="154"/>
      <c r="L2" s="154"/>
      <c r="M2" s="154"/>
      <c r="N2" s="154"/>
      <c r="O2" s="154"/>
      <c r="P2" s="154"/>
      <c r="Q2" s="154"/>
      <c r="R2" s="154"/>
      <c r="S2" s="154"/>
      <c r="T2" s="154"/>
      <c r="U2" s="154"/>
      <c r="V2" s="154"/>
      <c r="W2" s="154"/>
    </row>
    <row r="3" ht="18.75" customHeight="1" spans="1:23">
      <c r="A3" s="159" t="s">
        <v>1</v>
      </c>
      <c r="B3" s="159"/>
      <c r="C3" s="159"/>
      <c r="D3" s="159"/>
      <c r="E3" s="159"/>
      <c r="F3" s="159"/>
      <c r="G3" s="159"/>
      <c r="H3" s="160"/>
      <c r="I3" s="160"/>
      <c r="J3" s="160"/>
      <c r="K3" s="160"/>
      <c r="L3" s="160"/>
      <c r="M3" s="160"/>
      <c r="N3" s="160"/>
      <c r="O3" s="160"/>
      <c r="P3" s="160"/>
      <c r="Q3" s="160"/>
      <c r="R3" s="160"/>
      <c r="S3" s="160"/>
      <c r="T3" s="160"/>
      <c r="U3" s="160"/>
      <c r="V3" s="158" t="s">
        <v>28</v>
      </c>
      <c r="W3" s="158"/>
    </row>
    <row r="4" ht="26.25" customHeight="1" spans="1:23">
      <c r="A4" s="161" t="s">
        <v>222</v>
      </c>
      <c r="B4" s="161" t="s">
        <v>135</v>
      </c>
      <c r="C4" s="161" t="s">
        <v>136</v>
      </c>
      <c r="D4" s="161" t="s">
        <v>223</v>
      </c>
      <c r="E4" s="161" t="s">
        <v>137</v>
      </c>
      <c r="F4" s="161" t="s">
        <v>138</v>
      </c>
      <c r="G4" s="161" t="s">
        <v>224</v>
      </c>
      <c r="H4" s="161" t="s">
        <v>225</v>
      </c>
      <c r="I4" s="161" t="s">
        <v>31</v>
      </c>
      <c r="J4" s="161" t="s">
        <v>226</v>
      </c>
      <c r="K4" s="161"/>
      <c r="L4" s="161"/>
      <c r="M4" s="161"/>
      <c r="N4" s="161" t="s">
        <v>147</v>
      </c>
      <c r="O4" s="161"/>
      <c r="P4" s="161"/>
      <c r="Q4" s="161" t="s">
        <v>38</v>
      </c>
      <c r="R4" s="161" t="s">
        <v>52</v>
      </c>
      <c r="S4" s="161"/>
      <c r="T4" s="161"/>
      <c r="U4" s="161"/>
      <c r="V4" s="161"/>
      <c r="W4" s="161"/>
    </row>
    <row r="5" ht="26.25" customHeight="1" spans="1:23">
      <c r="A5" s="161"/>
      <c r="B5" s="161"/>
      <c r="C5" s="161"/>
      <c r="D5" s="161"/>
      <c r="E5" s="161"/>
      <c r="F5" s="161"/>
      <c r="G5" s="161"/>
      <c r="H5" s="161"/>
      <c r="I5" s="161"/>
      <c r="J5" s="161" t="s">
        <v>35</v>
      </c>
      <c r="K5" s="161"/>
      <c r="L5" s="161" t="s">
        <v>36</v>
      </c>
      <c r="M5" s="161" t="s">
        <v>37</v>
      </c>
      <c r="N5" s="161" t="s">
        <v>35</v>
      </c>
      <c r="O5" s="161" t="s">
        <v>36</v>
      </c>
      <c r="P5" s="161" t="s">
        <v>37</v>
      </c>
      <c r="Q5" s="161"/>
      <c r="R5" s="161" t="s">
        <v>34</v>
      </c>
      <c r="S5" s="161" t="s">
        <v>41</v>
      </c>
      <c r="T5" s="161" t="s">
        <v>42</v>
      </c>
      <c r="U5" s="161" t="s">
        <v>43</v>
      </c>
      <c r="V5" s="161" t="s">
        <v>44</v>
      </c>
      <c r="W5" s="161" t="s">
        <v>45</v>
      </c>
    </row>
    <row r="6" ht="26.25" customHeight="1" spans="1:23">
      <c r="A6" s="161"/>
      <c r="B6" s="161"/>
      <c r="C6" s="161"/>
      <c r="D6" s="161"/>
      <c r="E6" s="161"/>
      <c r="F6" s="161"/>
      <c r="G6" s="161"/>
      <c r="H6" s="161"/>
      <c r="I6" s="161"/>
      <c r="J6" s="161" t="s">
        <v>34</v>
      </c>
      <c r="K6" s="161" t="s">
        <v>227</v>
      </c>
      <c r="L6" s="161"/>
      <c r="M6" s="161"/>
      <c r="N6" s="161"/>
      <c r="O6" s="161"/>
      <c r="P6" s="161"/>
      <c r="Q6" s="161"/>
      <c r="R6" s="161"/>
      <c r="S6" s="161"/>
      <c r="T6" s="161"/>
      <c r="U6" s="161"/>
      <c r="V6" s="161"/>
      <c r="W6" s="161"/>
    </row>
    <row r="7" ht="18.75" customHeight="1" spans="1:23">
      <c r="A7" s="161" t="s">
        <v>60</v>
      </c>
      <c r="B7" s="161" t="s">
        <v>61</v>
      </c>
      <c r="C7" s="161" t="s">
        <v>62</v>
      </c>
      <c r="D7" s="161" t="s">
        <v>63</v>
      </c>
      <c r="E7" s="161" t="s">
        <v>125</v>
      </c>
      <c r="F7" s="161" t="s">
        <v>64</v>
      </c>
      <c r="G7" s="161" t="s">
        <v>65</v>
      </c>
      <c r="H7" s="161" t="s">
        <v>66</v>
      </c>
      <c r="I7" s="161" t="s">
        <v>67</v>
      </c>
      <c r="J7" s="161" t="s">
        <v>68</v>
      </c>
      <c r="K7" s="161" t="s">
        <v>69</v>
      </c>
      <c r="L7" s="161" t="s">
        <v>70</v>
      </c>
      <c r="M7" s="161" t="s">
        <v>71</v>
      </c>
      <c r="N7" s="161" t="s">
        <v>72</v>
      </c>
      <c r="O7" s="161" t="s">
        <v>73</v>
      </c>
      <c r="P7" s="161" t="s">
        <v>149</v>
      </c>
      <c r="Q7" s="161" t="s">
        <v>150</v>
      </c>
      <c r="R7" s="161" t="s">
        <v>151</v>
      </c>
      <c r="S7" s="161" t="s">
        <v>152</v>
      </c>
      <c r="T7" s="161" t="s">
        <v>153</v>
      </c>
      <c r="U7" s="161" t="s">
        <v>154</v>
      </c>
      <c r="V7" s="161" t="s">
        <v>155</v>
      </c>
      <c r="W7" s="161" t="s">
        <v>156</v>
      </c>
    </row>
    <row r="8" ht="52.5" customHeight="1" spans="1:23">
      <c r="A8" s="162"/>
      <c r="B8" s="162"/>
      <c r="C8" s="162" t="s">
        <v>228</v>
      </c>
      <c r="D8" s="162"/>
      <c r="E8" s="162"/>
      <c r="F8" s="162"/>
      <c r="G8" s="162"/>
      <c r="H8" s="162"/>
      <c r="I8" s="164">
        <v>200000</v>
      </c>
      <c r="J8" s="164">
        <v>200000</v>
      </c>
      <c r="K8" s="164">
        <v>200000</v>
      </c>
      <c r="L8" s="164"/>
      <c r="M8" s="164"/>
      <c r="N8" s="164"/>
      <c r="O8" s="164"/>
      <c r="P8" s="164"/>
      <c r="Q8" s="164"/>
      <c r="R8" s="164"/>
      <c r="S8" s="164"/>
      <c r="T8" s="164"/>
      <c r="U8" s="164"/>
      <c r="V8" s="164"/>
      <c r="W8" s="164"/>
    </row>
    <row r="9" ht="52.5" customHeight="1" outlineLevel="1" spans="1:23">
      <c r="A9" s="162" t="s">
        <v>229</v>
      </c>
      <c r="B9" s="162" t="s">
        <v>230</v>
      </c>
      <c r="C9" s="162" t="s">
        <v>228</v>
      </c>
      <c r="D9" s="162" t="s">
        <v>47</v>
      </c>
      <c r="E9" s="162" t="s">
        <v>78</v>
      </c>
      <c r="F9" s="162" t="s">
        <v>79</v>
      </c>
      <c r="G9" s="162" t="s">
        <v>183</v>
      </c>
      <c r="H9" s="162" t="s">
        <v>184</v>
      </c>
      <c r="I9" s="164">
        <v>61203.5</v>
      </c>
      <c r="J9" s="164">
        <v>61203.5</v>
      </c>
      <c r="K9" s="164">
        <v>61203.5</v>
      </c>
      <c r="L9" s="164"/>
      <c r="M9" s="164"/>
      <c r="N9" s="164"/>
      <c r="O9" s="164"/>
      <c r="P9" s="164"/>
      <c r="Q9" s="164"/>
      <c r="R9" s="164"/>
      <c r="S9" s="164"/>
      <c r="T9" s="164"/>
      <c r="U9" s="164"/>
      <c r="V9" s="164"/>
      <c r="W9" s="164"/>
    </row>
    <row r="10" ht="52.5" customHeight="1" outlineLevel="1" spans="1:23">
      <c r="A10" s="162" t="s">
        <v>229</v>
      </c>
      <c r="B10" s="162" t="s">
        <v>230</v>
      </c>
      <c r="C10" s="162" t="s">
        <v>228</v>
      </c>
      <c r="D10" s="162" t="s">
        <v>47</v>
      </c>
      <c r="E10" s="162" t="s">
        <v>78</v>
      </c>
      <c r="F10" s="162" t="s">
        <v>79</v>
      </c>
      <c r="G10" s="162" t="s">
        <v>183</v>
      </c>
      <c r="H10" s="162" t="s">
        <v>184</v>
      </c>
      <c r="I10" s="164">
        <v>17296.5</v>
      </c>
      <c r="J10" s="164">
        <v>17296.5</v>
      </c>
      <c r="K10" s="164">
        <v>17296.5</v>
      </c>
      <c r="L10" s="164"/>
      <c r="M10" s="164"/>
      <c r="N10" s="162"/>
      <c r="O10" s="162"/>
      <c r="P10" s="162"/>
      <c r="Q10" s="164"/>
      <c r="R10" s="164"/>
      <c r="S10" s="164"/>
      <c r="T10" s="164"/>
      <c r="U10" s="164"/>
      <c r="V10" s="164"/>
      <c r="W10" s="164"/>
    </row>
    <row r="11" ht="52.5" customHeight="1" outlineLevel="1" spans="1:23">
      <c r="A11" s="162" t="s">
        <v>229</v>
      </c>
      <c r="B11" s="162" t="s">
        <v>230</v>
      </c>
      <c r="C11" s="162" t="s">
        <v>228</v>
      </c>
      <c r="D11" s="162" t="s">
        <v>47</v>
      </c>
      <c r="E11" s="162" t="s">
        <v>78</v>
      </c>
      <c r="F11" s="162" t="s">
        <v>79</v>
      </c>
      <c r="G11" s="162" t="s">
        <v>231</v>
      </c>
      <c r="H11" s="162" t="s">
        <v>232</v>
      </c>
      <c r="I11" s="164">
        <v>40000</v>
      </c>
      <c r="J11" s="164">
        <v>40000</v>
      </c>
      <c r="K11" s="164">
        <v>40000</v>
      </c>
      <c r="L11" s="164"/>
      <c r="M11" s="164"/>
      <c r="N11" s="162"/>
      <c r="O11" s="162"/>
      <c r="P11" s="162"/>
      <c r="Q11" s="164"/>
      <c r="R11" s="164"/>
      <c r="S11" s="164"/>
      <c r="T11" s="164"/>
      <c r="U11" s="164"/>
      <c r="V11" s="164"/>
      <c r="W11" s="164"/>
    </row>
    <row r="12" ht="52.5" customHeight="1" outlineLevel="1" spans="1:23">
      <c r="A12" s="162" t="s">
        <v>229</v>
      </c>
      <c r="B12" s="162" t="s">
        <v>230</v>
      </c>
      <c r="C12" s="162" t="s">
        <v>228</v>
      </c>
      <c r="D12" s="162" t="s">
        <v>47</v>
      </c>
      <c r="E12" s="162" t="s">
        <v>78</v>
      </c>
      <c r="F12" s="162" t="s">
        <v>79</v>
      </c>
      <c r="G12" s="162" t="s">
        <v>191</v>
      </c>
      <c r="H12" s="162" t="s">
        <v>192</v>
      </c>
      <c r="I12" s="164">
        <v>30000</v>
      </c>
      <c r="J12" s="164">
        <v>30000</v>
      </c>
      <c r="K12" s="164">
        <v>30000</v>
      </c>
      <c r="L12" s="164"/>
      <c r="M12" s="164"/>
      <c r="N12" s="162"/>
      <c r="O12" s="162"/>
      <c r="P12" s="162"/>
      <c r="Q12" s="164"/>
      <c r="R12" s="164"/>
      <c r="S12" s="164"/>
      <c r="T12" s="164"/>
      <c r="U12" s="164"/>
      <c r="V12" s="164"/>
      <c r="W12" s="164"/>
    </row>
    <row r="13" ht="52.5" customHeight="1" outlineLevel="1" spans="1:23">
      <c r="A13" s="162" t="s">
        <v>229</v>
      </c>
      <c r="B13" s="162" t="s">
        <v>230</v>
      </c>
      <c r="C13" s="162" t="s">
        <v>228</v>
      </c>
      <c r="D13" s="162" t="s">
        <v>47</v>
      </c>
      <c r="E13" s="162" t="s">
        <v>78</v>
      </c>
      <c r="F13" s="162" t="s">
        <v>79</v>
      </c>
      <c r="G13" s="162" t="s">
        <v>199</v>
      </c>
      <c r="H13" s="162" t="s">
        <v>200</v>
      </c>
      <c r="I13" s="164">
        <v>30000</v>
      </c>
      <c r="J13" s="164">
        <v>30000</v>
      </c>
      <c r="K13" s="164">
        <v>30000</v>
      </c>
      <c r="L13" s="164"/>
      <c r="M13" s="164"/>
      <c r="N13" s="162"/>
      <c r="O13" s="162"/>
      <c r="P13" s="162"/>
      <c r="Q13" s="164"/>
      <c r="R13" s="164"/>
      <c r="S13" s="164"/>
      <c r="T13" s="164"/>
      <c r="U13" s="164"/>
      <c r="V13" s="164"/>
      <c r="W13" s="164"/>
    </row>
    <row r="14" ht="52.5" customHeight="1" outlineLevel="1" spans="1:23">
      <c r="A14" s="162" t="s">
        <v>229</v>
      </c>
      <c r="B14" s="162" t="s">
        <v>230</v>
      </c>
      <c r="C14" s="162" t="s">
        <v>228</v>
      </c>
      <c r="D14" s="162" t="s">
        <v>47</v>
      </c>
      <c r="E14" s="162" t="s">
        <v>78</v>
      </c>
      <c r="F14" s="162" t="s">
        <v>79</v>
      </c>
      <c r="G14" s="162" t="s">
        <v>201</v>
      </c>
      <c r="H14" s="162" t="s">
        <v>202</v>
      </c>
      <c r="I14" s="164">
        <v>20000</v>
      </c>
      <c r="J14" s="164">
        <v>20000</v>
      </c>
      <c r="K14" s="164">
        <v>20000</v>
      </c>
      <c r="L14" s="164"/>
      <c r="M14" s="164"/>
      <c r="N14" s="162"/>
      <c r="O14" s="162"/>
      <c r="P14" s="162"/>
      <c r="Q14" s="164"/>
      <c r="R14" s="164"/>
      <c r="S14" s="164"/>
      <c r="T14" s="164"/>
      <c r="U14" s="164"/>
      <c r="V14" s="164"/>
      <c r="W14" s="164"/>
    </row>
    <row r="15" ht="52.5" customHeight="1" outlineLevel="1" spans="1:23">
      <c r="A15" s="162" t="s">
        <v>229</v>
      </c>
      <c r="B15" s="162" t="s">
        <v>230</v>
      </c>
      <c r="C15" s="162" t="s">
        <v>228</v>
      </c>
      <c r="D15" s="162" t="s">
        <v>47</v>
      </c>
      <c r="E15" s="162" t="s">
        <v>78</v>
      </c>
      <c r="F15" s="162" t="s">
        <v>79</v>
      </c>
      <c r="G15" s="162" t="s">
        <v>187</v>
      </c>
      <c r="H15" s="162" t="s">
        <v>188</v>
      </c>
      <c r="I15" s="164">
        <v>1500</v>
      </c>
      <c r="J15" s="164">
        <v>1500</v>
      </c>
      <c r="K15" s="164">
        <v>1500</v>
      </c>
      <c r="L15" s="164"/>
      <c r="M15" s="164"/>
      <c r="N15" s="162"/>
      <c r="O15" s="162"/>
      <c r="P15" s="162"/>
      <c r="Q15" s="164"/>
      <c r="R15" s="164"/>
      <c r="S15" s="164"/>
      <c r="T15" s="164"/>
      <c r="U15" s="164"/>
      <c r="V15" s="164"/>
      <c r="W15" s="164"/>
    </row>
    <row r="16" ht="30" customHeight="1" spans="1:23">
      <c r="A16" s="163" t="s">
        <v>31</v>
      </c>
      <c r="B16" s="163"/>
      <c r="C16" s="163"/>
      <c r="D16" s="163"/>
      <c r="E16" s="163"/>
      <c r="F16" s="163"/>
      <c r="G16" s="163"/>
      <c r="H16" s="163"/>
      <c r="I16" s="164">
        <v>200000</v>
      </c>
      <c r="J16" s="164">
        <v>200000</v>
      </c>
      <c r="K16" s="164">
        <v>200000</v>
      </c>
      <c r="L16" s="164"/>
      <c r="M16" s="164"/>
      <c r="N16" s="164"/>
      <c r="O16" s="164"/>
      <c r="P16" s="164"/>
      <c r="Q16" s="164"/>
      <c r="R16" s="164"/>
      <c r="S16" s="164"/>
      <c r="T16" s="164"/>
      <c r="U16" s="164"/>
      <c r="V16" s="164"/>
      <c r="W16" s="164"/>
    </row>
  </sheetData>
  <mergeCells count="30">
    <mergeCell ref="A1:W1"/>
    <mergeCell ref="A2:W2"/>
    <mergeCell ref="A3:G3"/>
    <mergeCell ref="V3:W3"/>
    <mergeCell ref="J4:M4"/>
    <mergeCell ref="N4:P4"/>
    <mergeCell ref="R4:W4"/>
    <mergeCell ref="J5:K5"/>
    <mergeCell ref="A16:H16"/>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9"/>
  <sheetViews>
    <sheetView showZeros="0" workbookViewId="0">
      <selection activeCell="C20" sqref="C20"/>
    </sheetView>
  </sheetViews>
  <sheetFormatPr defaultColWidth="10.2857142857143" defaultRowHeight="15" customHeight="1"/>
  <cols>
    <col min="1" max="1" width="17.3619047619048" customWidth="1"/>
    <col min="2" max="9" width="14.2857142857143" customWidth="1"/>
    <col min="10" max="10" width="34.2857142857143" customWidth="1"/>
  </cols>
  <sheetData>
    <row r="1" ht="18.75" customHeight="1" spans="1:10">
      <c r="A1" s="153"/>
      <c r="B1" s="153"/>
      <c r="C1" s="153"/>
      <c r="D1" s="153"/>
      <c r="E1" s="153"/>
      <c r="F1" s="153"/>
      <c r="G1" s="153"/>
      <c r="H1" s="153"/>
      <c r="I1" s="153"/>
      <c r="J1" s="157" t="s">
        <v>233</v>
      </c>
    </row>
    <row r="2" ht="34.5" customHeight="1" spans="1:10">
      <c r="A2" s="154" t="str">
        <f>"2026"&amp;"年部门项目支出绩效目标表"</f>
        <v>2026年部门项目支出绩效目标表</v>
      </c>
      <c r="B2" s="154"/>
      <c r="C2" s="154"/>
      <c r="D2" s="154"/>
      <c r="E2" s="154"/>
      <c r="F2" s="154"/>
      <c r="G2" s="154"/>
      <c r="H2" s="154"/>
      <c r="I2" s="154"/>
      <c r="J2" s="154"/>
    </row>
    <row r="3" ht="18.75" customHeight="1" spans="1:10">
      <c r="A3" s="153" t="s">
        <v>1</v>
      </c>
      <c r="B3" s="153"/>
      <c r="C3" s="153"/>
      <c r="D3" s="153"/>
      <c r="E3" s="153"/>
      <c r="F3" s="153"/>
      <c r="G3" s="153"/>
      <c r="H3" s="153"/>
      <c r="I3" s="153"/>
      <c r="J3" s="153"/>
    </row>
    <row r="4" ht="22.5" customHeight="1" spans="1:10">
      <c r="A4" s="155" t="s">
        <v>234</v>
      </c>
      <c r="B4" s="155" t="s">
        <v>235</v>
      </c>
      <c r="C4" s="155" t="s">
        <v>236</v>
      </c>
      <c r="D4" s="155" t="s">
        <v>237</v>
      </c>
      <c r="E4" s="155" t="s">
        <v>238</v>
      </c>
      <c r="F4" s="155" t="s">
        <v>239</v>
      </c>
      <c r="G4" s="155" t="s">
        <v>240</v>
      </c>
      <c r="H4" s="155" t="s">
        <v>241</v>
      </c>
      <c r="I4" s="155" t="s">
        <v>242</v>
      </c>
      <c r="J4" s="155" t="s">
        <v>243</v>
      </c>
    </row>
    <row r="5" ht="22.5" customHeight="1" spans="1:10">
      <c r="A5" s="155" t="s">
        <v>60</v>
      </c>
      <c r="B5" s="155" t="s">
        <v>61</v>
      </c>
      <c r="C5" s="155" t="s">
        <v>62</v>
      </c>
      <c r="D5" s="155" t="s">
        <v>63</v>
      </c>
      <c r="E5" s="155" t="s">
        <v>125</v>
      </c>
      <c r="F5" s="155" t="s">
        <v>64</v>
      </c>
      <c r="G5" s="155" t="s">
        <v>65</v>
      </c>
      <c r="H5" s="155" t="s">
        <v>66</v>
      </c>
      <c r="I5" s="155" t="s">
        <v>67</v>
      </c>
      <c r="J5" s="155" t="s">
        <v>68</v>
      </c>
    </row>
    <row r="6" ht="52.5" customHeight="1" spans="1:10">
      <c r="A6" s="155" t="s">
        <v>47</v>
      </c>
      <c r="B6" s="155"/>
      <c r="C6" s="155"/>
      <c r="D6" s="155"/>
      <c r="E6" s="155"/>
      <c r="F6" s="155"/>
      <c r="G6" s="155"/>
      <c r="H6" s="155"/>
      <c r="I6" s="155"/>
      <c r="J6" s="155"/>
    </row>
    <row r="7" ht="52.5" customHeight="1" outlineLevel="1" spans="1:10">
      <c r="A7" s="156" t="s">
        <v>228</v>
      </c>
      <c r="B7" s="156" t="s">
        <v>244</v>
      </c>
      <c r="C7" s="156" t="s">
        <v>245</v>
      </c>
      <c r="D7" s="156" t="s">
        <v>246</v>
      </c>
      <c r="E7" s="156" t="s">
        <v>247</v>
      </c>
      <c r="F7" s="156" t="s">
        <v>248</v>
      </c>
      <c r="G7" s="155" t="s">
        <v>249</v>
      </c>
      <c r="H7" s="155" t="s">
        <v>250</v>
      </c>
      <c r="I7" s="156" t="s">
        <v>251</v>
      </c>
      <c r="J7" s="156" t="s">
        <v>252</v>
      </c>
    </row>
    <row r="8" ht="52.5" customHeight="1" outlineLevel="1" spans="1:10">
      <c r="A8" s="156" t="s">
        <v>228</v>
      </c>
      <c r="B8" s="156" t="s">
        <v>244</v>
      </c>
      <c r="C8" s="156" t="s">
        <v>253</v>
      </c>
      <c r="D8" s="156" t="s">
        <v>254</v>
      </c>
      <c r="E8" s="156" t="s">
        <v>255</v>
      </c>
      <c r="F8" s="156" t="s">
        <v>248</v>
      </c>
      <c r="G8" s="155" t="s">
        <v>249</v>
      </c>
      <c r="H8" s="155" t="s">
        <v>250</v>
      </c>
      <c r="I8" s="156" t="s">
        <v>251</v>
      </c>
      <c r="J8" s="156" t="s">
        <v>256</v>
      </c>
    </row>
    <row r="9" ht="52.5" customHeight="1" outlineLevel="1" spans="1:10">
      <c r="A9" s="156" t="s">
        <v>228</v>
      </c>
      <c r="B9" s="156" t="s">
        <v>244</v>
      </c>
      <c r="C9" s="156" t="s">
        <v>257</v>
      </c>
      <c r="D9" s="156" t="s">
        <v>258</v>
      </c>
      <c r="E9" s="156" t="s">
        <v>259</v>
      </c>
      <c r="F9" s="156" t="s">
        <v>248</v>
      </c>
      <c r="G9" s="155" t="s">
        <v>249</v>
      </c>
      <c r="H9" s="155" t="s">
        <v>250</v>
      </c>
      <c r="I9" s="156" t="s">
        <v>251</v>
      </c>
      <c r="J9" s="156" t="s">
        <v>256</v>
      </c>
    </row>
  </sheetData>
  <mergeCells count="4">
    <mergeCell ref="A2:J2"/>
    <mergeCell ref="A3:E3"/>
    <mergeCell ref="A7:A9"/>
    <mergeCell ref="B7:B9"/>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 01-1</vt:lpstr>
      <vt:lpstr>部门收入预算表01-2</vt:lpstr>
      <vt:lpstr>部门支出预算表01-3</vt:lpstr>
      <vt:lpstr>部门财政拨款收支预算总表 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市对下转移支付绩效目标表09-1</vt:lpstr>
      <vt:lpstr>市对下转移支付绩效目标表09-2</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2026-03-04T05:52:00Z</dcterms:created>
  <dcterms:modified xsi:type="dcterms:W3CDTF">2026-03-12T08:12:03Z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6310D57D95734E9D9867E395A4024029_13</vt:lpwstr>
  </property>
  <property fmtid="{D5CDD505-2E9C-101B-9397-08002B2CF9AE}" pid="3" name="KSOProductBuildVer">
    <vt:lpwstr>2052-11.1.0.10495</vt:lpwstr>
  </property>
  <property fmtid="{D5CDD505-2E9C-101B-9397-08002B2CF9AE}" pid="4" name="CalculationRule">
    <vt:i4>0</vt:i4>
  </property>
</Properties>
</file>