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785" firstSheet="1" activeTab="1"/>
  </bookViews>
  <sheets>
    <sheet name="缴费档次标准与缴费补贴对比表" sheetId="10" r:id="rId1"/>
    <sheet name="缴费年限与待遇领取标准参考表（202308后）" sheetId="9" r:id="rId2"/>
    <sheet name="缴费档次标准与政府给予的缴费补贴对照表（202308后）" sheetId="8" r:id="rId3"/>
  </sheets>
  <calcPr calcId="144525"/>
</workbook>
</file>

<file path=xl/sharedStrings.xml><?xml version="1.0" encoding="utf-8"?>
<sst xmlns="http://schemas.openxmlformats.org/spreadsheetml/2006/main" count="40" uniqueCount="25">
  <si>
    <t>缴费档次标准与政府缴费补贴对比表</t>
  </si>
  <si>
    <t>单位：元</t>
  </si>
  <si>
    <r>
      <rPr>
        <b/>
        <sz val="11"/>
        <color theme="1"/>
        <rFont val="宋体"/>
        <charset val="134"/>
      </rPr>
      <t>每年缴费标准及政府补贴</t>
    </r>
    <r>
      <rPr>
        <b/>
        <sz val="11"/>
        <color rgb="FFFF0000"/>
        <rFont val="宋体"/>
        <charset val="134"/>
      </rPr>
      <t xml:space="preserve">（20230731前） </t>
    </r>
  </si>
  <si>
    <r>
      <rPr>
        <b/>
        <sz val="11"/>
        <color theme="1"/>
        <rFont val="宋体"/>
        <charset val="134"/>
      </rPr>
      <t>每年缴费标准及政府补贴</t>
    </r>
    <r>
      <rPr>
        <b/>
        <sz val="11"/>
        <color rgb="FFFF0000"/>
        <rFont val="宋体"/>
        <charset val="134"/>
      </rPr>
      <t xml:space="preserve">（2023年8月1日后执行） </t>
    </r>
  </si>
  <si>
    <t>缴费标准</t>
  </si>
  <si>
    <t>政府补贴</t>
  </si>
  <si>
    <t>个人账户合计</t>
  </si>
  <si>
    <t xml:space="preserve">缴费年限与待遇领取标准参考表（2023年8月1日后执行） </t>
  </si>
  <si>
    <t>序号</t>
  </si>
  <si>
    <t>缴费档次</t>
  </si>
  <si>
    <t>月领基础养老金标准</t>
  </si>
  <si>
    <r>
      <rPr>
        <sz val="11"/>
        <color theme="1"/>
        <rFont val="宋体"/>
        <charset val="134"/>
      </rPr>
      <t>缴满</t>
    </r>
    <r>
      <rPr>
        <sz val="11"/>
        <color theme="1"/>
        <rFont val="Arial"/>
        <charset val="134"/>
      </rPr>
      <t>15</t>
    </r>
    <r>
      <rPr>
        <sz val="11"/>
        <color theme="1"/>
        <rFont val="宋体"/>
        <charset val="134"/>
      </rPr>
      <t>年</t>
    </r>
  </si>
  <si>
    <r>
      <rPr>
        <sz val="11"/>
        <color theme="1"/>
        <rFont val="宋体"/>
        <charset val="134"/>
      </rPr>
      <t>缴满</t>
    </r>
    <r>
      <rPr>
        <sz val="11"/>
        <color theme="1"/>
        <rFont val="Arial"/>
        <charset val="134"/>
      </rPr>
      <t>25</t>
    </r>
    <r>
      <rPr>
        <sz val="11"/>
        <color theme="1"/>
        <rFont val="宋体"/>
        <charset val="134"/>
      </rPr>
      <t>年</t>
    </r>
  </si>
  <si>
    <r>
      <rPr>
        <sz val="11"/>
        <color theme="1"/>
        <rFont val="宋体"/>
        <charset val="134"/>
      </rPr>
      <t>缴满</t>
    </r>
    <r>
      <rPr>
        <sz val="11"/>
        <color theme="1"/>
        <rFont val="Arial"/>
        <charset val="134"/>
      </rPr>
      <t>35</t>
    </r>
    <r>
      <rPr>
        <sz val="11"/>
        <color theme="1"/>
        <rFont val="宋体"/>
        <charset val="134"/>
      </rPr>
      <t>年</t>
    </r>
  </si>
  <si>
    <r>
      <rPr>
        <sz val="11"/>
        <color theme="1"/>
        <rFont val="宋体"/>
        <charset val="134"/>
      </rPr>
      <t>个人账户（含政府补贴）合计</t>
    </r>
  </si>
  <si>
    <r>
      <rPr>
        <sz val="11"/>
        <color theme="1"/>
        <rFont val="宋体"/>
        <charset val="134"/>
      </rPr>
      <t>个人账户养老金</t>
    </r>
  </si>
  <si>
    <r>
      <rPr>
        <sz val="11"/>
        <color theme="1"/>
        <rFont val="宋体"/>
        <charset val="134"/>
      </rPr>
      <t>月领取标准合计</t>
    </r>
  </si>
  <si>
    <t>月加发养老金</t>
  </si>
  <si>
    <r>
      <rPr>
        <sz val="11"/>
        <color theme="1"/>
        <rFont val="宋体"/>
        <charset val="134"/>
      </rPr>
      <t>注：</t>
    </r>
    <r>
      <rPr>
        <sz val="11"/>
        <color theme="1"/>
        <rFont val="Arial"/>
        <charset val="134"/>
      </rPr>
      <t>1</t>
    </r>
    <r>
      <rPr>
        <sz val="11"/>
        <color theme="1"/>
        <rFont val="宋体"/>
        <charset val="134"/>
      </rPr>
      <t>、以上测算表的个人账户合计不含利息，参保人到龄实际领取的养老金标准比参考中的养老金月标准多利息部分。</t>
    </r>
    <r>
      <rPr>
        <sz val="11"/>
        <color theme="1"/>
        <rFont val="Arial"/>
        <charset val="134"/>
      </rPr>
      <t>2</t>
    </r>
    <r>
      <rPr>
        <sz val="11"/>
        <color theme="1"/>
        <rFont val="宋体"/>
        <charset val="134"/>
      </rPr>
      <t>、基础养老金标准随经济发展水平适时调整，逐步提高(</t>
    </r>
    <r>
      <rPr>
        <sz val="11"/>
        <color rgb="FFFF0000"/>
        <rFont val="宋体"/>
        <charset val="134"/>
      </rPr>
      <t>上图基础养老金执行时间2023年7月1日开始</t>
    </r>
    <r>
      <rPr>
        <sz val="11"/>
        <color theme="1"/>
        <rFont val="宋体"/>
        <charset val="134"/>
      </rPr>
      <t>）。</t>
    </r>
    <r>
      <rPr>
        <sz val="11"/>
        <color theme="1"/>
        <rFont val="Arial"/>
        <charset val="134"/>
      </rPr>
      <t>3</t>
    </r>
    <r>
      <rPr>
        <sz val="11"/>
        <color theme="1"/>
        <rFont val="宋体"/>
        <charset val="134"/>
      </rPr>
      <t>、鼓励长缴多得，缴费年限超过</t>
    </r>
    <r>
      <rPr>
        <sz val="11"/>
        <color theme="1"/>
        <rFont val="Arial"/>
        <charset val="134"/>
      </rPr>
      <t>15</t>
    </r>
    <r>
      <rPr>
        <sz val="11"/>
        <color theme="1"/>
        <rFont val="宋体"/>
        <charset val="134"/>
      </rPr>
      <t>年以上，每超过一年，加发</t>
    </r>
    <r>
      <rPr>
        <sz val="11"/>
        <color theme="1"/>
        <rFont val="Arial"/>
        <charset val="134"/>
      </rPr>
      <t>3</t>
    </r>
    <r>
      <rPr>
        <sz val="11"/>
        <color theme="1"/>
        <rFont val="宋体"/>
        <charset val="134"/>
      </rPr>
      <t>元的基础养老金</t>
    </r>
  </si>
  <si>
    <t xml:space="preserve">缴费档次标准与政府给予的缴费补贴对照表 （2023年8月1日后执行）   </t>
  </si>
  <si>
    <t>每年缴费标准及政府补贴</t>
  </si>
  <si>
    <t>多缴、长缴的政府补贴对比</t>
  </si>
  <si>
    <r>
      <rPr>
        <sz val="11"/>
        <color theme="1"/>
        <rFont val="宋体"/>
        <charset val="134"/>
      </rPr>
      <t>缴满</t>
    </r>
    <r>
      <rPr>
        <sz val="11"/>
        <color theme="1"/>
        <rFont val="Arial"/>
        <charset val="134"/>
      </rPr>
      <t>15</t>
    </r>
    <r>
      <rPr>
        <sz val="11"/>
        <color theme="1"/>
        <rFont val="宋体"/>
        <charset val="134"/>
      </rPr>
      <t>年的政府补贴合计</t>
    </r>
  </si>
  <si>
    <r>
      <rPr>
        <sz val="11"/>
        <color theme="1"/>
        <rFont val="宋体"/>
        <charset val="134"/>
      </rPr>
      <t>缴满</t>
    </r>
    <r>
      <rPr>
        <sz val="11"/>
        <color theme="1"/>
        <rFont val="Arial"/>
        <charset val="134"/>
      </rPr>
      <t>25</t>
    </r>
    <r>
      <rPr>
        <sz val="11"/>
        <color theme="1"/>
        <rFont val="宋体"/>
        <charset val="134"/>
      </rPr>
      <t>年的政府补贴合计</t>
    </r>
  </si>
  <si>
    <r>
      <rPr>
        <sz val="11"/>
        <color theme="1"/>
        <rFont val="宋体"/>
        <charset val="134"/>
      </rPr>
      <t>缴满</t>
    </r>
    <r>
      <rPr>
        <sz val="11"/>
        <color theme="1"/>
        <rFont val="Arial"/>
        <charset val="134"/>
      </rPr>
      <t>35</t>
    </r>
    <r>
      <rPr>
        <sz val="11"/>
        <color theme="1"/>
        <rFont val="宋体"/>
        <charset val="134"/>
      </rPr>
      <t>年的政府补贴合计</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</si>
</sst>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3">
    <font>
      <sz val="11"/>
      <color theme="1"/>
      <name val="宋体"/>
      <charset val="134"/>
      <scheme val="minor"/>
    </font>
    <font>
      <sz val="11"/>
      <color theme="1"/>
      <name val="Arial"/>
      <charset val="134"/>
    </font>
    <font>
      <b/>
      <sz val="20"/>
      <color theme="1"/>
      <name val="宋体"/>
      <charset val="134"/>
    </font>
    <font>
      <b/>
      <sz val="12"/>
      <color theme="1"/>
      <name val="宋体"/>
      <charset val="134"/>
    </font>
    <font>
      <b/>
      <sz val="12"/>
      <color theme="1"/>
      <name val="Arial"/>
      <charset val="134"/>
    </font>
    <font>
      <sz val="11"/>
      <color theme="1"/>
      <name val="宋体"/>
      <charset val="134"/>
    </font>
    <font>
      <sz val="11"/>
      <color rgb="FFFF0000"/>
      <name val="Arial"/>
      <charset val="134"/>
    </font>
    <font>
      <b/>
      <sz val="22"/>
      <color theme="1"/>
      <name val="宋体"/>
      <charset val="134"/>
    </font>
    <font>
      <b/>
      <sz val="22"/>
      <color theme="1"/>
      <name val="Arial"/>
      <charset val="134"/>
    </font>
    <font>
      <b/>
      <sz val="11"/>
      <color theme="1"/>
      <name val="Arial"/>
      <charset val="134"/>
    </font>
    <font>
      <b/>
      <sz val="10"/>
      <color theme="1"/>
      <name val="宋体"/>
      <charset val="134"/>
    </font>
    <font>
      <b/>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FF0000"/>
      <name val="宋体"/>
      <charset val="134"/>
    </font>
    <font>
      <b/>
      <sz val="11"/>
      <color rgb="FFFF0000"/>
      <name val="宋体"/>
      <charset val="134"/>
    </font>
  </fonts>
  <fills count="38">
    <fill>
      <patternFill patternType="none"/>
    </fill>
    <fill>
      <patternFill patternType="gray125"/>
    </fill>
    <fill>
      <patternFill patternType="solid">
        <fgColor theme="7" tint="0.6"/>
        <bgColor indexed="64"/>
      </patternFill>
    </fill>
    <fill>
      <patternFill patternType="solid">
        <fgColor rgb="FFFFFF00"/>
        <bgColor indexed="64"/>
      </patternFill>
    </fill>
    <fill>
      <patternFill patternType="solid">
        <fgColor theme="8" tint="0.8"/>
        <bgColor indexed="64"/>
      </patternFill>
    </fill>
    <fill>
      <patternFill patternType="solid">
        <fgColor theme="7" tint="0.8"/>
        <bgColor indexed="64"/>
      </patternFill>
    </fill>
    <fill>
      <patternFill patternType="solid">
        <fgColor theme="9" tint="0.6"/>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8"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9" borderId="0" applyNumberFormat="0" applyBorder="0" applyAlignment="0" applyProtection="0">
      <alignment vertical="center"/>
    </xf>
    <xf numFmtId="0" fontId="14" fillId="10" borderId="0" applyNumberFormat="0" applyBorder="0" applyAlignment="0" applyProtection="0">
      <alignment vertical="center"/>
    </xf>
    <xf numFmtId="43" fontId="0" fillId="0" borderId="0" applyFont="0" applyFill="0" applyBorder="0" applyAlignment="0" applyProtection="0">
      <alignment vertical="center"/>
    </xf>
    <xf numFmtId="0" fontId="15" fillId="11"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2" borderId="5" applyNumberFormat="0" applyFont="0" applyAlignment="0" applyProtection="0">
      <alignment vertical="center"/>
    </xf>
    <xf numFmtId="0" fontId="15" fillId="13"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15" fillId="14" borderId="0" applyNumberFormat="0" applyBorder="0" applyAlignment="0" applyProtection="0">
      <alignment vertical="center"/>
    </xf>
    <xf numFmtId="0" fontId="18" fillId="0" borderId="7" applyNumberFormat="0" applyFill="0" applyAlignment="0" applyProtection="0">
      <alignment vertical="center"/>
    </xf>
    <xf numFmtId="0" fontId="15" fillId="15" borderId="0" applyNumberFormat="0" applyBorder="0" applyAlignment="0" applyProtection="0">
      <alignment vertical="center"/>
    </xf>
    <xf numFmtId="0" fontId="24" fillId="16" borderId="8" applyNumberFormat="0" applyAlignment="0" applyProtection="0">
      <alignment vertical="center"/>
    </xf>
    <xf numFmtId="0" fontId="25" fillId="16" borderId="4" applyNumberFormat="0" applyAlignment="0" applyProtection="0">
      <alignment vertical="center"/>
    </xf>
    <xf numFmtId="0" fontId="26" fillId="17" borderId="9" applyNumberFormat="0" applyAlignment="0" applyProtection="0">
      <alignment vertical="center"/>
    </xf>
    <xf numFmtId="0" fontId="12" fillId="18" borderId="0" applyNumberFormat="0" applyBorder="0" applyAlignment="0" applyProtection="0">
      <alignment vertical="center"/>
    </xf>
    <xf numFmtId="0" fontId="15" fillId="19" borderId="0" applyNumberFormat="0" applyBorder="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5" fillId="28" borderId="0" applyNumberFormat="0" applyBorder="0" applyAlignment="0" applyProtection="0">
      <alignment vertical="center"/>
    </xf>
    <xf numFmtId="0" fontId="15"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12" fillId="33" borderId="0" applyNumberFormat="0" applyBorder="0" applyAlignment="0" applyProtection="0">
      <alignment vertical="center"/>
    </xf>
    <xf numFmtId="0" fontId="15" fillId="34" borderId="0" applyNumberFormat="0" applyBorder="0" applyAlignment="0" applyProtection="0">
      <alignment vertical="center"/>
    </xf>
    <xf numFmtId="0" fontId="15" fillId="35" borderId="0" applyNumberFormat="0" applyBorder="0" applyAlignment="0" applyProtection="0">
      <alignment vertical="center"/>
    </xf>
    <xf numFmtId="0" fontId="12" fillId="36" borderId="0" applyNumberFormat="0" applyBorder="0" applyAlignment="0" applyProtection="0">
      <alignment vertical="center"/>
    </xf>
    <xf numFmtId="0" fontId="15" fillId="37" borderId="0" applyNumberFormat="0" applyBorder="0" applyAlignment="0" applyProtection="0">
      <alignment vertical="center"/>
    </xf>
  </cellStyleXfs>
  <cellXfs count="51">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vertical="center" wrapText="1"/>
    </xf>
    <xf numFmtId="0" fontId="2" fillId="0" borderId="0" xfId="0"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1" fillId="0" borderId="0" xfId="0" applyFont="1" applyAlignment="1" applyProtection="1">
      <alignment vertical="center" wrapText="1"/>
    </xf>
    <xf numFmtId="176" fontId="1" fillId="0" borderId="0" xfId="0" applyNumberFormat="1" applyFont="1" applyAlignment="1">
      <alignment vertical="center" wrapText="1"/>
    </xf>
    <xf numFmtId="0" fontId="7" fillId="0" borderId="0" xfId="0" applyFont="1" applyAlignment="1" applyProtection="1">
      <alignment horizontal="center" vertical="center" wrapText="1"/>
    </xf>
    <xf numFmtId="0" fontId="1" fillId="0" borderId="0" xfId="0" applyFont="1" applyAlignment="1" applyProtection="1">
      <alignment horizontal="center" vertical="center" wrapText="1"/>
    </xf>
    <xf numFmtId="0" fontId="8" fillId="0" borderId="0" xfId="0" applyFont="1" applyAlignment="1" applyProtection="1">
      <alignment horizontal="center" vertical="center" wrapText="1"/>
    </xf>
    <xf numFmtId="176" fontId="8" fillId="0" borderId="0" xfId="0" applyNumberFormat="1" applyFont="1" applyAlignment="1" applyProtection="1">
      <alignment horizontal="center" vertical="center" wrapText="1"/>
    </xf>
    <xf numFmtId="0" fontId="5" fillId="0" borderId="1"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 fillId="5" borderId="1" xfId="0" applyFont="1" applyFill="1" applyBorder="1" applyAlignment="1" applyProtection="1">
      <alignment horizontal="center" vertical="center" wrapText="1"/>
    </xf>
    <xf numFmtId="176" fontId="1" fillId="5" borderId="1" xfId="0" applyNumberFormat="1" applyFont="1" applyFill="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176" fontId="1" fillId="4" borderId="1" xfId="0" applyNumberFormat="1" applyFont="1" applyFill="1" applyBorder="1" applyAlignment="1" applyProtection="1">
      <alignment horizontal="center" vertical="center" wrapText="1"/>
    </xf>
    <xf numFmtId="0" fontId="5" fillId="0" borderId="0" xfId="0" applyFont="1" applyAlignment="1" applyProtection="1">
      <alignment horizontal="left" vertical="center" wrapText="1"/>
    </xf>
    <xf numFmtId="0" fontId="1" fillId="0" borderId="0" xfId="0" applyFont="1" applyAlignment="1" applyProtection="1">
      <alignment horizontal="left" vertical="center" wrapText="1"/>
    </xf>
    <xf numFmtId="176" fontId="1" fillId="0" borderId="0" xfId="0" applyNumberFormat="1" applyFont="1" applyAlignment="1" applyProtection="1">
      <alignment horizontal="left" vertical="center" wrapText="1"/>
    </xf>
    <xf numFmtId="176" fontId="1" fillId="0" borderId="0" xfId="0" applyNumberFormat="1" applyFont="1" applyAlignment="1" applyProtection="1">
      <alignment vertical="center" wrapText="1"/>
    </xf>
    <xf numFmtId="0" fontId="1" fillId="6" borderId="1" xfId="0" applyFont="1" applyFill="1" applyBorder="1" applyAlignment="1" applyProtection="1">
      <alignment horizontal="center" vertical="center" wrapText="1"/>
    </xf>
    <xf numFmtId="176" fontId="5" fillId="5" borderId="1" xfId="0" applyNumberFormat="1"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176" fontId="1" fillId="5" borderId="1" xfId="0" applyNumberFormat="1" applyFont="1" applyFill="1" applyBorder="1" applyAlignment="1" applyProtection="1">
      <alignment horizontal="center" vertical="center" wrapText="1"/>
      <protection locked="0"/>
    </xf>
    <xf numFmtId="0" fontId="9" fillId="0" borderId="0" xfId="0" applyFont="1" applyFill="1" applyAlignment="1">
      <alignment vertical="center" wrapText="1"/>
    </xf>
    <xf numFmtId="0" fontId="1" fillId="0" borderId="0" xfId="0" applyFont="1" applyFill="1" applyAlignment="1">
      <alignment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1"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
  <sheetViews>
    <sheetView zoomScale="88" zoomScaleNormal="88" workbookViewId="0">
      <selection activeCell="D5" sqref="D5"/>
    </sheetView>
  </sheetViews>
  <sheetFormatPr defaultColWidth="15.625" defaultRowHeight="28" customHeight="1" outlineLevelCol="5"/>
  <cols>
    <col min="1" max="16383" width="15.625" style="38" customWidth="1"/>
    <col min="16384" max="16384" width="15.625" style="38"/>
  </cols>
  <sheetData>
    <row r="1" ht="39" customHeight="1" spans="1:6">
      <c r="A1" s="39" t="s">
        <v>0</v>
      </c>
      <c r="B1" s="40"/>
      <c r="C1" s="40"/>
      <c r="D1" s="40"/>
      <c r="E1" s="40"/>
      <c r="F1" s="40"/>
    </row>
    <row r="2" ht="23" customHeight="1" spans="1:6">
      <c r="A2" s="41"/>
      <c r="B2" s="42"/>
      <c r="C2" s="42"/>
      <c r="D2" s="42"/>
      <c r="E2" s="42"/>
      <c r="F2" s="43" t="s">
        <v>1</v>
      </c>
    </row>
    <row r="3" s="37" customFormat="1" customHeight="1" spans="1:6">
      <c r="A3" s="44" t="s">
        <v>2</v>
      </c>
      <c r="B3" s="45"/>
      <c r="C3" s="45"/>
      <c r="D3" s="44" t="s">
        <v>3</v>
      </c>
      <c r="E3" s="45"/>
      <c r="F3" s="45"/>
    </row>
    <row r="4" s="37" customFormat="1" customHeight="1" spans="1:6">
      <c r="A4" s="44" t="s">
        <v>4</v>
      </c>
      <c r="B4" s="46" t="s">
        <v>5</v>
      </c>
      <c r="C4" s="44" t="s">
        <v>6</v>
      </c>
      <c r="D4" s="44" t="s">
        <v>4</v>
      </c>
      <c r="E4" s="46" t="s">
        <v>5</v>
      </c>
      <c r="F4" s="44" t="s">
        <v>6</v>
      </c>
    </row>
    <row r="5" customHeight="1" spans="1:6">
      <c r="A5" s="47">
        <v>200</v>
      </c>
      <c r="B5" s="48">
        <v>40</v>
      </c>
      <c r="C5" s="47">
        <f t="shared" ref="C5:C16" si="0">A5+B5</f>
        <v>240</v>
      </c>
      <c r="D5" s="47">
        <v>200</v>
      </c>
      <c r="E5" s="49">
        <v>30</v>
      </c>
      <c r="F5" s="47">
        <f t="shared" ref="F5:F22" si="1">D5+E5</f>
        <v>230</v>
      </c>
    </row>
    <row r="6" customHeight="1" spans="1:6">
      <c r="A6" s="47">
        <v>300</v>
      </c>
      <c r="B6" s="48">
        <v>50</v>
      </c>
      <c r="C6" s="47">
        <f t="shared" si="0"/>
        <v>350</v>
      </c>
      <c r="D6" s="47">
        <v>300</v>
      </c>
      <c r="E6" s="49">
        <v>35</v>
      </c>
      <c r="F6" s="47">
        <f t="shared" si="1"/>
        <v>335</v>
      </c>
    </row>
    <row r="7" customHeight="1" spans="1:6">
      <c r="A7" s="47">
        <v>400</v>
      </c>
      <c r="B7" s="48">
        <v>60</v>
      </c>
      <c r="C7" s="47">
        <f t="shared" si="0"/>
        <v>460</v>
      </c>
      <c r="D7" s="47">
        <v>400</v>
      </c>
      <c r="E7" s="49">
        <v>40</v>
      </c>
      <c r="F7" s="47">
        <f t="shared" si="1"/>
        <v>440</v>
      </c>
    </row>
    <row r="8" customHeight="1" spans="1:6">
      <c r="A8" s="47">
        <v>500</v>
      </c>
      <c r="B8" s="48">
        <v>70</v>
      </c>
      <c r="C8" s="47">
        <f t="shared" si="0"/>
        <v>570</v>
      </c>
      <c r="D8" s="47">
        <v>500</v>
      </c>
      <c r="E8" s="49">
        <v>60</v>
      </c>
      <c r="F8" s="47">
        <f t="shared" si="1"/>
        <v>560</v>
      </c>
    </row>
    <row r="9" customHeight="1" spans="1:6">
      <c r="A9" s="47">
        <v>600</v>
      </c>
      <c r="B9" s="48">
        <v>80</v>
      </c>
      <c r="C9" s="47">
        <f t="shared" si="0"/>
        <v>680</v>
      </c>
      <c r="D9" s="47">
        <v>600</v>
      </c>
      <c r="E9" s="49">
        <v>72</v>
      </c>
      <c r="F9" s="47">
        <f t="shared" si="1"/>
        <v>672</v>
      </c>
    </row>
    <row r="10" customHeight="1" spans="1:6">
      <c r="A10" s="47">
        <v>700</v>
      </c>
      <c r="B10" s="48">
        <v>90</v>
      </c>
      <c r="C10" s="47">
        <f t="shared" si="0"/>
        <v>790</v>
      </c>
      <c r="D10" s="47">
        <v>700</v>
      </c>
      <c r="E10" s="49">
        <v>84</v>
      </c>
      <c r="F10" s="47">
        <f t="shared" si="1"/>
        <v>784</v>
      </c>
    </row>
    <row r="11" customHeight="1" spans="1:6">
      <c r="A11" s="47">
        <v>800</v>
      </c>
      <c r="B11" s="48">
        <v>100</v>
      </c>
      <c r="C11" s="47">
        <f t="shared" si="0"/>
        <v>900</v>
      </c>
      <c r="D11" s="47">
        <v>800</v>
      </c>
      <c r="E11" s="49">
        <v>96</v>
      </c>
      <c r="F11" s="47">
        <f t="shared" si="1"/>
        <v>896</v>
      </c>
    </row>
    <row r="12" customHeight="1" spans="1:6">
      <c r="A12" s="47">
        <v>900</v>
      </c>
      <c r="B12" s="48">
        <v>110</v>
      </c>
      <c r="C12" s="47">
        <f t="shared" si="0"/>
        <v>1010</v>
      </c>
      <c r="D12" s="47">
        <v>900</v>
      </c>
      <c r="E12" s="49">
        <v>108</v>
      </c>
      <c r="F12" s="47">
        <f t="shared" si="1"/>
        <v>1008</v>
      </c>
    </row>
    <row r="13" customHeight="1" spans="1:6">
      <c r="A13" s="47">
        <v>1000</v>
      </c>
      <c r="B13" s="48">
        <v>120</v>
      </c>
      <c r="C13" s="47">
        <f t="shared" si="0"/>
        <v>1120</v>
      </c>
      <c r="D13" s="47">
        <v>1000</v>
      </c>
      <c r="E13" s="49">
        <v>120</v>
      </c>
      <c r="F13" s="47">
        <f t="shared" si="1"/>
        <v>1120</v>
      </c>
    </row>
    <row r="14" customHeight="1" spans="1:6">
      <c r="A14" s="47">
        <v>1500</v>
      </c>
      <c r="B14" s="48">
        <v>130</v>
      </c>
      <c r="C14" s="47">
        <f t="shared" si="0"/>
        <v>1630</v>
      </c>
      <c r="D14" s="47">
        <v>1500</v>
      </c>
      <c r="E14" s="49">
        <v>180</v>
      </c>
      <c r="F14" s="47">
        <f t="shared" si="1"/>
        <v>1680</v>
      </c>
    </row>
    <row r="15" customHeight="1" spans="1:6">
      <c r="A15" s="47">
        <v>2000</v>
      </c>
      <c r="B15" s="48">
        <v>130</v>
      </c>
      <c r="C15" s="47">
        <f t="shared" si="0"/>
        <v>2130</v>
      </c>
      <c r="D15" s="47">
        <v>2000</v>
      </c>
      <c r="E15" s="49">
        <v>240</v>
      </c>
      <c r="F15" s="47">
        <f t="shared" si="1"/>
        <v>2240</v>
      </c>
    </row>
    <row r="16" customHeight="1" spans="1:6">
      <c r="A16" s="47">
        <v>3000</v>
      </c>
      <c r="B16" s="48">
        <v>195</v>
      </c>
      <c r="C16" s="47">
        <f t="shared" si="0"/>
        <v>3195</v>
      </c>
      <c r="D16" s="47">
        <v>3000</v>
      </c>
      <c r="E16" s="49">
        <v>240</v>
      </c>
      <c r="F16" s="47">
        <f t="shared" si="1"/>
        <v>3240</v>
      </c>
    </row>
    <row r="17" customHeight="1" spans="1:6">
      <c r="A17" s="50"/>
      <c r="B17" s="50"/>
      <c r="C17" s="50"/>
      <c r="D17" s="47">
        <v>4000</v>
      </c>
      <c r="E17" s="49">
        <v>240</v>
      </c>
      <c r="F17" s="47">
        <f t="shared" si="1"/>
        <v>4240</v>
      </c>
    </row>
    <row r="18" customHeight="1" spans="1:6">
      <c r="A18" s="50"/>
      <c r="B18" s="50"/>
      <c r="C18" s="50"/>
      <c r="D18" s="47">
        <v>5000</v>
      </c>
      <c r="E18" s="49">
        <v>240</v>
      </c>
      <c r="F18" s="47">
        <f t="shared" si="1"/>
        <v>5240</v>
      </c>
    </row>
    <row r="19" customHeight="1" spans="1:6">
      <c r="A19" s="50"/>
      <c r="B19" s="50"/>
      <c r="C19" s="50"/>
      <c r="D19" s="47">
        <v>6000</v>
      </c>
      <c r="E19" s="49">
        <v>240</v>
      </c>
      <c r="F19" s="47">
        <f t="shared" si="1"/>
        <v>6240</v>
      </c>
    </row>
    <row r="20" customHeight="1" spans="1:6">
      <c r="A20" s="50"/>
      <c r="B20" s="50"/>
      <c r="C20" s="50"/>
      <c r="D20" s="47">
        <v>7000</v>
      </c>
      <c r="E20" s="49">
        <v>240</v>
      </c>
      <c r="F20" s="47">
        <f t="shared" si="1"/>
        <v>7240</v>
      </c>
    </row>
    <row r="21" customHeight="1" spans="1:6">
      <c r="A21" s="50"/>
      <c r="B21" s="50"/>
      <c r="C21" s="50"/>
      <c r="D21" s="47">
        <v>8000</v>
      </c>
      <c r="E21" s="49">
        <v>240</v>
      </c>
      <c r="F21" s="47">
        <f t="shared" si="1"/>
        <v>8240</v>
      </c>
    </row>
    <row r="22" customHeight="1" spans="1:6">
      <c r="A22" s="50"/>
      <c r="B22" s="50"/>
      <c r="C22" s="50"/>
      <c r="D22" s="47">
        <v>9000</v>
      </c>
      <c r="E22" s="49">
        <v>240</v>
      </c>
      <c r="F22" s="47">
        <f t="shared" si="1"/>
        <v>9240</v>
      </c>
    </row>
  </sheetData>
  <mergeCells count="3">
    <mergeCell ref="A1:F1"/>
    <mergeCell ref="A3:C3"/>
    <mergeCell ref="D3:F3"/>
  </mergeCells>
  <pageMargins left="0.751388888888889" right="0.751388888888889"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4"/>
  <sheetViews>
    <sheetView tabSelected="1" zoomScale="85" zoomScaleNormal="85" workbookViewId="0">
      <selection activeCell="A1" sqref="A1:N23"/>
    </sheetView>
  </sheetViews>
  <sheetFormatPr defaultColWidth="9" defaultRowHeight="14.25"/>
  <cols>
    <col min="1" max="1" width="6.025" style="1" customWidth="1"/>
    <col min="2" max="7" width="12.625" style="2" customWidth="1"/>
    <col min="8" max="10" width="12.625" style="13" customWidth="1"/>
    <col min="11" max="14" width="12.625" style="2" customWidth="1"/>
    <col min="15" max="16384" width="9" style="2"/>
  </cols>
  <sheetData>
    <row r="1" ht="39" customHeight="1" spans="1:14">
      <c r="A1" s="14" t="s">
        <v>7</v>
      </c>
      <c r="B1" s="14"/>
      <c r="C1" s="14"/>
      <c r="D1" s="14"/>
      <c r="E1" s="14"/>
      <c r="F1" s="14"/>
      <c r="G1" s="14"/>
      <c r="H1" s="14"/>
      <c r="I1" s="14"/>
      <c r="J1" s="14"/>
      <c r="K1" s="14"/>
      <c r="L1" s="14"/>
      <c r="M1" s="14"/>
      <c r="N1" s="14"/>
    </row>
    <row r="2" ht="15" customHeight="1" spans="1:14">
      <c r="A2" s="15"/>
      <c r="B2" s="16"/>
      <c r="C2" s="16"/>
      <c r="D2" s="16"/>
      <c r="E2" s="16"/>
      <c r="F2" s="16"/>
      <c r="G2" s="16"/>
      <c r="H2" s="17"/>
      <c r="I2" s="17"/>
      <c r="J2" s="17"/>
      <c r="K2" s="16"/>
      <c r="L2" s="16"/>
      <c r="M2" s="16"/>
      <c r="N2" s="16"/>
    </row>
    <row r="3" ht="25" customHeight="1" spans="1:14">
      <c r="A3" s="18" t="s">
        <v>8</v>
      </c>
      <c r="B3" s="19" t="s">
        <v>9</v>
      </c>
      <c r="C3" s="20" t="s">
        <v>10</v>
      </c>
      <c r="D3" s="21" t="s">
        <v>11</v>
      </c>
      <c r="E3" s="21"/>
      <c r="F3" s="21"/>
      <c r="G3" s="22" t="s">
        <v>12</v>
      </c>
      <c r="H3" s="23"/>
      <c r="I3" s="23"/>
      <c r="J3" s="23"/>
      <c r="K3" s="33" t="s">
        <v>13</v>
      </c>
      <c r="L3" s="33"/>
      <c r="M3" s="33"/>
      <c r="N3" s="33"/>
    </row>
    <row r="4" ht="40.5" spans="1:14">
      <c r="A4" s="18"/>
      <c r="B4" s="24"/>
      <c r="C4" s="25"/>
      <c r="D4" s="21" t="s">
        <v>14</v>
      </c>
      <c r="E4" s="21" t="s">
        <v>15</v>
      </c>
      <c r="F4" s="21" t="s">
        <v>16</v>
      </c>
      <c r="G4" s="22" t="s">
        <v>14</v>
      </c>
      <c r="H4" s="23" t="s">
        <v>15</v>
      </c>
      <c r="I4" s="34" t="s">
        <v>17</v>
      </c>
      <c r="J4" s="23" t="s">
        <v>16</v>
      </c>
      <c r="K4" s="33" t="s">
        <v>14</v>
      </c>
      <c r="L4" s="33" t="s">
        <v>15</v>
      </c>
      <c r="M4" s="35" t="s">
        <v>17</v>
      </c>
      <c r="N4" s="33" t="s">
        <v>16</v>
      </c>
    </row>
    <row r="5" ht="27" customHeight="1" spans="1:14">
      <c r="A5" s="26">
        <v>1</v>
      </c>
      <c r="B5" s="27">
        <v>200</v>
      </c>
      <c r="C5" s="25">
        <v>123</v>
      </c>
      <c r="D5" s="21">
        <v>3450</v>
      </c>
      <c r="E5" s="28">
        <v>25</v>
      </c>
      <c r="F5" s="28">
        <f>C5+E5</f>
        <v>148</v>
      </c>
      <c r="G5" s="22">
        <v>5750</v>
      </c>
      <c r="H5" s="23">
        <v>41</v>
      </c>
      <c r="I5" s="23">
        <v>30</v>
      </c>
      <c r="J5" s="23">
        <f t="shared" ref="J5:J16" si="0">C5+H5+I5</f>
        <v>194</v>
      </c>
      <c r="K5" s="33">
        <f>('缴费档次标准与政府给予的缴费补贴对照表（202308后）'!B5+'缴费档次标准与政府给予的缴费补贴对照表（202308后）'!C5)*35</f>
        <v>8050</v>
      </c>
      <c r="L5" s="33">
        <v>58</v>
      </c>
      <c r="M5" s="33">
        <v>60</v>
      </c>
      <c r="N5" s="33">
        <f t="shared" ref="N5:N16" si="1">C5+L5+M5</f>
        <v>241</v>
      </c>
    </row>
    <row r="6" ht="27" customHeight="1" spans="1:14">
      <c r="A6" s="26">
        <v>2</v>
      </c>
      <c r="B6" s="27">
        <v>300</v>
      </c>
      <c r="C6" s="25">
        <v>123</v>
      </c>
      <c r="D6" s="21">
        <v>5025</v>
      </c>
      <c r="E6" s="28">
        <v>36</v>
      </c>
      <c r="F6" s="28">
        <f t="shared" ref="F6:F22" si="2">C6+E6</f>
        <v>159</v>
      </c>
      <c r="G6" s="22">
        <v>8375</v>
      </c>
      <c r="H6" s="23">
        <v>60</v>
      </c>
      <c r="I6" s="23">
        <v>30</v>
      </c>
      <c r="J6" s="23">
        <f t="shared" si="0"/>
        <v>213</v>
      </c>
      <c r="K6" s="33">
        <f>('缴费档次标准与政府给予的缴费补贴对照表（202308后）'!B6+'缴费档次标准与政府给予的缴费补贴对照表（202308后）'!C6)*35</f>
        <v>11725</v>
      </c>
      <c r="L6" s="33">
        <v>84</v>
      </c>
      <c r="M6" s="33">
        <v>60</v>
      </c>
      <c r="N6" s="33">
        <f t="shared" si="1"/>
        <v>267</v>
      </c>
    </row>
    <row r="7" ht="27" customHeight="1" spans="1:14">
      <c r="A7" s="26">
        <v>3</v>
      </c>
      <c r="B7" s="27">
        <v>400</v>
      </c>
      <c r="C7" s="25">
        <v>123</v>
      </c>
      <c r="D7" s="21">
        <v>6600</v>
      </c>
      <c r="E7" s="28">
        <v>47</v>
      </c>
      <c r="F7" s="28">
        <f t="shared" si="2"/>
        <v>170</v>
      </c>
      <c r="G7" s="22">
        <v>11000</v>
      </c>
      <c r="H7" s="23">
        <v>79</v>
      </c>
      <c r="I7" s="23">
        <v>30</v>
      </c>
      <c r="J7" s="23">
        <f t="shared" si="0"/>
        <v>232</v>
      </c>
      <c r="K7" s="33">
        <f>('缴费档次标准与政府给予的缴费补贴对照表（202308后）'!B7+'缴费档次标准与政府给予的缴费补贴对照表（202308后）'!C7)*35</f>
        <v>15400</v>
      </c>
      <c r="L7" s="33">
        <v>111</v>
      </c>
      <c r="M7" s="33">
        <v>60</v>
      </c>
      <c r="N7" s="33">
        <f t="shared" si="1"/>
        <v>294</v>
      </c>
    </row>
    <row r="8" ht="27" customHeight="1" spans="1:14">
      <c r="A8" s="26">
        <v>4</v>
      </c>
      <c r="B8" s="27">
        <v>500</v>
      </c>
      <c r="C8" s="25">
        <v>123</v>
      </c>
      <c r="D8" s="21">
        <v>8400</v>
      </c>
      <c r="E8" s="28">
        <v>60</v>
      </c>
      <c r="F8" s="28">
        <f t="shared" si="2"/>
        <v>183</v>
      </c>
      <c r="G8" s="22">
        <v>14000</v>
      </c>
      <c r="H8" s="23">
        <v>101</v>
      </c>
      <c r="I8" s="23">
        <v>30</v>
      </c>
      <c r="J8" s="23">
        <f t="shared" si="0"/>
        <v>254</v>
      </c>
      <c r="K8" s="33">
        <f>('缴费档次标准与政府给予的缴费补贴对照表（202308后）'!B8+'缴费档次标准与政府给予的缴费补贴对照表（202308后）'!C8)*35</f>
        <v>19600</v>
      </c>
      <c r="L8" s="33">
        <v>141</v>
      </c>
      <c r="M8" s="33">
        <v>60</v>
      </c>
      <c r="N8" s="33">
        <f t="shared" si="1"/>
        <v>324</v>
      </c>
    </row>
    <row r="9" ht="27" customHeight="1" spans="1:14">
      <c r="A9" s="26">
        <v>5</v>
      </c>
      <c r="B9" s="27">
        <v>600</v>
      </c>
      <c r="C9" s="25">
        <v>123</v>
      </c>
      <c r="D9" s="21">
        <v>10080</v>
      </c>
      <c r="E9" s="28">
        <v>73</v>
      </c>
      <c r="F9" s="28">
        <f t="shared" si="2"/>
        <v>196</v>
      </c>
      <c r="G9" s="22">
        <v>16800</v>
      </c>
      <c r="H9" s="23">
        <v>121</v>
      </c>
      <c r="I9" s="36">
        <v>30</v>
      </c>
      <c r="J9" s="23">
        <f t="shared" si="0"/>
        <v>274</v>
      </c>
      <c r="K9" s="33">
        <f>('缴费档次标准与政府给予的缴费补贴对照表（202308后）'!B9+'缴费档次标准与政府给予的缴费补贴对照表（202308后）'!C9)*35</f>
        <v>23520</v>
      </c>
      <c r="L9" s="33">
        <v>169</v>
      </c>
      <c r="M9" s="33">
        <v>60</v>
      </c>
      <c r="N9" s="33">
        <f t="shared" si="1"/>
        <v>352</v>
      </c>
    </row>
    <row r="10" ht="27" customHeight="1" spans="1:14">
      <c r="A10" s="26">
        <v>6</v>
      </c>
      <c r="B10" s="27">
        <v>700</v>
      </c>
      <c r="C10" s="25">
        <v>123</v>
      </c>
      <c r="D10" s="21">
        <v>11760</v>
      </c>
      <c r="E10" s="28">
        <v>85</v>
      </c>
      <c r="F10" s="28">
        <f t="shared" si="2"/>
        <v>208</v>
      </c>
      <c r="G10" s="22">
        <v>19600</v>
      </c>
      <c r="H10" s="23">
        <v>141</v>
      </c>
      <c r="I10" s="23">
        <v>30</v>
      </c>
      <c r="J10" s="23">
        <f t="shared" si="0"/>
        <v>294</v>
      </c>
      <c r="K10" s="33">
        <f>('缴费档次标准与政府给予的缴费补贴对照表（202308后）'!B10+'缴费档次标准与政府给予的缴费补贴对照表（202308后）'!C10)*35</f>
        <v>27440</v>
      </c>
      <c r="L10" s="33">
        <v>197</v>
      </c>
      <c r="M10" s="33">
        <v>60</v>
      </c>
      <c r="N10" s="33">
        <f t="shared" si="1"/>
        <v>380</v>
      </c>
    </row>
    <row r="11" ht="27" customHeight="1" spans="1:14">
      <c r="A11" s="26">
        <v>7</v>
      </c>
      <c r="B11" s="27">
        <v>800</v>
      </c>
      <c r="C11" s="25">
        <v>123</v>
      </c>
      <c r="D11" s="21">
        <v>13440</v>
      </c>
      <c r="E11" s="28">
        <v>97</v>
      </c>
      <c r="F11" s="28">
        <f t="shared" si="2"/>
        <v>220</v>
      </c>
      <c r="G11" s="22">
        <v>22400</v>
      </c>
      <c r="H11" s="23">
        <v>161</v>
      </c>
      <c r="I11" s="23">
        <v>30</v>
      </c>
      <c r="J11" s="23">
        <f t="shared" si="0"/>
        <v>314</v>
      </c>
      <c r="K11" s="33">
        <f>('缴费档次标准与政府给予的缴费补贴对照表（202308后）'!B11+'缴费档次标准与政府给予的缴费补贴对照表（202308后）'!C11)*35</f>
        <v>31360</v>
      </c>
      <c r="L11" s="33">
        <v>226</v>
      </c>
      <c r="M11" s="33">
        <v>60</v>
      </c>
      <c r="N11" s="33">
        <f t="shared" si="1"/>
        <v>409</v>
      </c>
    </row>
    <row r="12" ht="27" customHeight="1" spans="1:14">
      <c r="A12" s="26">
        <v>8</v>
      </c>
      <c r="B12" s="27">
        <v>900</v>
      </c>
      <c r="C12" s="25">
        <v>123</v>
      </c>
      <c r="D12" s="21">
        <v>15120</v>
      </c>
      <c r="E12" s="28">
        <v>109</v>
      </c>
      <c r="F12" s="28">
        <f t="shared" si="2"/>
        <v>232</v>
      </c>
      <c r="G12" s="22">
        <v>25200</v>
      </c>
      <c r="H12" s="23">
        <v>181</v>
      </c>
      <c r="I12" s="23">
        <v>30</v>
      </c>
      <c r="J12" s="23">
        <f t="shared" si="0"/>
        <v>334</v>
      </c>
      <c r="K12" s="33">
        <f>('缴费档次标准与政府给予的缴费补贴对照表（202308后）'!B12+'缴费档次标准与政府给予的缴费补贴对照表（202308后）'!C12)*35</f>
        <v>35280</v>
      </c>
      <c r="L12" s="33">
        <v>254</v>
      </c>
      <c r="M12" s="33">
        <v>60</v>
      </c>
      <c r="N12" s="33">
        <f t="shared" si="1"/>
        <v>437</v>
      </c>
    </row>
    <row r="13" ht="27" customHeight="1" spans="1:14">
      <c r="A13" s="26">
        <v>9</v>
      </c>
      <c r="B13" s="27">
        <v>1000</v>
      </c>
      <c r="C13" s="25">
        <v>123</v>
      </c>
      <c r="D13" s="21">
        <v>16800</v>
      </c>
      <c r="E13" s="28">
        <v>121</v>
      </c>
      <c r="F13" s="28">
        <f t="shared" si="2"/>
        <v>244</v>
      </c>
      <c r="G13" s="22">
        <v>28000</v>
      </c>
      <c r="H13" s="23">
        <v>201</v>
      </c>
      <c r="I13" s="23">
        <v>30</v>
      </c>
      <c r="J13" s="23">
        <f t="shared" si="0"/>
        <v>354</v>
      </c>
      <c r="K13" s="33">
        <f>('缴费档次标准与政府给予的缴费补贴对照表（202308后）'!B13+'缴费档次标准与政府给予的缴费补贴对照表（202308后）'!C13)*35</f>
        <v>39200</v>
      </c>
      <c r="L13" s="33">
        <v>282</v>
      </c>
      <c r="M13" s="33">
        <v>60</v>
      </c>
      <c r="N13" s="33">
        <f t="shared" si="1"/>
        <v>465</v>
      </c>
    </row>
    <row r="14" ht="27" customHeight="1" spans="1:14">
      <c r="A14" s="26">
        <v>10</v>
      </c>
      <c r="B14" s="27">
        <v>1500</v>
      </c>
      <c r="C14" s="25">
        <v>123</v>
      </c>
      <c r="D14" s="21">
        <v>25200</v>
      </c>
      <c r="E14" s="28">
        <v>181</v>
      </c>
      <c r="F14" s="28">
        <f t="shared" si="2"/>
        <v>304</v>
      </c>
      <c r="G14" s="22">
        <v>42000</v>
      </c>
      <c r="H14" s="23">
        <v>302</v>
      </c>
      <c r="I14" s="23">
        <v>30</v>
      </c>
      <c r="J14" s="23">
        <f t="shared" si="0"/>
        <v>455</v>
      </c>
      <c r="K14" s="33">
        <f>('缴费档次标准与政府给予的缴费补贴对照表（202308后）'!B14+'缴费档次标准与政府给予的缴费补贴对照表（202308后）'!C14)*35</f>
        <v>58800</v>
      </c>
      <c r="L14" s="33">
        <v>423</v>
      </c>
      <c r="M14" s="33">
        <v>60</v>
      </c>
      <c r="N14" s="33">
        <f t="shared" si="1"/>
        <v>606</v>
      </c>
    </row>
    <row r="15" ht="27" customHeight="1" spans="1:14">
      <c r="A15" s="26">
        <v>11</v>
      </c>
      <c r="B15" s="27">
        <v>2000</v>
      </c>
      <c r="C15" s="25">
        <v>123</v>
      </c>
      <c r="D15" s="21">
        <v>33600</v>
      </c>
      <c r="E15" s="28">
        <v>242</v>
      </c>
      <c r="F15" s="28">
        <f t="shared" si="2"/>
        <v>365</v>
      </c>
      <c r="G15" s="22">
        <v>56000</v>
      </c>
      <c r="H15" s="23">
        <v>403</v>
      </c>
      <c r="I15" s="23">
        <v>30</v>
      </c>
      <c r="J15" s="23">
        <f t="shared" si="0"/>
        <v>556</v>
      </c>
      <c r="K15" s="33">
        <f>('缴费档次标准与政府给予的缴费补贴对照表（202308后）'!B15+'缴费档次标准与政府给予的缴费补贴对照表（202308后）'!C15)*35</f>
        <v>78400</v>
      </c>
      <c r="L15" s="33">
        <v>564</v>
      </c>
      <c r="M15" s="33">
        <v>60</v>
      </c>
      <c r="N15" s="33">
        <f t="shared" si="1"/>
        <v>747</v>
      </c>
    </row>
    <row r="16" ht="27" customHeight="1" spans="1:14">
      <c r="A16" s="26">
        <v>12</v>
      </c>
      <c r="B16" s="27">
        <v>3000</v>
      </c>
      <c r="C16" s="25">
        <v>123</v>
      </c>
      <c r="D16" s="21">
        <v>48600</v>
      </c>
      <c r="E16" s="28">
        <v>350</v>
      </c>
      <c r="F16" s="28">
        <f t="shared" si="2"/>
        <v>473</v>
      </c>
      <c r="G16" s="22">
        <v>81000</v>
      </c>
      <c r="H16" s="23">
        <v>583</v>
      </c>
      <c r="I16" s="23">
        <v>30</v>
      </c>
      <c r="J16" s="23">
        <f t="shared" si="0"/>
        <v>736</v>
      </c>
      <c r="K16" s="33">
        <f>('缴费档次标准与政府给予的缴费补贴对照表（202308后）'!B16+'缴费档次标准与政府给予的缴费补贴对照表（202308后）'!C16)*35</f>
        <v>113400</v>
      </c>
      <c r="L16" s="33">
        <v>816</v>
      </c>
      <c r="M16" s="33">
        <v>60</v>
      </c>
      <c r="N16" s="33">
        <f t="shared" si="1"/>
        <v>999</v>
      </c>
    </row>
    <row r="17" ht="27" customHeight="1" spans="1:14">
      <c r="A17" s="26">
        <v>13</v>
      </c>
      <c r="B17" s="27">
        <v>4000</v>
      </c>
      <c r="C17" s="25">
        <v>123</v>
      </c>
      <c r="D17" s="21">
        <v>63600</v>
      </c>
      <c r="E17" s="28">
        <v>458</v>
      </c>
      <c r="F17" s="28">
        <f t="shared" si="2"/>
        <v>581</v>
      </c>
      <c r="G17" s="22">
        <v>106000</v>
      </c>
      <c r="H17" s="23">
        <v>763</v>
      </c>
      <c r="I17" s="23">
        <v>30</v>
      </c>
      <c r="J17" s="23">
        <f t="shared" ref="J17:J22" si="3">C17+H17+I17</f>
        <v>916</v>
      </c>
      <c r="K17" s="33">
        <f>('缴费档次标准与政府给予的缴费补贴对照表（202308后）'!B17+'缴费档次标准与政府给予的缴费补贴对照表（202308后）'!C17)*35</f>
        <v>148400</v>
      </c>
      <c r="L17" s="33">
        <v>1068</v>
      </c>
      <c r="M17" s="33">
        <v>60</v>
      </c>
      <c r="N17" s="33">
        <f t="shared" ref="N17:N22" si="4">C17+L17+M17</f>
        <v>1251</v>
      </c>
    </row>
    <row r="18" ht="27" customHeight="1" spans="1:14">
      <c r="A18" s="26">
        <v>14</v>
      </c>
      <c r="B18" s="27">
        <v>5000</v>
      </c>
      <c r="C18" s="25">
        <v>123</v>
      </c>
      <c r="D18" s="21">
        <v>78600</v>
      </c>
      <c r="E18" s="28">
        <v>565</v>
      </c>
      <c r="F18" s="28">
        <f t="shared" si="2"/>
        <v>688</v>
      </c>
      <c r="G18" s="22">
        <v>131000</v>
      </c>
      <c r="H18" s="23">
        <v>942</v>
      </c>
      <c r="I18" s="23">
        <v>30</v>
      </c>
      <c r="J18" s="23">
        <f t="shared" si="3"/>
        <v>1095</v>
      </c>
      <c r="K18" s="33">
        <f>('缴费档次标准与政府给予的缴费补贴对照表（202308后）'!B18+'缴费档次标准与政府给予的缴费补贴对照表（202308后）'!C18)*35</f>
        <v>183400</v>
      </c>
      <c r="L18" s="33">
        <v>1319</v>
      </c>
      <c r="M18" s="33">
        <v>60</v>
      </c>
      <c r="N18" s="33">
        <f t="shared" si="4"/>
        <v>1502</v>
      </c>
    </row>
    <row r="19" ht="27" customHeight="1" spans="1:14">
      <c r="A19" s="26">
        <v>15</v>
      </c>
      <c r="B19" s="27">
        <v>6000</v>
      </c>
      <c r="C19" s="25">
        <v>123</v>
      </c>
      <c r="D19" s="21">
        <v>93600</v>
      </c>
      <c r="E19" s="28">
        <v>673</v>
      </c>
      <c r="F19" s="28">
        <f t="shared" si="2"/>
        <v>796</v>
      </c>
      <c r="G19" s="22">
        <v>156000</v>
      </c>
      <c r="H19" s="23">
        <v>1122</v>
      </c>
      <c r="I19" s="23">
        <v>30</v>
      </c>
      <c r="J19" s="23">
        <f t="shared" si="3"/>
        <v>1275</v>
      </c>
      <c r="K19" s="33">
        <f>('缴费档次标准与政府给予的缴费补贴对照表（202308后）'!B19+'缴费档次标准与政府给予的缴费补贴对照表（202308后）'!C19)*35</f>
        <v>218400</v>
      </c>
      <c r="L19" s="33">
        <v>1571</v>
      </c>
      <c r="M19" s="33">
        <v>60</v>
      </c>
      <c r="N19" s="33">
        <f t="shared" si="4"/>
        <v>1754</v>
      </c>
    </row>
    <row r="20" ht="27" customHeight="1" spans="1:14">
      <c r="A20" s="26">
        <v>16</v>
      </c>
      <c r="B20" s="27">
        <v>7000</v>
      </c>
      <c r="C20" s="25">
        <v>123</v>
      </c>
      <c r="D20" s="21">
        <v>108600</v>
      </c>
      <c r="E20" s="28">
        <v>781</v>
      </c>
      <c r="F20" s="28">
        <f t="shared" si="2"/>
        <v>904</v>
      </c>
      <c r="G20" s="22">
        <v>181000</v>
      </c>
      <c r="H20" s="23">
        <v>1302</v>
      </c>
      <c r="I20" s="23">
        <v>30</v>
      </c>
      <c r="J20" s="23">
        <f t="shared" si="3"/>
        <v>1455</v>
      </c>
      <c r="K20" s="33">
        <f>('缴费档次标准与政府给予的缴费补贴对照表（202308后）'!B20+'缴费档次标准与政府给予的缴费补贴对照表（202308后）'!C20)*35</f>
        <v>253400</v>
      </c>
      <c r="L20" s="33">
        <v>1823</v>
      </c>
      <c r="M20" s="33">
        <v>60</v>
      </c>
      <c r="N20" s="33">
        <f t="shared" si="4"/>
        <v>2006</v>
      </c>
    </row>
    <row r="21" ht="27" customHeight="1" spans="1:14">
      <c r="A21" s="26">
        <v>17</v>
      </c>
      <c r="B21" s="27">
        <v>8000</v>
      </c>
      <c r="C21" s="25">
        <v>123</v>
      </c>
      <c r="D21" s="21">
        <v>123600</v>
      </c>
      <c r="E21" s="28">
        <v>889</v>
      </c>
      <c r="F21" s="28">
        <f t="shared" si="2"/>
        <v>1012</v>
      </c>
      <c r="G21" s="22">
        <v>206000</v>
      </c>
      <c r="H21" s="23">
        <v>1482</v>
      </c>
      <c r="I21" s="23">
        <v>30</v>
      </c>
      <c r="J21" s="23">
        <f t="shared" si="3"/>
        <v>1635</v>
      </c>
      <c r="K21" s="33">
        <f>('缴费档次标准与政府给予的缴费补贴对照表（202308后）'!B21+'缴费档次标准与政府给予的缴费补贴对照表（202308后）'!C21)*35</f>
        <v>288400</v>
      </c>
      <c r="L21" s="33">
        <v>2075</v>
      </c>
      <c r="M21" s="33">
        <v>60</v>
      </c>
      <c r="N21" s="33">
        <f t="shared" si="4"/>
        <v>2258</v>
      </c>
    </row>
    <row r="22" ht="27" customHeight="1" spans="1:14">
      <c r="A22" s="26">
        <v>18</v>
      </c>
      <c r="B22" s="27">
        <v>9000</v>
      </c>
      <c r="C22" s="25">
        <v>123</v>
      </c>
      <c r="D22" s="21">
        <v>138600</v>
      </c>
      <c r="E22" s="28">
        <v>997</v>
      </c>
      <c r="F22" s="28">
        <f t="shared" si="2"/>
        <v>1120</v>
      </c>
      <c r="G22" s="22">
        <v>231000</v>
      </c>
      <c r="H22" s="23">
        <v>1662</v>
      </c>
      <c r="I22" s="23">
        <v>30</v>
      </c>
      <c r="J22" s="23">
        <f t="shared" si="3"/>
        <v>1815</v>
      </c>
      <c r="K22" s="33">
        <f>('缴费档次标准与政府给予的缴费补贴对照表（202308后）'!B22+'缴费档次标准与政府给予的缴费补贴对照表（202308后）'!C22)*35</f>
        <v>323400</v>
      </c>
      <c r="L22" s="33">
        <v>2327</v>
      </c>
      <c r="M22" s="33">
        <v>60</v>
      </c>
      <c r="N22" s="33">
        <f t="shared" si="4"/>
        <v>2510</v>
      </c>
    </row>
    <row r="23" ht="39" customHeight="1" spans="1:14">
      <c r="A23" s="15"/>
      <c r="B23" s="29" t="s">
        <v>18</v>
      </c>
      <c r="C23" s="30"/>
      <c r="D23" s="30"/>
      <c r="E23" s="30"/>
      <c r="F23" s="30"/>
      <c r="G23" s="30"/>
      <c r="H23" s="31"/>
      <c r="I23" s="31"/>
      <c r="J23" s="31"/>
      <c r="K23" s="30"/>
      <c r="L23" s="30"/>
      <c r="M23" s="30"/>
      <c r="N23" s="30"/>
    </row>
    <row r="24" spans="1:14">
      <c r="A24" s="15"/>
      <c r="B24" s="12"/>
      <c r="C24" s="12"/>
      <c r="D24" s="12"/>
      <c r="E24" s="12"/>
      <c r="F24" s="12"/>
      <c r="G24" s="12"/>
      <c r="H24" s="32"/>
      <c r="I24" s="32"/>
      <c r="J24" s="32"/>
      <c r="K24" s="12"/>
      <c r="L24" s="12"/>
      <c r="M24" s="12"/>
      <c r="N24" s="12"/>
    </row>
  </sheetData>
  <sheetProtection password="B47C" sheet="1" selectLockedCells="1" selectUnlockedCells="1" formatCells="0" formatColumns="0" formatRows="0" insertColumns="0" insertHyperlinks="0" deleteColumns="0" deleteRows="0" sort="0" autoFilter="0" pivotTables="0"/>
  <mergeCells count="8">
    <mergeCell ref="A1:N1"/>
    <mergeCell ref="D3:F3"/>
    <mergeCell ref="G3:J3"/>
    <mergeCell ref="K3:N3"/>
    <mergeCell ref="B23:N23"/>
    <mergeCell ref="A3:A4"/>
    <mergeCell ref="B3:B4"/>
    <mergeCell ref="C3:C4"/>
  </mergeCells>
  <pageMargins left="0.472222222222222" right="0.354166666666667" top="0.236111111111111" bottom="0.314583333333333" header="0.156944444444444" footer="0.235416666666667"/>
  <pageSetup paperSize="9" scale="83"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zoomScale="85" zoomScaleNormal="85" workbookViewId="0">
      <selection activeCell="A1" sqref="A1:G22"/>
    </sheetView>
  </sheetViews>
  <sheetFormatPr defaultColWidth="15.625" defaultRowHeight="28" customHeight="1" outlineLevelCol="7"/>
  <cols>
    <col min="1" max="1" width="13.825" style="1" customWidth="1"/>
    <col min="2" max="7" width="23.3833333333333" style="2" customWidth="1"/>
    <col min="8" max="16372" width="15.625" style="2" customWidth="1"/>
    <col min="16373" max="16384" width="15.625" style="2"/>
  </cols>
  <sheetData>
    <row r="1" ht="51" customHeight="1" spans="1:7">
      <c r="A1" s="3" t="s">
        <v>19</v>
      </c>
      <c r="B1" s="3"/>
      <c r="C1" s="3"/>
      <c r="D1" s="3"/>
      <c r="E1" s="3"/>
      <c r="F1" s="3"/>
      <c r="G1" s="3"/>
    </row>
    <row r="2" customHeight="1" spans="1:7">
      <c r="A2" s="4"/>
      <c r="B2" s="5"/>
      <c r="C2" s="6"/>
      <c r="D2" s="6"/>
      <c r="E2" s="6"/>
      <c r="F2" s="6"/>
      <c r="G2" s="5" t="s">
        <v>1</v>
      </c>
    </row>
    <row r="3" ht="30" customHeight="1" spans="1:7">
      <c r="A3" s="7" t="s">
        <v>8</v>
      </c>
      <c r="B3" s="8" t="s">
        <v>20</v>
      </c>
      <c r="C3" s="9"/>
      <c r="D3" s="9"/>
      <c r="E3" s="7" t="s">
        <v>21</v>
      </c>
      <c r="F3" s="10"/>
      <c r="G3" s="10"/>
    </row>
    <row r="4" ht="30" customHeight="1" spans="1:7">
      <c r="A4" s="10"/>
      <c r="B4" s="8" t="s">
        <v>4</v>
      </c>
      <c r="C4" s="8" t="s">
        <v>5</v>
      </c>
      <c r="D4" s="8" t="s">
        <v>6</v>
      </c>
      <c r="E4" s="7" t="s">
        <v>22</v>
      </c>
      <c r="F4" s="7" t="s">
        <v>23</v>
      </c>
      <c r="G4" s="7" t="s">
        <v>24</v>
      </c>
    </row>
    <row r="5" ht="30" customHeight="1" spans="1:8">
      <c r="A5" s="10">
        <v>1</v>
      </c>
      <c r="B5" s="9">
        <v>200</v>
      </c>
      <c r="C5" s="11">
        <v>30</v>
      </c>
      <c r="D5" s="9">
        <f t="shared" ref="D5:D16" si="0">B5+C5</f>
        <v>230</v>
      </c>
      <c r="E5" s="10">
        <f>C5*15</f>
        <v>450</v>
      </c>
      <c r="F5" s="10">
        <f>C5*25</f>
        <v>750</v>
      </c>
      <c r="G5" s="10">
        <f>C5*35</f>
        <v>1050</v>
      </c>
      <c r="H5" s="12"/>
    </row>
    <row r="6" ht="30" customHeight="1" spans="1:7">
      <c r="A6" s="10">
        <v>2</v>
      </c>
      <c r="B6" s="9">
        <v>300</v>
      </c>
      <c r="C6" s="11">
        <v>35</v>
      </c>
      <c r="D6" s="9">
        <f t="shared" si="0"/>
        <v>335</v>
      </c>
      <c r="E6" s="10">
        <f t="shared" ref="E6:E22" si="1">C6*15</f>
        <v>525</v>
      </c>
      <c r="F6" s="10">
        <f t="shared" ref="F6:F22" si="2">C6*25</f>
        <v>875</v>
      </c>
      <c r="G6" s="10">
        <f t="shared" ref="G6:G22" si="3">C6*35</f>
        <v>1225</v>
      </c>
    </row>
    <row r="7" ht="30" customHeight="1" spans="1:7">
      <c r="A7" s="10">
        <v>3</v>
      </c>
      <c r="B7" s="9">
        <v>400</v>
      </c>
      <c r="C7" s="11">
        <v>40</v>
      </c>
      <c r="D7" s="9">
        <f t="shared" si="0"/>
        <v>440</v>
      </c>
      <c r="E7" s="10">
        <f t="shared" si="1"/>
        <v>600</v>
      </c>
      <c r="F7" s="10">
        <f t="shared" si="2"/>
        <v>1000</v>
      </c>
      <c r="G7" s="10">
        <f t="shared" si="3"/>
        <v>1400</v>
      </c>
    </row>
    <row r="8" ht="30" customHeight="1" spans="1:7">
      <c r="A8" s="10">
        <v>4</v>
      </c>
      <c r="B8" s="9">
        <v>500</v>
      </c>
      <c r="C8" s="11">
        <v>60</v>
      </c>
      <c r="D8" s="9">
        <f t="shared" si="0"/>
        <v>560</v>
      </c>
      <c r="E8" s="10">
        <f t="shared" si="1"/>
        <v>900</v>
      </c>
      <c r="F8" s="10">
        <f t="shared" si="2"/>
        <v>1500</v>
      </c>
      <c r="G8" s="10">
        <f t="shared" si="3"/>
        <v>2100</v>
      </c>
    </row>
    <row r="9" ht="30" customHeight="1" spans="1:7">
      <c r="A9" s="10">
        <v>5</v>
      </c>
      <c r="B9" s="9">
        <v>600</v>
      </c>
      <c r="C9" s="11">
        <v>72</v>
      </c>
      <c r="D9" s="9">
        <f t="shared" si="0"/>
        <v>672</v>
      </c>
      <c r="E9" s="10">
        <f t="shared" si="1"/>
        <v>1080</v>
      </c>
      <c r="F9" s="10">
        <f t="shared" si="2"/>
        <v>1800</v>
      </c>
      <c r="G9" s="10">
        <f t="shared" si="3"/>
        <v>2520</v>
      </c>
    </row>
    <row r="10" ht="30" customHeight="1" spans="1:7">
      <c r="A10" s="10">
        <v>6</v>
      </c>
      <c r="B10" s="9">
        <v>700</v>
      </c>
      <c r="C10" s="11">
        <v>84</v>
      </c>
      <c r="D10" s="9">
        <f t="shared" si="0"/>
        <v>784</v>
      </c>
      <c r="E10" s="10">
        <f t="shared" si="1"/>
        <v>1260</v>
      </c>
      <c r="F10" s="10">
        <f t="shared" si="2"/>
        <v>2100</v>
      </c>
      <c r="G10" s="10">
        <f t="shared" si="3"/>
        <v>2940</v>
      </c>
    </row>
    <row r="11" ht="30" customHeight="1" spans="1:7">
      <c r="A11" s="10">
        <v>7</v>
      </c>
      <c r="B11" s="9">
        <v>800</v>
      </c>
      <c r="C11" s="11">
        <v>96</v>
      </c>
      <c r="D11" s="9">
        <f t="shared" si="0"/>
        <v>896</v>
      </c>
      <c r="E11" s="10">
        <f t="shared" si="1"/>
        <v>1440</v>
      </c>
      <c r="F11" s="10">
        <f t="shared" si="2"/>
        <v>2400</v>
      </c>
      <c r="G11" s="10">
        <f t="shared" si="3"/>
        <v>3360</v>
      </c>
    </row>
    <row r="12" ht="30" customHeight="1" spans="1:7">
      <c r="A12" s="10">
        <v>8</v>
      </c>
      <c r="B12" s="9">
        <v>900</v>
      </c>
      <c r="C12" s="11">
        <v>108</v>
      </c>
      <c r="D12" s="9">
        <f t="shared" si="0"/>
        <v>1008</v>
      </c>
      <c r="E12" s="10">
        <f t="shared" si="1"/>
        <v>1620</v>
      </c>
      <c r="F12" s="10">
        <f t="shared" si="2"/>
        <v>2700</v>
      </c>
      <c r="G12" s="10">
        <f t="shared" si="3"/>
        <v>3780</v>
      </c>
    </row>
    <row r="13" ht="30" customHeight="1" spans="1:7">
      <c r="A13" s="10">
        <v>9</v>
      </c>
      <c r="B13" s="9">
        <v>1000</v>
      </c>
      <c r="C13" s="11">
        <v>120</v>
      </c>
      <c r="D13" s="9">
        <f t="shared" si="0"/>
        <v>1120</v>
      </c>
      <c r="E13" s="10">
        <f t="shared" si="1"/>
        <v>1800</v>
      </c>
      <c r="F13" s="10">
        <f t="shared" si="2"/>
        <v>3000</v>
      </c>
      <c r="G13" s="10">
        <f t="shared" si="3"/>
        <v>4200</v>
      </c>
    </row>
    <row r="14" ht="30" customHeight="1" spans="1:7">
      <c r="A14" s="10">
        <v>10</v>
      </c>
      <c r="B14" s="9">
        <v>1500</v>
      </c>
      <c r="C14" s="11">
        <v>180</v>
      </c>
      <c r="D14" s="9">
        <f t="shared" si="0"/>
        <v>1680</v>
      </c>
      <c r="E14" s="10">
        <f t="shared" si="1"/>
        <v>2700</v>
      </c>
      <c r="F14" s="10">
        <f t="shared" si="2"/>
        <v>4500</v>
      </c>
      <c r="G14" s="10">
        <f t="shared" si="3"/>
        <v>6300</v>
      </c>
    </row>
    <row r="15" ht="30" customHeight="1" spans="1:7">
      <c r="A15" s="10">
        <v>11</v>
      </c>
      <c r="B15" s="9">
        <v>2000</v>
      </c>
      <c r="C15" s="11">
        <v>240</v>
      </c>
      <c r="D15" s="9">
        <f t="shared" si="0"/>
        <v>2240</v>
      </c>
      <c r="E15" s="10">
        <f t="shared" si="1"/>
        <v>3600</v>
      </c>
      <c r="F15" s="10">
        <f t="shared" si="2"/>
        <v>6000</v>
      </c>
      <c r="G15" s="10">
        <f t="shared" si="3"/>
        <v>8400</v>
      </c>
    </row>
    <row r="16" ht="30" customHeight="1" spans="1:7">
      <c r="A16" s="10">
        <v>12</v>
      </c>
      <c r="B16" s="9">
        <v>3000</v>
      </c>
      <c r="C16" s="11">
        <v>240</v>
      </c>
      <c r="D16" s="9">
        <f t="shared" si="0"/>
        <v>3240</v>
      </c>
      <c r="E16" s="10">
        <f t="shared" si="1"/>
        <v>3600</v>
      </c>
      <c r="F16" s="10">
        <f t="shared" si="2"/>
        <v>6000</v>
      </c>
      <c r="G16" s="10">
        <f t="shared" si="3"/>
        <v>8400</v>
      </c>
    </row>
    <row r="17" ht="30" customHeight="1" spans="1:7">
      <c r="A17" s="10">
        <v>13</v>
      </c>
      <c r="B17" s="9">
        <v>4000</v>
      </c>
      <c r="C17" s="11">
        <v>240</v>
      </c>
      <c r="D17" s="9">
        <f t="shared" ref="D17:D22" si="4">B17+C17</f>
        <v>4240</v>
      </c>
      <c r="E17" s="10">
        <f t="shared" si="1"/>
        <v>3600</v>
      </c>
      <c r="F17" s="10">
        <f t="shared" si="2"/>
        <v>6000</v>
      </c>
      <c r="G17" s="10">
        <f t="shared" si="3"/>
        <v>8400</v>
      </c>
    </row>
    <row r="18" ht="30" customHeight="1" spans="1:7">
      <c r="A18" s="10">
        <v>14</v>
      </c>
      <c r="B18" s="9">
        <v>5000</v>
      </c>
      <c r="C18" s="11">
        <v>240</v>
      </c>
      <c r="D18" s="9">
        <f t="shared" si="4"/>
        <v>5240</v>
      </c>
      <c r="E18" s="10">
        <f t="shared" si="1"/>
        <v>3600</v>
      </c>
      <c r="F18" s="10">
        <f t="shared" si="2"/>
        <v>6000</v>
      </c>
      <c r="G18" s="10">
        <f t="shared" si="3"/>
        <v>8400</v>
      </c>
    </row>
    <row r="19" ht="30" customHeight="1" spans="1:7">
      <c r="A19" s="10">
        <v>15</v>
      </c>
      <c r="B19" s="9">
        <v>6000</v>
      </c>
      <c r="C19" s="11">
        <v>240</v>
      </c>
      <c r="D19" s="9">
        <f t="shared" si="4"/>
        <v>6240</v>
      </c>
      <c r="E19" s="10">
        <f t="shared" si="1"/>
        <v>3600</v>
      </c>
      <c r="F19" s="10">
        <f t="shared" si="2"/>
        <v>6000</v>
      </c>
      <c r="G19" s="10">
        <f t="shared" si="3"/>
        <v>8400</v>
      </c>
    </row>
    <row r="20" ht="30" customHeight="1" spans="1:7">
      <c r="A20" s="10">
        <v>16</v>
      </c>
      <c r="B20" s="9">
        <v>7000</v>
      </c>
      <c r="C20" s="11">
        <v>240</v>
      </c>
      <c r="D20" s="9">
        <f t="shared" si="4"/>
        <v>7240</v>
      </c>
      <c r="E20" s="10">
        <f t="shared" si="1"/>
        <v>3600</v>
      </c>
      <c r="F20" s="10">
        <f t="shared" si="2"/>
        <v>6000</v>
      </c>
      <c r="G20" s="10">
        <f t="shared" si="3"/>
        <v>8400</v>
      </c>
    </row>
    <row r="21" ht="30" customHeight="1" spans="1:7">
      <c r="A21" s="10">
        <v>17</v>
      </c>
      <c r="B21" s="9">
        <v>8000</v>
      </c>
      <c r="C21" s="11">
        <v>240</v>
      </c>
      <c r="D21" s="9">
        <f t="shared" si="4"/>
        <v>8240</v>
      </c>
      <c r="E21" s="10">
        <f t="shared" si="1"/>
        <v>3600</v>
      </c>
      <c r="F21" s="10">
        <f t="shared" si="2"/>
        <v>6000</v>
      </c>
      <c r="G21" s="10">
        <f t="shared" si="3"/>
        <v>8400</v>
      </c>
    </row>
    <row r="22" ht="30" customHeight="1" spans="1:7">
      <c r="A22" s="10">
        <v>18</v>
      </c>
      <c r="B22" s="9">
        <v>9000</v>
      </c>
      <c r="C22" s="11">
        <v>240</v>
      </c>
      <c r="D22" s="9">
        <f t="shared" si="4"/>
        <v>9240</v>
      </c>
      <c r="E22" s="10">
        <f t="shared" si="1"/>
        <v>3600</v>
      </c>
      <c r="F22" s="10">
        <f t="shared" si="2"/>
        <v>6000</v>
      </c>
      <c r="G22" s="10">
        <f t="shared" si="3"/>
        <v>8400</v>
      </c>
    </row>
  </sheetData>
  <sheetProtection password="B47C" sheet="1" selectLockedCells="1" selectUnlockedCells="1" formatCells="0" formatColumns="0" formatRows="0" insertRows="0" insertColumns="0" insertHyperlinks="0" deleteRows="0" sort="0" autoFilter="0" pivotTables="0" objects="1"/>
  <mergeCells count="4">
    <mergeCell ref="A1:G1"/>
    <mergeCell ref="B3:D3"/>
    <mergeCell ref="E3:G3"/>
    <mergeCell ref="A3:A4"/>
  </mergeCells>
  <pageMargins left="0.751388888888889" right="0.751388888888889" top="0.314583333333333" bottom="0.236111111111111" header="0.196527777777778" footer="0.118055555555556"/>
  <pageSetup paperSize="9" scale="81" fitToWidth="0" orientation="landscape" horizontalDpi="600"/>
  <headerFooter/>
</worksheet>
</file>

<file path=docProps/app.xml><?xml version="1.0" encoding="utf-8"?>
<Properties xmlns="http://schemas.openxmlformats.org/officeDocument/2006/extended-properties" xmlns:vt="http://schemas.openxmlformats.org/officeDocument/2006/docPropsVTypes">
  <Company>德宏州芒市党政机关单位</Company>
  <Application>WPS 表格</Application>
  <HeadingPairs>
    <vt:vector size="2" baseType="variant">
      <vt:variant>
        <vt:lpstr>工作表</vt:lpstr>
      </vt:variant>
      <vt:variant>
        <vt:i4>3</vt:i4>
      </vt:variant>
    </vt:vector>
  </HeadingPairs>
  <TitlesOfParts>
    <vt:vector size="3" baseType="lpstr">
      <vt:lpstr>缴费档次标准与缴费补贴对比表</vt:lpstr>
      <vt:lpstr>缴费年限与待遇领取标准参考表（202308后）</vt:lpstr>
      <vt:lpstr>缴费档次标准与政府给予的缴费补贴对照表（202308后）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HP3.30</dc:creator>
  <cp:lastModifiedBy>龙玲若曦</cp:lastModifiedBy>
  <dcterms:created xsi:type="dcterms:W3CDTF">2019-06-17T06:09:00Z</dcterms:created>
  <dcterms:modified xsi:type="dcterms:W3CDTF">2023-10-09T02:12:17Z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30DAC27363C644E4961534C2A3E2D3C2</vt:lpwstr>
  </property>
</Properties>
</file>