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2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<sst xmlns="http://schemas.openxmlformats.org/spreadsheetml/2006/main" count="765" uniqueCount="306">
  <si>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</si>
  <si>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</si>
  <si>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</si>
  <si>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</si>
  <si>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</si>
  <si>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</si>
  <si>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</si>
  <si>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</si>
  <si>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</si>
  <si>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</si>
  <si>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</si>
  <si>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</si>
  <si>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</si>
  <si>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</si>
  <si>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</si>
  <si>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</si>
  <si>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</si>
  <si>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</si>
  <si>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</si>
  <si>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</si>
  <si>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</si>
  <si>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</si>
  <si>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</si>
  <si>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</si>
  <si>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</si>
  <si>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</si>
  <si>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</si>
  <si>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</si>
  <si>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</si>
  <si>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</si>
  <si>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</si>
  <si>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</si>
  <si>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</si>
  <si>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</si>
  <si>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</si>
  <si>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</si>
  <si>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</si>
  <si>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</si>
  <si>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</si>
  <si>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</si>
  <si>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</si>
  <si>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</si>
  <si>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</si>
  <si>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</si>
  <si>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</si>
  <si>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708001</t>
  </si>
  <si>
    <t>芒市土壤肥料工作站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</si>
  <si>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</si>
  <si>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</si>
  <si>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</si>
  <si>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</si>
  <si>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</si>
  <si>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</si>
  <si>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</si>
  <si>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</si>
  <si>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</si>
  <si>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</si>
  <si>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</si>
  <si>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</si>
  <si>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</si>
  <si>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</si>
  <si>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</si>
  <si>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</si>
  <si>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</si>
  <si>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</si>
  <si>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</si>
  <si>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</si>
  <si>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</si>
  <si>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</si>
  <si>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</si>
  <si>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</si>
  <si>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</si>
  <si>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</si>
  <si>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</si>
  <si>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</si>
  <si>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</si>
  <si>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</si>
  <si>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</si>
  <si>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</si>
  <si>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</si>
  <si>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</si>
  <si>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</si>
  <si>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</si>
  <si>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</si>
  <si>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</si>
  <si>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</si>
  <si>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</si>
  <si>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</si>
  <si>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</si>
  <si>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</si>
  <si>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</si>
  <si>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</si>
  <si>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</si>
  <si>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</si>
  <si>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</si>
  <si>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</si>
  <si>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</si>
  <si>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</si>
  <si>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</si>
  <si>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</si>
  <si>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</si>
  <si>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</si>
  <si>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</si>
  <si>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</si>
  <si>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</si>
  <si>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</si>
  <si>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</si>
  <si>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</si>
  <si>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</si>
  <si>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</si>
  <si>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</si>
  <si>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</si>
  <si>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</si>
  <si>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</si>
  <si>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</si>
  <si>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</si>
  <si>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</si>
  <si>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</si>
  <si>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</si>
  <si>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</si>
  <si>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</si>
  <si>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</si>
  <si>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</si>
  <si>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</si>
  <si>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</si>
  <si>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</si>
  <si>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</si>
  <si>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</si>
  <si>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</si>
  <si>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</si>
  <si>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</si>
  <si>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</si>
  <si>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</si>
  <si>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</si>
  <si>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</si>
  <si>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</si>
  <si>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</si>
  <si>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</si>
  <si>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</si>
  <si>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</si>
  <si>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</si>
  <si>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</si>
  <si>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</si>
  <si>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</si>
  <si>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</si>
  <si>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</si>
  <si>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</si>
  <si>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</si>
  <si>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</si>
  <si>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</si>
  <si>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</si>
  <si>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</si>
  <si>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</si>
  <si>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</si>
  <si>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</si>
  <si>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</si>
  <si>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533103210000000017396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</si>
  <si>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</si>
  <si>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</si>
  <si>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</si>
  <si>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</si>
  <si>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</si>
  <si>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</si>
  <si>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</si>
  <si>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533103210000000017397</t>
  </si>
  <si>
    <t>社会保障缴费</t>
  </si>
  <si>
    <t>30108</t>
  </si>
  <si>
    <t>机关事业单位基本养老保险缴费</t>
  </si>
  <si>
    <t>30109</t>
  </si>
  <si>
    <t>职业年金缴费</t>
  </si>
  <si>
    <t>533103261100004991797</t>
  </si>
  <si>
    <t>职业年金缴费（非三保）</t>
  </si>
  <si>
    <t>30110</t>
  </si>
  <si>
    <t>职工基本医疗保险缴费</t>
  </si>
  <si>
    <t>30112</t>
  </si>
  <si>
    <t>其他社会保障缴费</t>
  </si>
  <si>
    <t>533103210000000017398</t>
  </si>
  <si>
    <t>30113</t>
  </si>
  <si>
    <t>533103210000000017401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</si>
  <si>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</si>
  <si>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</si>
  <si>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</si>
  <si>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</si>
  <si>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</si>
  <si>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</si>
  <si>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</si>
  <si>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</si>
  <si>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</si>
  <si>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</si>
  <si>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</si>
  <si>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30226</t>
  </si>
  <si>
    <t>劳务费</t>
  </si>
  <si>
    <t>533103231100001194852</t>
  </si>
  <si>
    <t>公用经费安排的公务用车运维费</t>
  </si>
  <si>
    <t>30231</t>
  </si>
  <si>
    <t>公务用车运行维护费</t>
  </si>
  <si>
    <t>533103210000000017400</t>
  </si>
  <si>
    <t>退休公用经费</t>
  </si>
  <si>
    <t>533103210000000017399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</si>
  <si>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</si>
  <si>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</si>
  <si>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</si>
  <si>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</si>
  <si>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</si>
  <si>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</si>
  <si>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</si>
  <si>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</si>
  <si>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</si>
  <si>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芒市2026年耕地土壤环境质量监测点业务经费</t>
  </si>
  <si>
    <t>专项业务类</t>
  </si>
  <si>
    <t>533103261100005006275</t>
  </si>
  <si>
    <t>30227</t>
  </si>
  <si>
    <t>委托业务费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</si>
  <si>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</si>
  <si>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</si>
  <si>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</si>
  <si>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</si>
  <si>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</si>
  <si>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</si>
  <si>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</si>
  <si>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</si>
  <si>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</si>
  <si>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</si>
  <si>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</si>
  <si>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完成2026年芒市耕地土壤环境质量监测点位建立、观测、调查、技术培训</t>
  </si>
  <si>
    <t>产出指标</t>
  </si>
  <si>
    <t>数量指标</t>
  </si>
  <si>
    <t>项目完成数</t>
  </si>
  <si>
    <t>=</t>
  </si>
  <si>
    <t>100</t>
  </si>
  <si>
    <t>%</t>
  </si>
  <si>
    <t>定量指标</t>
  </si>
  <si>
    <t>按项目方案实施</t>
  </si>
  <si>
    <t>质量指标</t>
  </si>
  <si>
    <t>按时按质完成项目</t>
  </si>
  <si>
    <t>效益指标</t>
  </si>
  <si>
    <t>社会效益</t>
  </si>
  <si>
    <t>实施部门运转</t>
  </si>
  <si>
    <t>满意度指标</t>
  </si>
  <si>
    <t>服务对象满意度</t>
  </si>
  <si>
    <t>项目实施满意度</t>
  </si>
  <si>
    <t>&gt;=</t>
  </si>
  <si>
    <t>95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</si>
  <si>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</si>
  <si>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</si>
  <si>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</si>
  <si>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</si>
  <si>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</si>
  <si>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备注：本部门无政府性基金预算，本表无数据，公开空表。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</si>
  <si>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</si>
  <si>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</si>
  <si>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</si>
  <si>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</si>
  <si>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</si>
  <si>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</si>
  <si>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</si>
  <si>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</si>
  <si>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</si>
  <si>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</si>
  <si>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</si>
  <si>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</si>
  <si>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</si>
  <si>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元</t>
  </si>
  <si>
    <t>车辆加油、添加燃料服务</t>
  </si>
  <si>
    <t>车辆维修和保养服务</t>
  </si>
  <si>
    <t>机动车保险服务</t>
  </si>
  <si>
    <t>车辆加油、添加燃油服务</t>
  </si>
  <si>
    <t>预算08表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</si>
  <si>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</si>
  <si>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</si>
  <si>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</si>
  <si>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</si>
  <si>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</si>
  <si>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</si>
  <si>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</si>
  <si>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</si>
  <si>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</si>
  <si>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</si>
  <si>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</si>
  <si>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</si>
  <si>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</si>
  <si>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</si>
  <si>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</si>
  <si>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</si>
  <si>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</si>
  <si>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</si>
  <si>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</si>
  <si>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</si>
  <si>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</si>
  <si>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</si>
  <si>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</si>
  <si>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</si>
  <si>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</si>
  <si>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</si>
  <si>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</si>
  <si>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</si>
  <si>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</si>
  <si>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1.</t>
    </r>
    <r>
      <rPr>
        <sz val="11"/>
        <color rgb="FF000000"/>
        <rFont val="宋体"/>
        <charset val="134"/>
      </rPr>
      <t>涉及土地使用权、房屋、公务用车购置，按照现行相关管理制度规定报批，以职能部门审批意见为准。</t>
    </r>
  </si>
  <si>
    <r>
      <rPr>
        <sz val="11"/>
        <color rgb="FF000000"/>
        <rFont val="Calibri"/>
        <charset val="134"/>
      </rPr>
      <t xml:space="preserve">      2.</t>
    </r>
    <r>
      <rPr>
        <sz val="11"/>
        <color rgb="FF000000"/>
        <rFont val="宋体"/>
        <charset val="134"/>
      </rPr>
      <t>本部门无新增资产配置经费预算，本表无数据，公开空表。</t>
    </r>
  </si>
  <si>
    <t>预算11表</t>
  </si>
  <si>
    <t>上级补助</t>
  </si>
  <si>
    <t>备注：本部门无上级转移支付补助项目支出经费预算，本表无数据，公开空表。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</si>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</sst>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0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E29" sqref="E29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71"/>
      <c r="B1" s="171"/>
      <c r="C1" s="171"/>
      <c r="D1" s="172" t="s">
        <v>0</v>
      </c>
    </row>
    <row r="2" ht="42" customHeight="1" spans="1:4">
      <c r="A2" s="173" t="str">
        <f>"2026"&amp;"年部门财务收支预算总表"</f>
        <v>2026年部门财务收支预算总表</v>
      </c>
      <c r="B2" s="173"/>
      <c r="C2" s="173"/>
      <c r="D2" s="173"/>
    </row>
    <row r="3" ht="18.75" customHeight="1" spans="1:4">
      <c r="A3" s="171" t="str">
        <f>"单位名称："&amp;"芒市土壤肥料工作站"</f>
        <v>单位名称：芒市土壤肥料工作站</v>
      </c>
      <c r="B3" s="171"/>
      <c r="C3" s="174"/>
      <c r="D3" s="172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2888430.4</v>
      </c>
      <c r="C6" s="130" t="str">
        <f>"一"&amp;"、"&amp;"社会保障和就业支出"</f>
        <v>一、社会保障和就业支出</v>
      </c>
      <c r="D6" s="132">
        <v>663967.58</v>
      </c>
    </row>
    <row r="7" ht="18.75" customHeight="1" spans="1:4">
      <c r="A7" s="130" t="s">
        <v>8</v>
      </c>
      <c r="B7" s="132"/>
      <c r="C7" s="130" t="str">
        <f>"二"&amp;"、"&amp;"卫生健康支出"</f>
        <v>二、卫生健康支出</v>
      </c>
      <c r="D7" s="132">
        <v>113689.38</v>
      </c>
    </row>
    <row r="8" ht="18.75" customHeight="1" spans="1:4">
      <c r="A8" s="130" t="s">
        <v>9</v>
      </c>
      <c r="B8" s="132"/>
      <c r="C8" s="130" t="str">
        <f>"三"&amp;"、"&amp;"农林水支出"</f>
        <v>三、农林水支出</v>
      </c>
      <c r="D8" s="132">
        <v>1884638.36</v>
      </c>
    </row>
    <row r="9" ht="18.75" customHeight="1" spans="1:4">
      <c r="A9" s="130" t="s">
        <v>10</v>
      </c>
      <c r="B9" s="132"/>
      <c r="C9" s="130" t="str">
        <f>"四"&amp;"、"&amp;"住房保障支出"</f>
        <v>四、住房保障支出</v>
      </c>
      <c r="D9" s="132">
        <v>226135.08</v>
      </c>
    </row>
    <row r="10" ht="18.75" customHeight="1" spans="1:4">
      <c r="A10" s="130" t="s">
        <v>11</v>
      </c>
      <c r="B10" s="132"/>
      <c r="C10" s="130"/>
      <c r="D10" s="132"/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/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2888430.4</v>
      </c>
      <c r="C32" s="130" t="s">
        <v>18</v>
      </c>
      <c r="D32" s="132">
        <v>2888430.4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2888430.4</v>
      </c>
      <c r="C36" s="130" t="s">
        <v>25</v>
      </c>
      <c r="D36" s="132">
        <v>2888430.4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scale="64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B17" sqref="B17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243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244</v>
      </c>
      <c r="C2" s="114"/>
      <c r="D2" s="115"/>
      <c r="E2" s="115"/>
      <c r="F2" s="115"/>
    </row>
    <row r="3" ht="13.5" customHeight="1" spans="1:6">
      <c r="A3" s="116" t="str">
        <f>"单位名称："&amp;"芒市土壤肥料工作站"</f>
        <v>单位名称：芒市土壤肥料工作站</v>
      </c>
      <c r="B3" s="116" t="s">
        <v>245</v>
      </c>
      <c r="C3" s="117"/>
      <c r="D3" s="89"/>
      <c r="E3" s="89"/>
      <c r="F3" s="110" t="s">
        <v>1</v>
      </c>
    </row>
    <row r="4" ht="19.5" customHeight="1" spans="1:6">
      <c r="A4" s="59" t="s">
        <v>133</v>
      </c>
      <c r="B4" s="118" t="s">
        <v>48</v>
      </c>
      <c r="C4" s="59" t="s">
        <v>49</v>
      </c>
      <c r="D4" s="35" t="s">
        <v>246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7"/>
      <c r="E7" s="120"/>
      <c r="F7" s="120"/>
    </row>
    <row r="8" ht="30" customHeight="1" spans="1:6">
      <c r="A8" s="22"/>
      <c r="B8" s="22"/>
      <c r="C8" s="22"/>
      <c r="D8" s="77"/>
      <c r="E8" s="120"/>
      <c r="F8" s="120"/>
    </row>
    <row r="9" ht="30" customHeight="1" spans="1:6">
      <c r="A9" s="20" t="s">
        <v>247</v>
      </c>
      <c r="B9" s="20" t="s">
        <v>247</v>
      </c>
      <c r="C9" s="20" t="s">
        <v>247</v>
      </c>
      <c r="D9" s="77"/>
      <c r="E9" s="120"/>
      <c r="F9" s="120"/>
    </row>
    <row r="10" customHeight="1" spans="1:1">
      <c r="A10" t="s">
        <v>248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scale="6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5"/>
  <sheetViews>
    <sheetView showZeros="0" topLeftCell="A8" workbookViewId="0">
      <selection activeCell="E29" sqref="E29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425925925926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2" t="s">
        <v>249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4" t="str">
        <f>"单位名称："&amp;"芒市土壤肥料工作站"</f>
        <v>单位名称：芒市土壤肥料工作站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250</v>
      </c>
      <c r="B4" s="90" t="s">
        <v>251</v>
      </c>
      <c r="C4" s="90" t="s">
        <v>252</v>
      </c>
      <c r="D4" s="90" t="s">
        <v>253</v>
      </c>
      <c r="E4" s="90" t="s">
        <v>254</v>
      </c>
      <c r="F4" s="90" t="s">
        <v>255</v>
      </c>
      <c r="G4" s="47" t="s">
        <v>140</v>
      </c>
      <c r="H4" s="47"/>
      <c r="I4" s="47"/>
      <c r="J4" s="47"/>
      <c r="K4" s="104"/>
      <c r="L4" s="47"/>
      <c r="M4" s="47"/>
      <c r="N4" s="47"/>
      <c r="O4" s="71"/>
      <c r="P4" s="104"/>
      <c r="Q4" s="48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256</v>
      </c>
      <c r="J5" s="91" t="s">
        <v>257</v>
      </c>
      <c r="K5" s="105" t="s">
        <v>258</v>
      </c>
      <c r="L5" s="106" t="s">
        <v>259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260</v>
      </c>
      <c r="O6" s="33" t="s">
        <v>42</v>
      </c>
      <c r="P6" s="109" t="s">
        <v>43</v>
      </c>
      <c r="Q6" s="92" t="s">
        <v>44</v>
      </c>
    </row>
    <row r="7" ht="15" customHeight="1" spans="1:17">
      <c r="A7" s="7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21200</v>
      </c>
      <c r="G8" s="23">
        <v>21200</v>
      </c>
      <c r="H8" s="23">
        <v>21200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 t="str">
        <f>"     "&amp;"一般公用经费"</f>
        <v>     一般公用经费</v>
      </c>
      <c r="B9" s="96" t="s">
        <v>261</v>
      </c>
      <c r="C9" s="96" t="s">
        <v>261</v>
      </c>
      <c r="D9" s="97" t="s">
        <v>262</v>
      </c>
      <c r="E9" s="98">
        <v>10</v>
      </c>
      <c r="F9" s="23">
        <v>1800</v>
      </c>
      <c r="G9" s="23">
        <v>1800</v>
      </c>
      <c r="H9" s="23">
        <v>1800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 t="shared" ref="A10:A12" si="0">"     "&amp;"公用经费安排的公务用车运维费"</f>
        <v>     公用经费安排的公务用车运维费</v>
      </c>
      <c r="B10" s="96" t="s">
        <v>263</v>
      </c>
      <c r="C10" s="96" t="s">
        <v>263</v>
      </c>
      <c r="D10" s="97" t="s">
        <v>262</v>
      </c>
      <c r="E10" s="98">
        <v>1</v>
      </c>
      <c r="F10" s="23">
        <v>7000</v>
      </c>
      <c r="G10" s="23">
        <v>7000</v>
      </c>
      <c r="H10" s="23">
        <v>7000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5" t="str">
        <f t="shared" si="0"/>
        <v>     公用经费安排的公务用车运维费</v>
      </c>
      <c r="B11" s="96" t="s">
        <v>264</v>
      </c>
      <c r="C11" s="96" t="s">
        <v>264</v>
      </c>
      <c r="D11" s="97" t="s">
        <v>262</v>
      </c>
      <c r="E11" s="98">
        <v>1</v>
      </c>
      <c r="F11" s="23">
        <v>4500</v>
      </c>
      <c r="G11" s="23">
        <v>4500</v>
      </c>
      <c r="H11" s="23">
        <v>4500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5" t="str">
        <f t="shared" si="0"/>
        <v>     公用经费安排的公务用车运维费</v>
      </c>
      <c r="B12" s="96" t="s">
        <v>265</v>
      </c>
      <c r="C12" s="96" t="s">
        <v>265</v>
      </c>
      <c r="D12" s="97" t="s">
        <v>262</v>
      </c>
      <c r="E12" s="98">
        <v>1</v>
      </c>
      <c r="F12" s="23">
        <v>2500</v>
      </c>
      <c r="G12" s="23">
        <v>2500</v>
      </c>
      <c r="H12" s="23">
        <v>2500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5" t="str">
        <f t="shared" ref="A13:A14" si="1">"     "&amp;"芒市2026年耕地土壤环境质量监测点业务经费"</f>
        <v>     芒市2026年耕地土壤环境质量监测点业务经费</v>
      </c>
      <c r="B13" s="96" t="s">
        <v>266</v>
      </c>
      <c r="C13" s="96" t="s">
        <v>263</v>
      </c>
      <c r="D13" s="97" t="s">
        <v>262</v>
      </c>
      <c r="E13" s="98">
        <v>1</v>
      </c>
      <c r="F13" s="23">
        <v>4000</v>
      </c>
      <c r="G13" s="23">
        <v>4000</v>
      </c>
      <c r="H13" s="23">
        <v>4000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5" t="str">
        <f t="shared" si="1"/>
        <v>     芒市2026年耕地土壤环境质量监测点业务经费</v>
      </c>
      <c r="B14" s="96" t="s">
        <v>264</v>
      </c>
      <c r="C14" s="96" t="s">
        <v>264</v>
      </c>
      <c r="D14" s="97" t="s">
        <v>262</v>
      </c>
      <c r="E14" s="98">
        <v>1</v>
      </c>
      <c r="F14" s="23">
        <v>1400</v>
      </c>
      <c r="G14" s="23">
        <v>1400</v>
      </c>
      <c r="H14" s="23">
        <v>1400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99" t="s">
        <v>247</v>
      </c>
      <c r="B15" s="100"/>
      <c r="C15" s="100"/>
      <c r="D15" s="100"/>
      <c r="E15" s="98"/>
      <c r="F15" s="23">
        <v>21200</v>
      </c>
      <c r="G15" s="23">
        <v>21200</v>
      </c>
      <c r="H15" s="23">
        <v>21200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scale="5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C16" sqref="C16"/>
    </sheetView>
  </sheetViews>
  <sheetFormatPr defaultColWidth="9.13888888888889" defaultRowHeight="14.25" customHeight="1"/>
  <cols>
    <col min="1" max="1" width="21.4722222222222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3"/>
      <c r="I1" s="1"/>
      <c r="J1" s="1"/>
      <c r="K1" s="83"/>
      <c r="L1" s="1"/>
      <c r="M1" s="88"/>
      <c r="N1" s="88" t="s">
        <v>267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"单位名称："&amp;"芒市土壤肥料工作站"</f>
        <v>单位名称：芒市土壤肥料工作站</v>
      </c>
      <c r="B3" s="32"/>
      <c r="C3" s="32"/>
      <c r="D3" s="32"/>
      <c r="E3" s="32"/>
      <c r="F3" s="32"/>
      <c r="G3" s="32"/>
      <c r="H3" s="83"/>
      <c r="I3" s="1"/>
      <c r="J3" s="1"/>
      <c r="K3" s="83"/>
      <c r="L3" s="1"/>
      <c r="M3" s="89"/>
      <c r="N3" s="42" t="s">
        <v>27</v>
      </c>
    </row>
    <row r="4" ht="15.75" customHeight="1" spans="1:14">
      <c r="A4" s="11" t="s">
        <v>250</v>
      </c>
      <c r="B4" s="11" t="s">
        <v>268</v>
      </c>
      <c r="C4" s="11" t="s">
        <v>269</v>
      </c>
      <c r="D4" s="12" t="s">
        <v>140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4" t="s">
        <v>30</v>
      </c>
      <c r="E5" s="11" t="s">
        <v>34</v>
      </c>
      <c r="F5" s="11" t="s">
        <v>256</v>
      </c>
      <c r="G5" s="11" t="s">
        <v>257</v>
      </c>
      <c r="H5" s="11" t="s">
        <v>258</v>
      </c>
      <c r="I5" s="12" t="s">
        <v>259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270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scale="5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1"/>
  <sheetViews>
    <sheetView showZeros="0" workbookViewId="0">
      <selection activeCell="Q4" sqref="Q4"/>
    </sheetView>
  </sheetViews>
  <sheetFormatPr defaultColWidth="9.13888888888889" defaultRowHeight="14.25" customHeight="1"/>
  <cols>
    <col min="1" max="1" width="37.712962962963" customWidth="1"/>
    <col min="2" max="15" width="7.0462962962963" customWidth="1"/>
  </cols>
  <sheetData>
    <row r="1" ht="13.5" customHeight="1" spans="1:15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82" t="s">
        <v>271</v>
      </c>
    </row>
    <row r="2" ht="27.75" customHeight="1" spans="1:15">
      <c r="A2" s="65" t="str">
        <f>"2026"&amp;"年市对下转移支付预算表"</f>
        <v>2026年市对下转移支付预算表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customHeight="1" spans="1:15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68" t="str">
        <f>"单位名称："&amp;"芒市土壤肥料工作站"</f>
        <v>单位名称：芒市土壤肥料工作站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0" t="s">
        <v>272</v>
      </c>
      <c r="B5" s="12" t="s">
        <v>140</v>
      </c>
      <c r="C5" s="13"/>
      <c r="D5" s="71"/>
      <c r="E5" s="72" t="s">
        <v>273</v>
      </c>
      <c r="F5" s="72"/>
      <c r="G5" s="72"/>
      <c r="H5" s="72"/>
      <c r="I5" s="72"/>
      <c r="J5" s="72"/>
      <c r="K5" s="72"/>
      <c r="L5" s="72"/>
      <c r="M5" s="72"/>
      <c r="N5" s="72"/>
      <c r="O5" s="72"/>
    </row>
    <row r="6" ht="40.5" customHeight="1" spans="1:15">
      <c r="A6" s="73"/>
      <c r="B6" s="16" t="s">
        <v>30</v>
      </c>
      <c r="C6" s="11" t="s">
        <v>34</v>
      </c>
      <c r="D6" s="74" t="s">
        <v>274</v>
      </c>
      <c r="E6" s="75" t="s">
        <v>275</v>
      </c>
      <c r="F6" s="75" t="s">
        <v>276</v>
      </c>
      <c r="G6" s="75" t="s">
        <v>277</v>
      </c>
      <c r="H6" s="75" t="s">
        <v>278</v>
      </c>
      <c r="I6" s="75" t="s">
        <v>279</v>
      </c>
      <c r="J6" s="75" t="s">
        <v>280</v>
      </c>
      <c r="K6" s="75" t="s">
        <v>281</v>
      </c>
      <c r="L6" s="75" t="s">
        <v>282</v>
      </c>
      <c r="M6" s="75" t="s">
        <v>283</v>
      </c>
      <c r="N6" s="75" t="s">
        <v>284</v>
      </c>
      <c r="O6" s="75" t="s">
        <v>285</v>
      </c>
    </row>
    <row r="7" ht="19.5" customHeight="1" spans="1:15">
      <c r="A7" s="35">
        <v>1</v>
      </c>
      <c r="B7" s="35">
        <v>2</v>
      </c>
      <c r="C7" s="35">
        <v>3</v>
      </c>
      <c r="D7" s="12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</row>
    <row r="8" ht="19.5" customHeight="1" spans="1:15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19.5" customHeight="1" spans="1:15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19.5" customHeight="1" spans="1:15">
      <c r="A10" s="51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customHeight="1" spans="1:15">
      <c r="A11" s="81" t="s">
        <v>286</v>
      </c>
      <c r="B11" s="81"/>
      <c r="C11" s="8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11805555555556" footer="0.511805555555556"/>
  <pageSetup paperSize="9" scale="6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customHeight="1" spans="10:10">
      <c r="J1" s="62" t="s">
        <v>287</v>
      </c>
    </row>
    <row r="2" ht="28.5" customHeight="1" spans="1:10">
      <c r="A2" s="55" t="str">
        <f>"2026"&amp;"年市对下转移支付绩效目标表"</f>
        <v>2026年市对下转移支付绩效目标表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"单位名称："&amp;"芒市土壤肥料工作站"</f>
        <v>单位名称：芒市土壤肥料工作站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214</v>
      </c>
      <c r="B4" s="34" t="s">
        <v>215</v>
      </c>
      <c r="C4" s="34" t="s">
        <v>216</v>
      </c>
      <c r="D4" s="34" t="s">
        <v>217</v>
      </c>
      <c r="E4" s="34" t="s">
        <v>218</v>
      </c>
      <c r="F4" s="59" t="s">
        <v>219</v>
      </c>
      <c r="G4" s="34" t="s">
        <v>220</v>
      </c>
      <c r="H4" s="59" t="s">
        <v>221</v>
      </c>
      <c r="I4" s="59" t="s">
        <v>222</v>
      </c>
      <c r="J4" s="34" t="s">
        <v>223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288</v>
      </c>
      <c r="C7" s="22" t="s">
        <v>288</v>
      </c>
      <c r="D7" s="22" t="s">
        <v>288</v>
      </c>
      <c r="E7" s="36" t="s">
        <v>288</v>
      </c>
      <c r="F7" s="22" t="s">
        <v>288</v>
      </c>
      <c r="G7" s="36" t="s">
        <v>288</v>
      </c>
      <c r="H7" s="22" t="s">
        <v>288</v>
      </c>
      <c r="I7" s="22" t="s">
        <v>288</v>
      </c>
      <c r="J7" s="36" t="s">
        <v>288</v>
      </c>
    </row>
    <row r="8" ht="17" customHeight="1" spans="1:1">
      <c r="A8" s="28" t="s">
        <v>286</v>
      </c>
    </row>
  </sheetData>
  <mergeCells count="2">
    <mergeCell ref="A2:J2"/>
    <mergeCell ref="A3:H3"/>
  </mergeCells>
  <pageMargins left="0.75" right="0.75" top="1" bottom="1" header="0.511805555555556" footer="0.511805555555556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showZeros="0" tabSelected="1" workbookViewId="0">
      <selection activeCell="A9" sqref="A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289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"单位名称："&amp;"芒市土壤肥料工作站"</f>
        <v>单位名称：芒市土壤肥料工作站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133</v>
      </c>
      <c r="B4" s="11" t="s">
        <v>290</v>
      </c>
      <c r="C4" s="11" t="s">
        <v>291</v>
      </c>
      <c r="D4" s="11" t="s">
        <v>292</v>
      </c>
      <c r="E4" s="11" t="s">
        <v>293</v>
      </c>
      <c r="F4" s="46" t="s">
        <v>294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254</v>
      </c>
      <c r="G5" s="34" t="s">
        <v>295</v>
      </c>
      <c r="H5" s="34" t="s">
        <v>296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16" customHeight="1" spans="1:1">
      <c r="A9" s="28" t="s">
        <v>297</v>
      </c>
    </row>
    <row r="10" ht="18" customHeight="1" spans="1:1">
      <c r="A10" s="54" t="s">
        <v>298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scale="7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0.287037037037" customWidth="1"/>
    <col min="2" max="3" width="23.8425925925926" customWidth="1"/>
    <col min="4" max="4" width="11.1388888888889" customWidth="1"/>
    <col min="5" max="5" width="17.712962962963" customWidth="1"/>
    <col min="6" max="6" width="9.84259259259259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299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"单位名称："&amp;"芒市土壤肥料工作站"</f>
        <v>单位名称：芒市土壤肥料工作站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202</v>
      </c>
      <c r="B4" s="33" t="s">
        <v>135</v>
      </c>
      <c r="C4" s="33" t="s">
        <v>203</v>
      </c>
      <c r="D4" s="34" t="s">
        <v>136</v>
      </c>
      <c r="E4" s="34" t="s">
        <v>137</v>
      </c>
      <c r="F4" s="34" t="s">
        <v>204</v>
      </c>
      <c r="G4" s="34" t="s">
        <v>205</v>
      </c>
      <c r="H4" s="35" t="s">
        <v>30</v>
      </c>
      <c r="I4" s="35" t="s">
        <v>300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247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s="28" t="s">
        <v>301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9" scale="5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showZeros="0" topLeftCell="A5" workbookViewId="0">
      <selection activeCell="B21" sqref="B2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302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"单位名称："&amp;"芒市土壤肥料工作站"</f>
        <v>单位名称：芒市土壤肥料工作站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203</v>
      </c>
      <c r="B4" s="10" t="s">
        <v>202</v>
      </c>
      <c r="C4" s="10" t="s">
        <v>135</v>
      </c>
      <c r="D4" s="11" t="s">
        <v>303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40000</v>
      </c>
      <c r="F8" s="23"/>
      <c r="G8" s="23"/>
    </row>
    <row r="9" ht="52.5" customHeight="1" spans="1:7">
      <c r="A9" s="24"/>
      <c r="B9" s="22" t="s">
        <v>304</v>
      </c>
      <c r="C9" s="22" t="s">
        <v>208</v>
      </c>
      <c r="D9" s="22" t="s">
        <v>305</v>
      </c>
      <c r="E9" s="23">
        <v>40000</v>
      </c>
      <c r="F9" s="23"/>
      <c r="G9" s="23"/>
    </row>
    <row r="10" ht="30" customHeight="1" spans="1:7">
      <c r="A10" s="25" t="s">
        <v>30</v>
      </c>
      <c r="B10" s="26" t="s">
        <v>288</v>
      </c>
      <c r="C10" s="26"/>
      <c r="D10" s="27"/>
      <c r="E10" s="23">
        <v>40000</v>
      </c>
      <c r="F10" s="23"/>
      <c r="G10" s="23"/>
    </row>
    <row r="11" customHeight="1" spans="1:1">
      <c r="A11" s="28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E29" sqref="E29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3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"单位名称："&amp;"芒市土壤肥料工作站"</f>
        <v>单位名称：芒市土壤肥料工作站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82" t="s">
        <v>38</v>
      </c>
      <c r="J5" s="82"/>
      <c r="K5" s="82"/>
      <c r="L5" s="82"/>
      <c r="M5" s="82"/>
      <c r="N5" s="8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4"/>
      <c r="E6" s="84"/>
      <c r="F6" s="8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4"/>
      <c r="P6" s="84"/>
      <c r="Q6" s="84"/>
      <c r="R6" s="84"/>
      <c r="S6" s="8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2888430.4</v>
      </c>
      <c r="D8" s="23">
        <v>2888430.4</v>
      </c>
      <c r="E8" s="23">
        <v>2888430.4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2888430.4</v>
      </c>
      <c r="D9" s="159">
        <v>2888430.4</v>
      </c>
      <c r="E9" s="159">
        <v>2888430.4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topLeftCell="A5" workbookViewId="0">
      <selection activeCell="J1" sqref="J$1:O$1048576"/>
    </sheetView>
  </sheetViews>
  <sheetFormatPr defaultColWidth="8.84259259259259" defaultRowHeight="15" customHeight="1"/>
  <cols>
    <col min="1" max="1" width="9.62962962962963" customWidth="1"/>
    <col min="2" max="2" width="12.3981481481481" customWidth="1"/>
    <col min="3" max="5" width="14.4722222222222" customWidth="1"/>
    <col min="6" max="6" width="11.3981481481481" customWidth="1"/>
    <col min="7" max="7" width="8.89814814814815" customWidth="1"/>
    <col min="8" max="8" width="8.60185185185185" customWidth="1"/>
    <col min="9" max="9" width="7.28703703703704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2" t="s">
        <v>47</v>
      </c>
      <c r="O1" s="42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"单位名称："&amp;"芒市土壤肥料工作站"</f>
        <v>单位名称：芒市土壤肥料工作站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2" t="s">
        <v>1</v>
      </c>
      <c r="O3" s="42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663967.58</v>
      </c>
      <c r="D7" s="132">
        <v>663967.58</v>
      </c>
      <c r="E7" s="132">
        <v>663967.58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ht="52.5" customHeight="1" spans="1:15">
      <c r="A8" s="166" t="s">
        <v>76</v>
      </c>
      <c r="B8" s="166" t="s">
        <v>77</v>
      </c>
      <c r="C8" s="132">
        <v>651248.8</v>
      </c>
      <c r="D8" s="132">
        <v>651248.8</v>
      </c>
      <c r="E8" s="132">
        <v>651248.8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ht="52.5" customHeight="1" spans="1:15">
      <c r="A9" s="167" t="s">
        <v>78</v>
      </c>
      <c r="B9" s="167" t="s">
        <v>79</v>
      </c>
      <c r="C9" s="132">
        <v>4200</v>
      </c>
      <c r="D9" s="132">
        <v>4200</v>
      </c>
      <c r="E9" s="132">
        <v>4200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7" t="s">
        <v>80</v>
      </c>
      <c r="B10" s="167" t="s">
        <v>81</v>
      </c>
      <c r="C10" s="132">
        <v>312312</v>
      </c>
      <c r="D10" s="132">
        <v>312312</v>
      </c>
      <c r="E10" s="132">
        <v>312312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7" t="s">
        <v>82</v>
      </c>
      <c r="B11" s="167" t="s">
        <v>83</v>
      </c>
      <c r="C11" s="132">
        <v>334736.8</v>
      </c>
      <c r="D11" s="132">
        <v>334736.8</v>
      </c>
      <c r="E11" s="132">
        <v>334736.8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6" t="s">
        <v>84</v>
      </c>
      <c r="B12" s="166" t="s">
        <v>85</v>
      </c>
      <c r="C12" s="132">
        <v>12718.78</v>
      </c>
      <c r="D12" s="132">
        <v>12718.78</v>
      </c>
      <c r="E12" s="132">
        <v>12718.78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7" t="s">
        <v>86</v>
      </c>
      <c r="B13" s="167" t="s">
        <v>85</v>
      </c>
      <c r="C13" s="132">
        <v>12718.78</v>
      </c>
      <c r="D13" s="132">
        <v>12718.78</v>
      </c>
      <c r="E13" s="132">
        <v>12718.78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5" t="s">
        <v>87</v>
      </c>
      <c r="B14" s="165" t="s">
        <v>88</v>
      </c>
      <c r="C14" s="132">
        <v>113689.38</v>
      </c>
      <c r="D14" s="132">
        <v>113689.38</v>
      </c>
      <c r="E14" s="132">
        <v>113689.38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6" t="s">
        <v>89</v>
      </c>
      <c r="B15" s="166" t="s">
        <v>90</v>
      </c>
      <c r="C15" s="132">
        <v>113689.38</v>
      </c>
      <c r="D15" s="132">
        <v>113689.38</v>
      </c>
      <c r="E15" s="132">
        <v>113689.38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7" t="s">
        <v>91</v>
      </c>
      <c r="B16" s="167" t="s">
        <v>92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7" t="s">
        <v>93</v>
      </c>
      <c r="B17" s="167" t="s">
        <v>94</v>
      </c>
      <c r="C17" s="132">
        <v>109920.46</v>
      </c>
      <c r="D17" s="132">
        <v>109920.46</v>
      </c>
      <c r="E17" s="132">
        <v>109920.46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7" t="s">
        <v>95</v>
      </c>
      <c r="B18" s="167" t="s">
        <v>96</v>
      </c>
      <c r="C18" s="132">
        <v>3768.92</v>
      </c>
      <c r="D18" s="132">
        <v>3768.92</v>
      </c>
      <c r="E18" s="132">
        <v>3768.92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5" t="s">
        <v>97</v>
      </c>
      <c r="B19" s="165" t="s">
        <v>98</v>
      </c>
      <c r="C19" s="132">
        <v>1884638.36</v>
      </c>
      <c r="D19" s="132">
        <v>1884638.36</v>
      </c>
      <c r="E19" s="132">
        <v>1844638.36</v>
      </c>
      <c r="F19" s="132">
        <v>40000</v>
      </c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6" t="s">
        <v>99</v>
      </c>
      <c r="B20" s="166" t="s">
        <v>100</v>
      </c>
      <c r="C20" s="132">
        <v>1884638.36</v>
      </c>
      <c r="D20" s="132">
        <v>1884638.36</v>
      </c>
      <c r="E20" s="132">
        <v>1844638.36</v>
      </c>
      <c r="F20" s="132">
        <v>40000</v>
      </c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7" t="s">
        <v>101</v>
      </c>
      <c r="B21" s="167" t="s">
        <v>102</v>
      </c>
      <c r="C21" s="132">
        <v>1884638.36</v>
      </c>
      <c r="D21" s="132">
        <v>1884638.36</v>
      </c>
      <c r="E21" s="132">
        <v>1844638.36</v>
      </c>
      <c r="F21" s="132">
        <v>40000</v>
      </c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5" t="s">
        <v>103</v>
      </c>
      <c r="B22" s="165" t="s">
        <v>104</v>
      </c>
      <c r="C22" s="132">
        <v>226135.08</v>
      </c>
      <c r="D22" s="132">
        <v>226135.08</v>
      </c>
      <c r="E22" s="132">
        <v>226135.08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6" t="s">
        <v>105</v>
      </c>
      <c r="B23" s="166" t="s">
        <v>106</v>
      </c>
      <c r="C23" s="132">
        <v>226135.08</v>
      </c>
      <c r="D23" s="132">
        <v>226135.08</v>
      </c>
      <c r="E23" s="132">
        <v>226135.08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7" t="s">
        <v>107</v>
      </c>
      <c r="B24" s="167" t="s">
        <v>108</v>
      </c>
      <c r="C24" s="132">
        <v>226135.08</v>
      </c>
      <c r="D24" s="132">
        <v>226135.08</v>
      </c>
      <c r="E24" s="132">
        <v>226135.08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30" customHeight="1" spans="1:15">
      <c r="A25" s="164" t="s">
        <v>30</v>
      </c>
      <c r="B25" s="164"/>
      <c r="C25" s="132">
        <v>2888430.4</v>
      </c>
      <c r="D25" s="132">
        <v>2888430.4</v>
      </c>
      <c r="E25" s="132">
        <v>2848430.4</v>
      </c>
      <c r="F25" s="132">
        <v>40000</v>
      </c>
      <c r="G25" s="132"/>
      <c r="H25" s="132"/>
      <c r="I25" s="132"/>
      <c r="J25" s="132"/>
      <c r="K25" s="132"/>
      <c r="L25" s="132"/>
      <c r="M25" s="132"/>
      <c r="N25" s="132"/>
      <c r="O25" s="132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1.65347222222222" right="0.75" top="1" bottom="1" header="0.511805555555556" footer="0.511805555555556"/>
  <pageSetup paperSize="9" scale="3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E29" sqref="E29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5"/>
      <c r="B1" s="45"/>
      <c r="C1" s="45"/>
      <c r="D1" s="88" t="s">
        <v>109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"单位名称："&amp;"芒市土壤肥料工作站"</f>
        <v>单位名称：芒市土壤肥料工作站</v>
      </c>
      <c r="B3" s="155"/>
      <c r="C3" s="155"/>
      <c r="D3" s="89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0" t="s">
        <v>112</v>
      </c>
      <c r="B5" s="11" t="s">
        <v>5</v>
      </c>
      <c r="C5" s="70" t="s">
        <v>113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5" t="s">
        <v>114</v>
      </c>
      <c r="B7" s="23">
        <v>2888430.4</v>
      </c>
      <c r="C7" s="85" t="s">
        <v>115</v>
      </c>
      <c r="D7" s="23">
        <v>2888430.4</v>
      </c>
    </row>
    <row r="8" ht="19.5" customHeight="1" spans="1:4">
      <c r="A8" s="85" t="s">
        <v>116</v>
      </c>
      <c r="B8" s="23">
        <v>2888430.4</v>
      </c>
      <c r="C8" s="156" t="str">
        <f>"（"&amp;"一"&amp;"）"&amp;"社会保障和就业支出"</f>
        <v>（一）社会保障和就业支出</v>
      </c>
      <c r="D8" s="23">
        <v>663967.58</v>
      </c>
    </row>
    <row r="9" ht="19.5" customHeight="1" spans="1:4">
      <c r="A9" s="157" t="s">
        <v>117</v>
      </c>
      <c r="B9" s="23"/>
      <c r="C9" s="156" t="str">
        <f>"（"&amp;"二"&amp;"）"&amp;"卫生健康支出"</f>
        <v>（二）卫生健康支出</v>
      </c>
      <c r="D9" s="23">
        <v>113689.38</v>
      </c>
    </row>
    <row r="10" ht="19.5" customHeight="1" spans="1:4">
      <c r="A10" s="157" t="s">
        <v>118</v>
      </c>
      <c r="B10" s="23"/>
      <c r="C10" s="156" t="str">
        <f>"（"&amp;"三"&amp;"）"&amp;"农林水支出"</f>
        <v>（三）农林水支出</v>
      </c>
      <c r="D10" s="23">
        <v>1884638.36</v>
      </c>
    </row>
    <row r="11" ht="19.5" customHeight="1" spans="1:4">
      <c r="A11" s="157" t="s">
        <v>119</v>
      </c>
      <c r="B11" s="23"/>
      <c r="C11" s="156" t="str">
        <f>"（"&amp;"四"&amp;"）"&amp;"住房保障支出"</f>
        <v>（四）住房保障支出</v>
      </c>
      <c r="D11" s="23">
        <v>226135.08</v>
      </c>
    </row>
    <row r="12" ht="19.5" customHeight="1" spans="1:4">
      <c r="A12" s="157" t="s">
        <v>116</v>
      </c>
      <c r="B12" s="23"/>
      <c r="C12" s="156"/>
      <c r="D12" s="23"/>
    </row>
    <row r="13" ht="19.5" customHeight="1" spans="1:4">
      <c r="A13" s="157" t="s">
        <v>117</v>
      </c>
      <c r="B13" s="23"/>
      <c r="C13" s="156"/>
      <c r="D13" s="23"/>
    </row>
    <row r="14" ht="19.5" customHeight="1" spans="1:4">
      <c r="A14" s="157" t="s">
        <v>118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120</v>
      </c>
      <c r="D35" s="23"/>
    </row>
    <row r="36" ht="19.5" customHeight="1" spans="1:4">
      <c r="A36" s="160" t="s">
        <v>24</v>
      </c>
      <c r="B36" s="23">
        <v>2888430.4</v>
      </c>
      <c r="C36" s="160" t="s">
        <v>25</v>
      </c>
      <c r="D36" s="23">
        <v>2888430.4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scale="6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showZeros="0" workbookViewId="0">
      <selection activeCell="E29" sqref="E29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121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"单位名称："&amp;"芒市土壤肥料工作站"</f>
        <v>单位名称：芒市土壤肥料工作站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122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123</v>
      </c>
      <c r="F5" s="149" t="s">
        <v>124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663967.58</v>
      </c>
      <c r="D7" s="151">
        <v>663967.58</v>
      </c>
      <c r="E7" s="151">
        <v>659767.58</v>
      </c>
      <c r="F7" s="151">
        <v>4200</v>
      </c>
      <c r="G7" s="151"/>
    </row>
    <row r="8" ht="18.75" customHeight="1" outlineLevel="1" spans="1:7">
      <c r="A8" s="152" t="s">
        <v>76</v>
      </c>
      <c r="B8" s="152" t="s">
        <v>77</v>
      </c>
      <c r="C8" s="151">
        <v>651248.8</v>
      </c>
      <c r="D8" s="151">
        <v>651248.8</v>
      </c>
      <c r="E8" s="151">
        <v>647048.8</v>
      </c>
      <c r="F8" s="151">
        <v>4200</v>
      </c>
      <c r="G8" s="151"/>
    </row>
    <row r="9" ht="18.75" customHeight="1" outlineLevel="2" spans="1:7">
      <c r="A9" s="153" t="s">
        <v>78</v>
      </c>
      <c r="B9" s="153" t="s">
        <v>79</v>
      </c>
      <c r="C9" s="151">
        <v>4200</v>
      </c>
      <c r="D9" s="151">
        <v>4200</v>
      </c>
      <c r="E9" s="151"/>
      <c r="F9" s="151">
        <v>4200</v>
      </c>
      <c r="G9" s="151"/>
    </row>
    <row r="10" ht="18.75" customHeight="1" outlineLevel="2" spans="1:7">
      <c r="A10" s="153" t="s">
        <v>80</v>
      </c>
      <c r="B10" s="153" t="s">
        <v>81</v>
      </c>
      <c r="C10" s="151">
        <v>312312</v>
      </c>
      <c r="D10" s="151">
        <v>312312</v>
      </c>
      <c r="E10" s="151">
        <v>312312</v>
      </c>
      <c r="F10" s="151"/>
      <c r="G10" s="151"/>
    </row>
    <row r="11" ht="18.75" customHeight="1" outlineLevel="2" spans="1:7">
      <c r="A11" s="153" t="s">
        <v>82</v>
      </c>
      <c r="B11" s="153" t="s">
        <v>83</v>
      </c>
      <c r="C11" s="151">
        <v>334736.8</v>
      </c>
      <c r="D11" s="151">
        <v>334736.8</v>
      </c>
      <c r="E11" s="151">
        <v>334736.8</v>
      </c>
      <c r="F11" s="151"/>
      <c r="G11" s="151"/>
    </row>
    <row r="12" ht="18.75" customHeight="1" outlineLevel="1" spans="1:7">
      <c r="A12" s="152" t="s">
        <v>84</v>
      </c>
      <c r="B12" s="152" t="s">
        <v>85</v>
      </c>
      <c r="C12" s="151">
        <v>12718.78</v>
      </c>
      <c r="D12" s="151">
        <v>12718.78</v>
      </c>
      <c r="E12" s="151">
        <v>12718.78</v>
      </c>
      <c r="F12" s="151"/>
      <c r="G12" s="151"/>
    </row>
    <row r="13" ht="18.75" customHeight="1" outlineLevel="2" spans="1:7">
      <c r="A13" s="153" t="s">
        <v>86</v>
      </c>
      <c r="B13" s="153" t="s">
        <v>85</v>
      </c>
      <c r="C13" s="151">
        <v>12718.78</v>
      </c>
      <c r="D13" s="151">
        <v>12718.78</v>
      </c>
      <c r="E13" s="151">
        <v>12718.78</v>
      </c>
      <c r="F13" s="151"/>
      <c r="G13" s="151"/>
    </row>
    <row r="14" ht="18.75" customHeight="1" spans="1:7">
      <c r="A14" s="150" t="s">
        <v>87</v>
      </c>
      <c r="B14" s="150" t="s">
        <v>88</v>
      </c>
      <c r="C14" s="151">
        <v>113689.38</v>
      </c>
      <c r="D14" s="151">
        <v>113689.38</v>
      </c>
      <c r="E14" s="151">
        <v>113689.38</v>
      </c>
      <c r="F14" s="151"/>
      <c r="G14" s="151"/>
    </row>
    <row r="15" ht="18.75" customHeight="1" outlineLevel="1" spans="1:7">
      <c r="A15" s="152" t="s">
        <v>89</v>
      </c>
      <c r="B15" s="152" t="s">
        <v>90</v>
      </c>
      <c r="C15" s="151">
        <v>113689.38</v>
      </c>
      <c r="D15" s="151">
        <v>113689.38</v>
      </c>
      <c r="E15" s="151">
        <v>113689.38</v>
      </c>
      <c r="F15" s="151"/>
      <c r="G15" s="151"/>
    </row>
    <row r="16" ht="18.75" customHeight="1" outlineLevel="2" spans="1:7">
      <c r="A16" s="153" t="s">
        <v>93</v>
      </c>
      <c r="B16" s="153" t="s">
        <v>94</v>
      </c>
      <c r="C16" s="151">
        <v>109920.46</v>
      </c>
      <c r="D16" s="151">
        <v>109920.46</v>
      </c>
      <c r="E16" s="151">
        <v>109920.46</v>
      </c>
      <c r="F16" s="151"/>
      <c r="G16" s="151"/>
    </row>
    <row r="17" ht="18.75" customHeight="1" outlineLevel="2" spans="1:7">
      <c r="A17" s="153" t="s">
        <v>95</v>
      </c>
      <c r="B17" s="153" t="s">
        <v>96</v>
      </c>
      <c r="C17" s="151">
        <v>3768.92</v>
      </c>
      <c r="D17" s="151">
        <v>3768.92</v>
      </c>
      <c r="E17" s="151">
        <v>3768.92</v>
      </c>
      <c r="F17" s="151"/>
      <c r="G17" s="151"/>
    </row>
    <row r="18" ht="18.75" customHeight="1" spans="1:7">
      <c r="A18" s="150" t="s">
        <v>97</v>
      </c>
      <c r="B18" s="150" t="s">
        <v>98</v>
      </c>
      <c r="C18" s="151">
        <v>1884638.36</v>
      </c>
      <c r="D18" s="151">
        <v>1844638.36</v>
      </c>
      <c r="E18" s="151">
        <v>1716459</v>
      </c>
      <c r="F18" s="151">
        <v>128179.36</v>
      </c>
      <c r="G18" s="151">
        <v>40000</v>
      </c>
    </row>
    <row r="19" ht="18.75" customHeight="1" outlineLevel="1" spans="1:7">
      <c r="A19" s="152" t="s">
        <v>99</v>
      </c>
      <c r="B19" s="152" t="s">
        <v>100</v>
      </c>
      <c r="C19" s="151">
        <v>1884638.36</v>
      </c>
      <c r="D19" s="151">
        <v>1844638.36</v>
      </c>
      <c r="E19" s="151">
        <v>1716459</v>
      </c>
      <c r="F19" s="151">
        <v>128179.36</v>
      </c>
      <c r="G19" s="151">
        <v>40000</v>
      </c>
    </row>
    <row r="20" ht="18.75" customHeight="1" outlineLevel="2" spans="1:7">
      <c r="A20" s="153" t="s">
        <v>101</v>
      </c>
      <c r="B20" s="153" t="s">
        <v>102</v>
      </c>
      <c r="C20" s="151">
        <v>1884638.36</v>
      </c>
      <c r="D20" s="151">
        <v>1844638.36</v>
      </c>
      <c r="E20" s="151">
        <v>1716459</v>
      </c>
      <c r="F20" s="151">
        <v>128179.36</v>
      </c>
      <c r="G20" s="151">
        <v>40000</v>
      </c>
    </row>
    <row r="21" ht="18.75" customHeight="1" spans="1:7">
      <c r="A21" s="150" t="s">
        <v>103</v>
      </c>
      <c r="B21" s="150" t="s">
        <v>104</v>
      </c>
      <c r="C21" s="151">
        <v>226135.08</v>
      </c>
      <c r="D21" s="151">
        <v>226135.08</v>
      </c>
      <c r="E21" s="151">
        <v>226135.08</v>
      </c>
      <c r="F21" s="151"/>
      <c r="G21" s="151"/>
    </row>
    <row r="22" ht="18.75" customHeight="1" outlineLevel="1" spans="1:7">
      <c r="A22" s="152" t="s">
        <v>105</v>
      </c>
      <c r="B22" s="152" t="s">
        <v>106</v>
      </c>
      <c r="C22" s="151">
        <v>226135.08</v>
      </c>
      <c r="D22" s="151">
        <v>226135.08</v>
      </c>
      <c r="E22" s="151">
        <v>226135.08</v>
      </c>
      <c r="F22" s="151"/>
      <c r="G22" s="151"/>
    </row>
    <row r="23" ht="18.75" customHeight="1" outlineLevel="2" spans="1:7">
      <c r="A23" s="153" t="s">
        <v>107</v>
      </c>
      <c r="B23" s="153" t="s">
        <v>108</v>
      </c>
      <c r="C23" s="151">
        <v>226135.08</v>
      </c>
      <c r="D23" s="151">
        <v>226135.08</v>
      </c>
      <c r="E23" s="151">
        <v>226135.08</v>
      </c>
      <c r="F23" s="151"/>
      <c r="G23" s="151"/>
    </row>
    <row r="24" ht="18.75" customHeight="1" spans="1:7">
      <c r="A24" s="149" t="s">
        <v>30</v>
      </c>
      <c r="B24" s="149"/>
      <c r="C24" s="151">
        <v>2888430.4</v>
      </c>
      <c r="D24" s="151">
        <v>2848430.4</v>
      </c>
      <c r="E24" s="151">
        <v>2716051.04</v>
      </c>
      <c r="F24" s="151">
        <v>132379.36</v>
      </c>
      <c r="G24" s="151">
        <v>40000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pageSetup paperSize="9" scale="6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E29" sqref="E29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38"/>
      <c r="B1" s="138"/>
      <c r="C1" s="139"/>
      <c r="D1" s="1"/>
      <c r="E1" s="1"/>
      <c r="F1" s="140" t="s">
        <v>125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"单位名称："&amp;"芒市土壤肥料工作站"</f>
        <v>单位名称：芒市土壤肥料工作站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126</v>
      </c>
      <c r="B4" s="70" t="s">
        <v>127</v>
      </c>
      <c r="C4" s="12" t="s">
        <v>128</v>
      </c>
      <c r="D4" s="13"/>
      <c r="E4" s="14"/>
      <c r="F4" s="70" t="s">
        <v>129</v>
      </c>
    </row>
    <row r="5" ht="19.5" customHeight="1" spans="1:6">
      <c r="A5" s="18"/>
      <c r="B5" s="73"/>
      <c r="C5" s="35" t="s">
        <v>33</v>
      </c>
      <c r="D5" s="35" t="s">
        <v>130</v>
      </c>
      <c r="E5" s="35" t="s">
        <v>131</v>
      </c>
      <c r="F5" s="73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19400</v>
      </c>
      <c r="B7" s="145"/>
      <c r="C7" s="146">
        <v>19400</v>
      </c>
      <c r="D7" s="145"/>
      <c r="E7" s="145">
        <v>19400</v>
      </c>
      <c r="F7" s="145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scale="7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5"/>
  <sheetViews>
    <sheetView showZeros="0" topLeftCell="A26" workbookViewId="0">
      <selection activeCell="E29" sqref="E29"/>
    </sheetView>
  </sheetViews>
  <sheetFormatPr defaultColWidth="10.287037037037" defaultRowHeight="15" customHeight="1"/>
  <cols>
    <col min="1" max="2" width="12.4166666666667" customWidth="1"/>
    <col min="3" max="3" width="10.8425925925926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8703703703704" customWidth="1"/>
    <col min="19" max="23" width="4.71296296296296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132</v>
      </c>
      <c r="U1" s="137"/>
      <c r="V1" s="137"/>
      <c r="W1" s="137"/>
    </row>
    <row r="2" ht="45.75" customHeight="1" spans="1:23">
      <c r="A2" s="134" t="str">
        <f>"2026"&amp;"年部门基本支出预算表"</f>
        <v>2026年部门基本支出预算表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"单位名称："&amp;"芒市土壤肥料工作站"</f>
        <v>单位名称：芒市土壤肥料工作站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133</v>
      </c>
      <c r="B4" s="135" t="s">
        <v>134</v>
      </c>
      <c r="C4" s="135" t="s">
        <v>135</v>
      </c>
      <c r="D4" s="135" t="s">
        <v>136</v>
      </c>
      <c r="E4" s="135" t="s">
        <v>137</v>
      </c>
      <c r="F4" s="135" t="s">
        <v>138</v>
      </c>
      <c r="G4" s="135" t="s">
        <v>139</v>
      </c>
      <c r="H4" s="135" t="s">
        <v>140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141</v>
      </c>
      <c r="I5" s="135" t="s">
        <v>34</v>
      </c>
      <c r="J5" s="135" t="s">
        <v>142</v>
      </c>
      <c r="K5" s="135" t="s">
        <v>143</v>
      </c>
      <c r="L5" s="135" t="s">
        <v>144</v>
      </c>
      <c r="M5" s="135" t="s">
        <v>145</v>
      </c>
      <c r="N5" s="135" t="s">
        <v>146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147</v>
      </c>
      <c r="J6" s="135" t="s">
        <v>142</v>
      </c>
      <c r="K6" s="135" t="s">
        <v>143</v>
      </c>
      <c r="L6" s="135" t="s">
        <v>144</v>
      </c>
      <c r="M6" s="135" t="s">
        <v>145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05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148</v>
      </c>
      <c r="Q8" s="135" t="s">
        <v>149</v>
      </c>
      <c r="R8" s="135" t="s">
        <v>150</v>
      </c>
      <c r="S8" s="135" t="s">
        <v>151</v>
      </c>
      <c r="T8" s="135" t="s">
        <v>152</v>
      </c>
      <c r="U8" s="135" t="s">
        <v>153</v>
      </c>
      <c r="V8" s="135" t="s">
        <v>154</v>
      </c>
      <c r="W8" s="135" t="s">
        <v>155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2848430.4</v>
      </c>
      <c r="I9" s="132">
        <v>2848430.4</v>
      </c>
      <c r="J9" s="132"/>
      <c r="K9" s="132"/>
      <c r="L9" s="132">
        <v>2848430.4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3.25" customHeight="1" outlineLevel="1" spans="1:23">
      <c r="A10" s="130" t="s">
        <v>46</v>
      </c>
      <c r="B10" s="130" t="s">
        <v>156</v>
      </c>
      <c r="C10" s="130" t="s">
        <v>157</v>
      </c>
      <c r="D10" s="130" t="s">
        <v>101</v>
      </c>
      <c r="E10" s="130" t="s">
        <v>102</v>
      </c>
      <c r="F10" s="130" t="s">
        <v>158</v>
      </c>
      <c r="G10" s="130" t="s">
        <v>159</v>
      </c>
      <c r="H10" s="132">
        <v>809892</v>
      </c>
      <c r="I10" s="132">
        <v>809892</v>
      </c>
      <c r="J10" s="132"/>
      <c r="K10" s="132"/>
      <c r="L10" s="132">
        <v>809892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156</v>
      </c>
      <c r="C11" s="130" t="s">
        <v>157</v>
      </c>
      <c r="D11" s="130" t="s">
        <v>101</v>
      </c>
      <c r="E11" s="130" t="s">
        <v>102</v>
      </c>
      <c r="F11" s="130" t="s">
        <v>160</v>
      </c>
      <c r="G11" s="130" t="s">
        <v>161</v>
      </c>
      <c r="H11" s="132">
        <v>121020</v>
      </c>
      <c r="I11" s="132">
        <v>121020</v>
      </c>
      <c r="J11" s="132"/>
      <c r="K11" s="132"/>
      <c r="L11" s="132">
        <v>121020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156</v>
      </c>
      <c r="C12" s="130" t="s">
        <v>157</v>
      </c>
      <c r="D12" s="130" t="s">
        <v>101</v>
      </c>
      <c r="E12" s="130" t="s">
        <v>102</v>
      </c>
      <c r="F12" s="130" t="s">
        <v>162</v>
      </c>
      <c r="G12" s="130" t="s">
        <v>163</v>
      </c>
      <c r="H12" s="132">
        <v>67491</v>
      </c>
      <c r="I12" s="132">
        <v>67491</v>
      </c>
      <c r="J12" s="132"/>
      <c r="K12" s="132"/>
      <c r="L12" s="132">
        <v>67491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156</v>
      </c>
      <c r="C13" s="130" t="s">
        <v>157</v>
      </c>
      <c r="D13" s="130" t="s">
        <v>101</v>
      </c>
      <c r="E13" s="130" t="s">
        <v>102</v>
      </c>
      <c r="F13" s="130" t="s">
        <v>162</v>
      </c>
      <c r="G13" s="130" t="s">
        <v>163</v>
      </c>
      <c r="H13" s="132">
        <v>196440</v>
      </c>
      <c r="I13" s="132">
        <v>196440</v>
      </c>
      <c r="J13" s="132"/>
      <c r="K13" s="132"/>
      <c r="L13" s="132">
        <v>196440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156</v>
      </c>
      <c r="C14" s="130" t="s">
        <v>157</v>
      </c>
      <c r="D14" s="130" t="s">
        <v>101</v>
      </c>
      <c r="E14" s="130" t="s">
        <v>102</v>
      </c>
      <c r="F14" s="130" t="s">
        <v>162</v>
      </c>
      <c r="G14" s="130" t="s">
        <v>163</v>
      </c>
      <c r="H14" s="132">
        <v>325560</v>
      </c>
      <c r="I14" s="132">
        <v>325560</v>
      </c>
      <c r="J14" s="132"/>
      <c r="K14" s="132"/>
      <c r="L14" s="132">
        <v>325560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156</v>
      </c>
      <c r="C15" s="130" t="s">
        <v>157</v>
      </c>
      <c r="D15" s="130" t="s">
        <v>101</v>
      </c>
      <c r="E15" s="130" t="s">
        <v>102</v>
      </c>
      <c r="F15" s="130" t="s">
        <v>162</v>
      </c>
      <c r="G15" s="130" t="s">
        <v>163</v>
      </c>
      <c r="H15" s="132">
        <v>196056</v>
      </c>
      <c r="I15" s="132">
        <v>196056</v>
      </c>
      <c r="J15" s="132"/>
      <c r="K15" s="132"/>
      <c r="L15" s="132">
        <v>196056</v>
      </c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164</v>
      </c>
      <c r="C16" s="130" t="s">
        <v>165</v>
      </c>
      <c r="D16" s="130" t="s">
        <v>80</v>
      </c>
      <c r="E16" s="130" t="s">
        <v>81</v>
      </c>
      <c r="F16" s="130" t="s">
        <v>166</v>
      </c>
      <c r="G16" s="130" t="s">
        <v>167</v>
      </c>
      <c r="H16" s="132">
        <v>312312</v>
      </c>
      <c r="I16" s="132">
        <v>312312</v>
      </c>
      <c r="J16" s="132"/>
      <c r="K16" s="132"/>
      <c r="L16" s="132">
        <v>312312</v>
      </c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164</v>
      </c>
      <c r="C17" s="130" t="s">
        <v>165</v>
      </c>
      <c r="D17" s="130" t="s">
        <v>82</v>
      </c>
      <c r="E17" s="130" t="s">
        <v>83</v>
      </c>
      <c r="F17" s="130" t="s">
        <v>168</v>
      </c>
      <c r="G17" s="130" t="s">
        <v>169</v>
      </c>
      <c r="H17" s="132"/>
      <c r="I17" s="132"/>
      <c r="J17" s="132"/>
      <c r="K17" s="132"/>
      <c r="L17" s="132"/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170</v>
      </c>
      <c r="C18" s="130" t="s">
        <v>171</v>
      </c>
      <c r="D18" s="130" t="s">
        <v>82</v>
      </c>
      <c r="E18" s="130" t="s">
        <v>83</v>
      </c>
      <c r="F18" s="130" t="s">
        <v>168</v>
      </c>
      <c r="G18" s="130" t="s">
        <v>169</v>
      </c>
      <c r="H18" s="132">
        <v>334736.8</v>
      </c>
      <c r="I18" s="132">
        <v>334736.8</v>
      </c>
      <c r="J18" s="132"/>
      <c r="K18" s="132"/>
      <c r="L18" s="132">
        <v>334736.8</v>
      </c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164</v>
      </c>
      <c r="C19" s="130" t="s">
        <v>165</v>
      </c>
      <c r="D19" s="130" t="s">
        <v>91</v>
      </c>
      <c r="E19" s="130" t="s">
        <v>92</v>
      </c>
      <c r="F19" s="130" t="s">
        <v>172</v>
      </c>
      <c r="G19" s="130" t="s">
        <v>173</v>
      </c>
      <c r="H19" s="132"/>
      <c r="I19" s="132"/>
      <c r="J19" s="132"/>
      <c r="K19" s="132"/>
      <c r="L19" s="132"/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164</v>
      </c>
      <c r="C20" s="130" t="s">
        <v>165</v>
      </c>
      <c r="D20" s="130" t="s">
        <v>93</v>
      </c>
      <c r="E20" s="130" t="s">
        <v>94</v>
      </c>
      <c r="F20" s="130" t="s">
        <v>172</v>
      </c>
      <c r="G20" s="130" t="s">
        <v>173</v>
      </c>
      <c r="H20" s="132">
        <v>109920.46</v>
      </c>
      <c r="I20" s="132">
        <v>109920.46</v>
      </c>
      <c r="J20" s="132"/>
      <c r="K20" s="132"/>
      <c r="L20" s="132">
        <v>109920.46</v>
      </c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164</v>
      </c>
      <c r="C21" s="130" t="s">
        <v>165</v>
      </c>
      <c r="D21" s="130" t="s">
        <v>95</v>
      </c>
      <c r="E21" s="130" t="s">
        <v>96</v>
      </c>
      <c r="F21" s="130" t="s">
        <v>174</v>
      </c>
      <c r="G21" s="130" t="s">
        <v>175</v>
      </c>
      <c r="H21" s="132">
        <v>3768.92</v>
      </c>
      <c r="I21" s="132">
        <v>3768.92</v>
      </c>
      <c r="J21" s="132"/>
      <c r="K21" s="132"/>
      <c r="L21" s="132">
        <v>3768.92</v>
      </c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164</v>
      </c>
      <c r="C22" s="130" t="s">
        <v>165</v>
      </c>
      <c r="D22" s="130" t="s">
        <v>86</v>
      </c>
      <c r="E22" s="130" t="s">
        <v>85</v>
      </c>
      <c r="F22" s="130" t="s">
        <v>174</v>
      </c>
      <c r="G22" s="130" t="s">
        <v>175</v>
      </c>
      <c r="H22" s="132">
        <v>12718.78</v>
      </c>
      <c r="I22" s="132">
        <v>12718.78</v>
      </c>
      <c r="J22" s="132"/>
      <c r="K22" s="132"/>
      <c r="L22" s="132">
        <v>12718.78</v>
      </c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164</v>
      </c>
      <c r="C23" s="130" t="s">
        <v>165</v>
      </c>
      <c r="D23" s="130" t="s">
        <v>95</v>
      </c>
      <c r="E23" s="130" t="s">
        <v>96</v>
      </c>
      <c r="F23" s="130" t="s">
        <v>174</v>
      </c>
      <c r="G23" s="130" t="s">
        <v>175</v>
      </c>
      <c r="H23" s="132"/>
      <c r="I23" s="132"/>
      <c r="J23" s="132"/>
      <c r="K23" s="132"/>
      <c r="L23" s="132"/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176</v>
      </c>
      <c r="C24" s="130" t="s">
        <v>108</v>
      </c>
      <c r="D24" s="130" t="s">
        <v>107</v>
      </c>
      <c r="E24" s="130" t="s">
        <v>108</v>
      </c>
      <c r="F24" s="130" t="s">
        <v>177</v>
      </c>
      <c r="G24" s="130" t="s">
        <v>108</v>
      </c>
      <c r="H24" s="132">
        <v>226135.08</v>
      </c>
      <c r="I24" s="132">
        <v>226135.08</v>
      </c>
      <c r="J24" s="132"/>
      <c r="K24" s="132"/>
      <c r="L24" s="132">
        <v>226135.08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178</v>
      </c>
      <c r="C25" s="130" t="s">
        <v>179</v>
      </c>
      <c r="D25" s="130" t="s">
        <v>101</v>
      </c>
      <c r="E25" s="130" t="s">
        <v>102</v>
      </c>
      <c r="F25" s="130" t="s">
        <v>180</v>
      </c>
      <c r="G25" s="130" t="s">
        <v>181</v>
      </c>
      <c r="H25" s="132">
        <v>38000</v>
      </c>
      <c r="I25" s="132">
        <v>38000</v>
      </c>
      <c r="J25" s="132"/>
      <c r="K25" s="132"/>
      <c r="L25" s="132">
        <v>38000</v>
      </c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178</v>
      </c>
      <c r="C26" s="130" t="s">
        <v>179</v>
      </c>
      <c r="D26" s="130" t="s">
        <v>101</v>
      </c>
      <c r="E26" s="130" t="s">
        <v>102</v>
      </c>
      <c r="F26" s="130" t="s">
        <v>182</v>
      </c>
      <c r="G26" s="130" t="s">
        <v>183</v>
      </c>
      <c r="H26" s="132">
        <v>1000</v>
      </c>
      <c r="I26" s="132">
        <v>1000</v>
      </c>
      <c r="J26" s="132"/>
      <c r="K26" s="132"/>
      <c r="L26" s="132">
        <v>1000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178</v>
      </c>
      <c r="C27" s="130" t="s">
        <v>179</v>
      </c>
      <c r="D27" s="130" t="s">
        <v>101</v>
      </c>
      <c r="E27" s="130" t="s">
        <v>102</v>
      </c>
      <c r="F27" s="130" t="s">
        <v>184</v>
      </c>
      <c r="G27" s="130" t="s">
        <v>185</v>
      </c>
      <c r="H27" s="132">
        <v>2000</v>
      </c>
      <c r="I27" s="132">
        <v>2000</v>
      </c>
      <c r="J27" s="132"/>
      <c r="K27" s="132"/>
      <c r="L27" s="132">
        <v>2000</v>
      </c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178</v>
      </c>
      <c r="C28" s="130" t="s">
        <v>179</v>
      </c>
      <c r="D28" s="130" t="s">
        <v>101</v>
      </c>
      <c r="E28" s="130" t="s">
        <v>102</v>
      </c>
      <c r="F28" s="130" t="s">
        <v>186</v>
      </c>
      <c r="G28" s="130" t="s">
        <v>187</v>
      </c>
      <c r="H28" s="132">
        <v>3000</v>
      </c>
      <c r="I28" s="132">
        <v>3000</v>
      </c>
      <c r="J28" s="132"/>
      <c r="K28" s="132"/>
      <c r="L28" s="132">
        <v>3000</v>
      </c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178</v>
      </c>
      <c r="C29" s="130" t="s">
        <v>179</v>
      </c>
      <c r="D29" s="130" t="s">
        <v>101</v>
      </c>
      <c r="E29" s="130" t="s">
        <v>102</v>
      </c>
      <c r="F29" s="130" t="s">
        <v>188</v>
      </c>
      <c r="G29" s="130" t="s">
        <v>189</v>
      </c>
      <c r="H29" s="132">
        <v>30000</v>
      </c>
      <c r="I29" s="132">
        <v>30000</v>
      </c>
      <c r="J29" s="132"/>
      <c r="K29" s="132"/>
      <c r="L29" s="132">
        <v>30000</v>
      </c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178</v>
      </c>
      <c r="C30" s="130" t="s">
        <v>179</v>
      </c>
      <c r="D30" s="130" t="s">
        <v>101</v>
      </c>
      <c r="E30" s="130" t="s">
        <v>102</v>
      </c>
      <c r="F30" s="130" t="s">
        <v>190</v>
      </c>
      <c r="G30" s="130" t="s">
        <v>191</v>
      </c>
      <c r="H30" s="132">
        <v>7200</v>
      </c>
      <c r="I30" s="132">
        <v>7200</v>
      </c>
      <c r="J30" s="132"/>
      <c r="K30" s="132"/>
      <c r="L30" s="132">
        <v>7200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192</v>
      </c>
      <c r="C31" s="130" t="s">
        <v>193</v>
      </c>
      <c r="D31" s="130" t="s">
        <v>101</v>
      </c>
      <c r="E31" s="130" t="s">
        <v>102</v>
      </c>
      <c r="F31" s="130" t="s">
        <v>194</v>
      </c>
      <c r="G31" s="130" t="s">
        <v>195</v>
      </c>
      <c r="H31" s="132">
        <v>14000</v>
      </c>
      <c r="I31" s="132">
        <v>14000</v>
      </c>
      <c r="J31" s="132"/>
      <c r="K31" s="132"/>
      <c r="L31" s="132">
        <v>14000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196</v>
      </c>
      <c r="C32" s="130" t="s">
        <v>197</v>
      </c>
      <c r="D32" s="130" t="s">
        <v>78</v>
      </c>
      <c r="E32" s="130" t="s">
        <v>79</v>
      </c>
      <c r="F32" s="130" t="s">
        <v>180</v>
      </c>
      <c r="G32" s="130" t="s">
        <v>181</v>
      </c>
      <c r="H32" s="132">
        <v>4200</v>
      </c>
      <c r="I32" s="132">
        <v>4200</v>
      </c>
      <c r="J32" s="132"/>
      <c r="K32" s="132"/>
      <c r="L32" s="132">
        <v>4200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198</v>
      </c>
      <c r="C33" s="130" t="s">
        <v>199</v>
      </c>
      <c r="D33" s="130" t="s">
        <v>101</v>
      </c>
      <c r="E33" s="130" t="s">
        <v>102</v>
      </c>
      <c r="F33" s="130" t="s">
        <v>200</v>
      </c>
      <c r="G33" s="130" t="s">
        <v>199</v>
      </c>
      <c r="H33" s="132">
        <v>32979.36</v>
      </c>
      <c r="I33" s="132">
        <v>32979.36</v>
      </c>
      <c r="J33" s="132"/>
      <c r="K33" s="132"/>
      <c r="L33" s="132">
        <v>32979.36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198</v>
      </c>
      <c r="C34" s="130" t="s">
        <v>199</v>
      </c>
      <c r="D34" s="130" t="s">
        <v>101</v>
      </c>
      <c r="E34" s="130" t="s">
        <v>102</v>
      </c>
      <c r="F34" s="130" t="s">
        <v>200</v>
      </c>
      <c r="G34" s="130" t="s">
        <v>199</v>
      </c>
      <c r="H34" s="132"/>
      <c r="I34" s="132"/>
      <c r="J34" s="132"/>
      <c r="K34" s="132"/>
      <c r="L34" s="132"/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30.75" customHeight="1" spans="1:23">
      <c r="A35" s="136" t="s">
        <v>30</v>
      </c>
      <c r="B35" s="136"/>
      <c r="C35" s="136"/>
      <c r="D35" s="136"/>
      <c r="E35" s="136"/>
      <c r="F35" s="136"/>
      <c r="G35" s="136"/>
      <c r="H35" s="132">
        <v>2848430.4</v>
      </c>
      <c r="I35" s="132">
        <v>2848430.4</v>
      </c>
      <c r="J35" s="132"/>
      <c r="K35" s="132"/>
      <c r="L35" s="132">
        <v>2848430.4</v>
      </c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9" scale="5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"/>
  <sheetViews>
    <sheetView showZeros="0" workbookViewId="0">
      <selection activeCell="E29" sqref="E29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4259259259259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4259259259259" customWidth="1"/>
    <col min="9" max="11" width="12.8425925925926" customWidth="1"/>
    <col min="12" max="12" width="7.28703703703704" customWidth="1"/>
    <col min="13" max="13" width="5.84259259259259" customWidth="1"/>
    <col min="14" max="16" width="4.71296296296296" customWidth="1"/>
    <col min="17" max="17" width="8" customWidth="1"/>
    <col min="18" max="18" width="11" customWidth="1"/>
    <col min="19" max="20" width="9.84259259259259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26" t="s">
        <v>201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tr">
        <f>"2026"&amp;"年部门项目支出预算表"</f>
        <v>2026年部门项目支出预算表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"单位名称："&amp;"芒市土壤肥料工作站"</f>
        <v>单位名称：芒市土壤肥料工作站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202</v>
      </c>
      <c r="B4" s="129" t="s">
        <v>134</v>
      </c>
      <c r="C4" s="129" t="s">
        <v>135</v>
      </c>
      <c r="D4" s="129" t="s">
        <v>203</v>
      </c>
      <c r="E4" s="129" t="s">
        <v>136</v>
      </c>
      <c r="F4" s="129" t="s">
        <v>137</v>
      </c>
      <c r="G4" s="129" t="s">
        <v>204</v>
      </c>
      <c r="H4" s="129" t="s">
        <v>205</v>
      </c>
      <c r="I4" s="129" t="s">
        <v>30</v>
      </c>
      <c r="J4" s="129" t="s">
        <v>206</v>
      </c>
      <c r="K4" s="129"/>
      <c r="L4" s="129"/>
      <c r="M4" s="129"/>
      <c r="N4" s="129" t="s">
        <v>146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207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148</v>
      </c>
      <c r="Q7" s="129" t="s">
        <v>149</v>
      </c>
      <c r="R7" s="129" t="s">
        <v>150</v>
      </c>
      <c r="S7" s="129" t="s">
        <v>151</v>
      </c>
      <c r="T7" s="129" t="s">
        <v>152</v>
      </c>
      <c r="U7" s="129" t="s">
        <v>153</v>
      </c>
      <c r="V7" s="129" t="s">
        <v>154</v>
      </c>
      <c r="W7" s="129" t="s">
        <v>155</v>
      </c>
    </row>
    <row r="8" ht="52.5" customHeight="1" spans="1:23">
      <c r="A8" s="130"/>
      <c r="B8" s="130"/>
      <c r="C8" s="130" t="s">
        <v>208</v>
      </c>
      <c r="D8" s="130"/>
      <c r="E8" s="130"/>
      <c r="F8" s="130"/>
      <c r="G8" s="130"/>
      <c r="H8" s="130"/>
      <c r="I8" s="132">
        <v>40000</v>
      </c>
      <c r="J8" s="132">
        <v>40000</v>
      </c>
      <c r="K8" s="132">
        <v>40000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209</v>
      </c>
      <c r="B9" s="130" t="s">
        <v>210</v>
      </c>
      <c r="C9" s="130" t="s">
        <v>208</v>
      </c>
      <c r="D9" s="130" t="s">
        <v>46</v>
      </c>
      <c r="E9" s="130" t="s">
        <v>101</v>
      </c>
      <c r="F9" s="130" t="s">
        <v>102</v>
      </c>
      <c r="G9" s="130" t="s">
        <v>180</v>
      </c>
      <c r="H9" s="130" t="s">
        <v>181</v>
      </c>
      <c r="I9" s="132">
        <v>600</v>
      </c>
      <c r="J9" s="132">
        <v>600</v>
      </c>
      <c r="K9" s="132">
        <v>600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.5" customHeight="1" outlineLevel="1" spans="1:23">
      <c r="A10" s="130" t="s">
        <v>209</v>
      </c>
      <c r="B10" s="130" t="s">
        <v>210</v>
      </c>
      <c r="C10" s="130" t="s">
        <v>208</v>
      </c>
      <c r="D10" s="130" t="s">
        <v>46</v>
      </c>
      <c r="E10" s="130" t="s">
        <v>101</v>
      </c>
      <c r="F10" s="130" t="s">
        <v>102</v>
      </c>
      <c r="G10" s="130" t="s">
        <v>188</v>
      </c>
      <c r="H10" s="130" t="s">
        <v>189</v>
      </c>
      <c r="I10" s="132">
        <v>4000</v>
      </c>
      <c r="J10" s="132">
        <v>4000</v>
      </c>
      <c r="K10" s="132">
        <v>4000</v>
      </c>
      <c r="L10" s="132"/>
      <c r="M10" s="132"/>
      <c r="N10" s="130"/>
      <c r="O10" s="130"/>
      <c r="P10" s="130"/>
      <c r="Q10" s="132"/>
      <c r="R10" s="132"/>
      <c r="S10" s="132"/>
      <c r="T10" s="132"/>
      <c r="U10" s="132"/>
      <c r="V10" s="132"/>
      <c r="W10" s="132"/>
    </row>
    <row r="11" ht="52.5" customHeight="1" outlineLevel="1" spans="1:23">
      <c r="A11" s="130" t="s">
        <v>209</v>
      </c>
      <c r="B11" s="130" t="s">
        <v>210</v>
      </c>
      <c r="C11" s="130" t="s">
        <v>208</v>
      </c>
      <c r="D11" s="130" t="s">
        <v>46</v>
      </c>
      <c r="E11" s="130" t="s">
        <v>101</v>
      </c>
      <c r="F11" s="130" t="s">
        <v>102</v>
      </c>
      <c r="G11" s="130" t="s">
        <v>211</v>
      </c>
      <c r="H11" s="130" t="s">
        <v>212</v>
      </c>
      <c r="I11" s="132">
        <v>30000</v>
      </c>
      <c r="J11" s="132">
        <v>30000</v>
      </c>
      <c r="K11" s="132">
        <v>30000</v>
      </c>
      <c r="L11" s="132"/>
      <c r="M11" s="132"/>
      <c r="N11" s="130"/>
      <c r="O11" s="130"/>
      <c r="P11" s="130"/>
      <c r="Q11" s="132"/>
      <c r="R11" s="132"/>
      <c r="S11" s="132"/>
      <c r="T11" s="132"/>
      <c r="U11" s="132"/>
      <c r="V11" s="132"/>
      <c r="W11" s="132"/>
    </row>
    <row r="12" ht="52.5" customHeight="1" outlineLevel="1" spans="1:23">
      <c r="A12" s="130" t="s">
        <v>209</v>
      </c>
      <c r="B12" s="130" t="s">
        <v>210</v>
      </c>
      <c r="C12" s="130" t="s">
        <v>208</v>
      </c>
      <c r="D12" s="130" t="s">
        <v>46</v>
      </c>
      <c r="E12" s="130" t="s">
        <v>101</v>
      </c>
      <c r="F12" s="130" t="s">
        <v>102</v>
      </c>
      <c r="G12" s="130" t="s">
        <v>194</v>
      </c>
      <c r="H12" s="130" t="s">
        <v>195</v>
      </c>
      <c r="I12" s="132">
        <v>5400</v>
      </c>
      <c r="J12" s="132">
        <v>5400</v>
      </c>
      <c r="K12" s="132">
        <v>5400</v>
      </c>
      <c r="L12" s="132"/>
      <c r="M12" s="132"/>
      <c r="N12" s="130"/>
      <c r="O12" s="130"/>
      <c r="P12" s="130"/>
      <c r="Q12" s="132"/>
      <c r="R12" s="132"/>
      <c r="S12" s="132"/>
      <c r="T12" s="132"/>
      <c r="U12" s="132"/>
      <c r="V12" s="132"/>
      <c r="W12" s="132"/>
    </row>
    <row r="13" ht="30" customHeight="1" spans="1:23">
      <c r="A13" s="131" t="s">
        <v>30</v>
      </c>
      <c r="B13" s="131"/>
      <c r="C13" s="131"/>
      <c r="D13" s="131"/>
      <c r="E13" s="131"/>
      <c r="F13" s="131"/>
      <c r="G13" s="131"/>
      <c r="H13" s="131"/>
      <c r="I13" s="132">
        <v>40000</v>
      </c>
      <c r="J13" s="132">
        <v>40000</v>
      </c>
      <c r="K13" s="132">
        <v>40000</v>
      </c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pageSetup paperSize="9" scale="5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showZeros="0" workbookViewId="0">
      <selection activeCell="E29" sqref="E29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213</v>
      </c>
    </row>
    <row r="2" ht="34.5" customHeight="1" spans="1:10">
      <c r="A2" s="122" t="str">
        <f>"2026"&amp;"年部门项目支出绩效目标表"</f>
        <v>2026年部门项目支出绩效目标表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"单位名称："&amp;"芒市土壤肥料工作站"</f>
        <v>单位名称：芒市土壤肥料工作站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214</v>
      </c>
      <c r="B4" s="123" t="s">
        <v>215</v>
      </c>
      <c r="C4" s="123" t="s">
        <v>216</v>
      </c>
      <c r="D4" s="123" t="s">
        <v>217</v>
      </c>
      <c r="E4" s="123" t="s">
        <v>218</v>
      </c>
      <c r="F4" s="123" t="s">
        <v>219</v>
      </c>
      <c r="G4" s="123" t="s">
        <v>220</v>
      </c>
      <c r="H4" s="123" t="s">
        <v>221</v>
      </c>
      <c r="I4" s="123" t="s">
        <v>222</v>
      </c>
      <c r="J4" s="123" t="s">
        <v>223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208</v>
      </c>
      <c r="B7" s="124" t="s">
        <v>224</v>
      </c>
      <c r="C7" s="124" t="s">
        <v>225</v>
      </c>
      <c r="D7" s="124" t="s">
        <v>226</v>
      </c>
      <c r="E7" s="124" t="s">
        <v>227</v>
      </c>
      <c r="F7" s="124" t="s">
        <v>228</v>
      </c>
      <c r="G7" s="123" t="s">
        <v>229</v>
      </c>
      <c r="H7" s="123" t="s">
        <v>230</v>
      </c>
      <c r="I7" s="124" t="s">
        <v>231</v>
      </c>
      <c r="J7" s="124" t="s">
        <v>232</v>
      </c>
    </row>
    <row r="8" ht="52.5" customHeight="1" outlineLevel="1" spans="1:10">
      <c r="A8" s="124" t="s">
        <v>208</v>
      </c>
      <c r="B8" s="124" t="s">
        <v>224</v>
      </c>
      <c r="C8" s="124" t="s">
        <v>225</v>
      </c>
      <c r="D8" s="124" t="s">
        <v>233</v>
      </c>
      <c r="E8" s="124" t="s">
        <v>234</v>
      </c>
      <c r="F8" s="124" t="s">
        <v>228</v>
      </c>
      <c r="G8" s="123" t="s">
        <v>229</v>
      </c>
      <c r="H8" s="123" t="s">
        <v>230</v>
      </c>
      <c r="I8" s="124" t="s">
        <v>231</v>
      </c>
      <c r="J8" s="124" t="s">
        <v>232</v>
      </c>
    </row>
    <row r="9" ht="52.5" customHeight="1" outlineLevel="1" spans="1:10">
      <c r="A9" s="124" t="s">
        <v>208</v>
      </c>
      <c r="B9" s="124" t="s">
        <v>224</v>
      </c>
      <c r="C9" s="124" t="s">
        <v>235</v>
      </c>
      <c r="D9" s="124" t="s">
        <v>236</v>
      </c>
      <c r="E9" s="124" t="s">
        <v>237</v>
      </c>
      <c r="F9" s="124" t="s">
        <v>228</v>
      </c>
      <c r="G9" s="123" t="s">
        <v>229</v>
      </c>
      <c r="H9" s="123" t="s">
        <v>230</v>
      </c>
      <c r="I9" s="124" t="s">
        <v>231</v>
      </c>
      <c r="J9" s="124" t="s">
        <v>232</v>
      </c>
    </row>
    <row r="10" ht="52.5" customHeight="1" outlineLevel="1" spans="1:10">
      <c r="A10" s="124" t="s">
        <v>208</v>
      </c>
      <c r="B10" s="124" t="s">
        <v>224</v>
      </c>
      <c r="C10" s="124" t="s">
        <v>238</v>
      </c>
      <c r="D10" s="124" t="s">
        <v>239</v>
      </c>
      <c r="E10" s="124" t="s">
        <v>240</v>
      </c>
      <c r="F10" s="124" t="s">
        <v>241</v>
      </c>
      <c r="G10" s="123" t="s">
        <v>242</v>
      </c>
      <c r="H10" s="123" t="s">
        <v>230</v>
      </c>
      <c r="I10" s="124" t="s">
        <v>231</v>
      </c>
      <c r="J10" s="124" t="s">
        <v>232</v>
      </c>
    </row>
  </sheetData>
  <mergeCells count="4">
    <mergeCell ref="A2:J2"/>
    <mergeCell ref="A3:E3"/>
    <mergeCell ref="A7:A10"/>
    <mergeCell ref="B7:B10"/>
  </mergeCells>
  <pageMargins left="0.75" right="0.75" top="1" bottom="1" header="0.511805555555556" footer="0.511805555555556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2026-01-29T17:18:00Z</dcterms:created>
  <dcterms:modified xsi:type="dcterms:W3CDTF">2026-04-01T07:29:21Z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A518E953096939D448369069C4E3CAFB_42</vt:lpwstr>
  </property>
</Properties>
</file>