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firstSheet="13" activeTab="17"/>
  </bookViews>
  <sheets>
    <sheet name="封面（芒市）" sheetId="1" r:id="rId1"/>
    <sheet name="部门财务收支预算总表 01-1" sheetId="2" r:id="rId2"/>
    <sheet name="部门收入预算表01-2" sheetId="3" r:id="rId3"/>
    <sheet name="部门支出预算表01-3" sheetId="4" r:id="rId4"/>
    <sheet name="部门财政拨款收支预算总表 02-1" sheetId="5" r:id="rId5"/>
    <sheet name="一般公共预算支出预算表02-2" sheetId="6" r:id="rId6"/>
    <sheet name="一般公共预算“三公”经费支出预算表03" sheetId="7" r:id="rId7"/>
    <sheet name="部门基本支出预算表04" sheetId="8" r:id="rId8"/>
    <sheet name="部门项目支出预算表05-1" sheetId="9" r:id="rId9"/>
    <sheet name="部门项目支出绩效目标表05-2" sheetId="10" r:id="rId10"/>
    <sheet name="部门政府性基金预算支出预算表06" sheetId="11" r:id="rId11"/>
    <sheet name="部门政府采购预算表07" sheetId="12" r:id="rId12"/>
    <sheet name="部门政府购买服务预算表08" sheetId="13" r:id="rId13"/>
    <sheet name="县对下转移支付预算表09-1（芒市）" sheetId="14" r:id="rId14"/>
    <sheet name="县对下转移支付绩效目标表09-2（芒市）" sheetId="15" r:id="rId15"/>
    <sheet name="新增资产配置表10" sheetId="16" r:id="rId16"/>
    <sheet name="上级补助项目支出预算表11" sheetId="17" r:id="rId17"/>
    <sheet name="部门项目中期规划预算表12" sheetId="18" r:id="rId18"/>
  </sheets>
  <definedNames>
    <definedName name="_xlnm.Print_Titles" localSheetId="3">'部门支出预算表01-3'!$4:$6</definedName>
    <definedName name="_xlnm.Print_Titles" localSheetId="7">部门基本支出预算表04!$4:$8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<sst xmlns="http://schemas.openxmlformats.org/spreadsheetml/2006/main" count="817" uniqueCount="348">
  <si>
    <t>2026 年 部 门 预 算</t>
  </si>
  <si>
    <t>部门编成日期: 2026年1月5日</t>
  </si>
  <si>
    <t xml:space="preserve">       部门编成日期：二〇二四年十二月十七日</t>
  </si>
  <si>
    <t>市政府通过日期: 2026年1月9日</t>
  </si>
  <si>
    <t>市财政批复日期: 2026年2月15日</t>
  </si>
  <si>
    <t>芒市财政局(公章)</t>
  </si>
  <si>
    <t xml:space="preserve">审核人:宋边疆 </t>
  </si>
  <si>
    <t>审核人:宋边疆</t>
  </si>
  <si>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</si>
  <si>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</si>
  <si>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</si>
  <si>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</si>
  <si>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</si>
  <si>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</si>
  <si>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</si>
  <si>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</si>
  <si>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</si>
  <si>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</si>
  <si>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</si>
  <si>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</si>
  <si>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</si>
  <si>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</si>
  <si>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</si>
  <si>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</si>
  <si>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</si>
  <si>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</si>
  <si>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</si>
  <si>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</si>
  <si>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</si>
  <si>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</si>
  <si>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</si>
  <si>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</si>
  <si>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</si>
  <si>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</si>
  <si>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</si>
  <si>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</si>
  <si>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</si>
  <si>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</si>
  <si>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</si>
  <si>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</si>
  <si>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</si>
  <si>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</si>
  <si>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</si>
  <si>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</si>
  <si>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</si>
  <si>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</si>
  <si>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</si>
  <si>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</si>
  <si>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</si>
  <si>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</si>
  <si>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</si>
  <si>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</si>
  <si>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</si>
  <si>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704001</t>
  </si>
  <si>
    <t>芒市农村经济管理站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</si>
  <si>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</si>
  <si>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</si>
  <si>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</si>
  <si>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</si>
  <si>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</si>
  <si>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</si>
  <si>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</si>
  <si>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</si>
  <si>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</si>
  <si>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</si>
  <si>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</si>
  <si>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</si>
  <si>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</si>
  <si>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</si>
  <si>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</si>
  <si>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</si>
  <si>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</si>
  <si>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</si>
  <si>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</si>
  <si>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</si>
  <si>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</si>
  <si>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</si>
  <si>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</si>
  <si>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</si>
  <si>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</si>
  <si>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</si>
  <si>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</si>
  <si>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</si>
  <si>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</si>
  <si>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</si>
  <si>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</si>
  <si>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</si>
  <si>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</si>
  <si>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</si>
  <si>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</si>
  <si>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</si>
  <si>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</si>
  <si>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</si>
  <si>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</si>
  <si>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</si>
  <si>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</si>
  <si>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</si>
  <si>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</si>
  <si>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</si>
  <si>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</si>
  <si>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</si>
  <si>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</si>
  <si>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</si>
  <si>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</si>
  <si>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</si>
  <si>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</si>
  <si>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</si>
  <si>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</si>
  <si>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</si>
  <si>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</si>
  <si>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</si>
  <si>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</si>
  <si>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</si>
  <si>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</si>
  <si>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</si>
  <si>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</si>
  <si>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</si>
  <si>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</si>
  <si>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</si>
  <si>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</si>
  <si>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</si>
  <si>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</si>
  <si>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</si>
  <si>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</si>
  <si>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</si>
  <si>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</si>
  <si>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</si>
  <si>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</si>
  <si>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</si>
  <si>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</si>
  <si>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</si>
  <si>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</si>
  <si>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</si>
  <si>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</si>
  <si>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</si>
  <si>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</si>
  <si>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</si>
  <si>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</si>
  <si>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</si>
  <si>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</si>
  <si>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</si>
  <si>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</si>
  <si>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</si>
  <si>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</si>
  <si>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</si>
  <si>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</si>
  <si>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</si>
  <si>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</si>
  <si>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</si>
  <si>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</si>
  <si>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</si>
  <si>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</si>
  <si>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</si>
  <si>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</si>
  <si>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</si>
  <si>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</si>
  <si>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</si>
  <si>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</si>
  <si>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</si>
  <si>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</si>
  <si>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</si>
  <si>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</si>
  <si>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</si>
  <si>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</si>
  <si>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</si>
  <si>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</si>
  <si>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</si>
  <si>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</si>
  <si>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533103210000000017958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</si>
  <si>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</si>
  <si>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</si>
  <si>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</si>
  <si>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</si>
  <si>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</si>
  <si>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</si>
  <si>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</si>
  <si>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533103210000000017959</t>
  </si>
  <si>
    <t>社会保障缴费</t>
  </si>
  <si>
    <t>30108</t>
  </si>
  <si>
    <t>机关事业单位基本养老保险缴费</t>
  </si>
  <si>
    <t>30109</t>
  </si>
  <si>
    <t>职业年金缴费</t>
  </si>
  <si>
    <t>533103261100005015863</t>
  </si>
  <si>
    <t>职业年金缴费（非三保）</t>
  </si>
  <si>
    <t>30110</t>
  </si>
  <si>
    <t>职工基本医疗保险缴费</t>
  </si>
  <si>
    <t>30112</t>
  </si>
  <si>
    <t>其他社会保障缴费</t>
  </si>
  <si>
    <t>533103210000000017960</t>
  </si>
  <si>
    <t>30113</t>
  </si>
  <si>
    <t>533103210000000017965</t>
  </si>
  <si>
    <t>一般公用经费</t>
  </si>
  <si>
    <t>30207</t>
  </si>
  <si>
    <t>邮电费</t>
  </si>
  <si>
    <t>30205</t>
  </si>
  <si>
    <t>水费</t>
  </si>
  <si>
    <t>30206</t>
  </si>
  <si>
    <t>电费</t>
  </si>
  <si>
    <t>30226</t>
  </si>
  <si>
    <t>劳务费</t>
  </si>
  <si>
    <t>533103251100003903110</t>
  </si>
  <si>
    <t>公用经费安排的公务接待费</t>
  </si>
  <si>
    <t>30217</t>
  </si>
  <si>
    <t>533103231100001246084</t>
  </si>
  <si>
    <t>公用经费安排的公务用车运维费</t>
  </si>
  <si>
    <t>30231</t>
  </si>
  <si>
    <t>公务用车运行维护费</t>
  </si>
  <si>
    <t>30299</t>
  </si>
  <si>
    <t>其他商品和服务支出</t>
  </si>
  <si>
    <t>533103210000000017963</t>
  </si>
  <si>
    <t>退休公用经费</t>
  </si>
  <si>
    <t>533103210000000017962</t>
  </si>
  <si>
    <t>工会经费</t>
  </si>
  <si>
    <t>30228</t>
  </si>
  <si>
    <t>533103261100005010643</t>
  </si>
  <si>
    <t>机关事业单位职工及军人抚恤补助（遗属补助）资金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</si>
  <si>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</si>
  <si>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</si>
  <si>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</si>
  <si>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</si>
  <si>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</si>
  <si>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</si>
  <si>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</si>
  <si>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</si>
  <si>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</si>
  <si>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</si>
  <si>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</si>
  <si>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533103261100005012151</t>
  </si>
  <si>
    <t>30201</t>
  </si>
  <si>
    <t>办公费</t>
  </si>
  <si>
    <t>芒市农经业务工作经费</t>
  </si>
  <si>
    <t>533103261100005012113</t>
  </si>
  <si>
    <t>30211</t>
  </si>
  <si>
    <t>差旅费</t>
  </si>
  <si>
    <t>30216</t>
  </si>
  <si>
    <t>培训费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</si>
  <si>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</si>
  <si>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</si>
  <si>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</si>
  <si>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</si>
  <si>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</si>
  <si>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</si>
  <si>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</si>
  <si>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</si>
  <si>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</si>
  <si>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</si>
  <si>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</si>
  <si>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完成年内农经年报统计、农村产权制度改革、土地承包管理、各项经济调查、新型农业经营主体建设、耕地地力保护补贴、乡村振兴、农村宅基地管理等业务工作。</t>
  </si>
  <si>
    <t>产出指标</t>
  </si>
  <si>
    <t>数量指标</t>
  </si>
  <si>
    <t>预算完成率</t>
  </si>
  <si>
    <t>=</t>
  </si>
  <si>
    <t>100</t>
  </si>
  <si>
    <t>%</t>
  </si>
  <si>
    <t>定量指标</t>
  </si>
  <si>
    <t>年度预算执行情况</t>
  </si>
  <si>
    <t>质量指标</t>
  </si>
  <si>
    <t>重点工作办结率</t>
  </si>
  <si>
    <t>重点工作是否办结</t>
  </si>
  <si>
    <t>效益指标</t>
  </si>
  <si>
    <t>经济效益</t>
  </si>
  <si>
    <t>加强基层组织建设带动经济发展</t>
  </si>
  <si>
    <t>明显提升</t>
  </si>
  <si>
    <t>定性指标</t>
  </si>
  <si>
    <t>满意度指标</t>
  </si>
  <si>
    <t>服务对象满意度</t>
  </si>
  <si>
    <t>群众的满意度</t>
  </si>
  <si>
    <t>&gt;=</t>
  </si>
  <si>
    <t>85</t>
  </si>
  <si>
    <t>群众的满意度。</t>
  </si>
  <si>
    <t>完成年内农经业务工作</t>
  </si>
  <si>
    <t>支付进度率</t>
  </si>
  <si>
    <t>经费支付进度</t>
  </si>
  <si>
    <t>可持续影响</t>
  </si>
  <si>
    <t>持续加强基层党组织建设</t>
  </si>
  <si>
    <t>持续加强</t>
  </si>
  <si>
    <t>群众对部门履行职责的满意度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</si>
  <si>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</si>
  <si>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</si>
  <si>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</si>
  <si>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</si>
  <si>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</si>
  <si>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说明：芒市农村经济管理站无政府性基金经费预算，本表无数据，公开空表。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</si>
  <si>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</si>
  <si>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</si>
  <si>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</si>
  <si>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</si>
  <si>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</si>
  <si>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</si>
  <si>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</si>
  <si>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</si>
  <si>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</si>
  <si>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</si>
  <si>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</si>
  <si>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</si>
  <si>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车辆燃油费</t>
  </si>
  <si>
    <t>车辆加油、添加燃料服务</t>
  </si>
  <si>
    <t>升</t>
  </si>
  <si>
    <t>车辆维修费</t>
  </si>
  <si>
    <t>车辆维修和保养服务</t>
  </si>
  <si>
    <t>辆</t>
  </si>
  <si>
    <t>车辆保险费</t>
  </si>
  <si>
    <t>机动车保险服务</t>
  </si>
  <si>
    <t>复印纸</t>
  </si>
  <si>
    <t>包</t>
  </si>
  <si>
    <t>扫描仪</t>
  </si>
  <si>
    <t>台</t>
  </si>
  <si>
    <t>预算08表</t>
  </si>
  <si>
    <t>政府购买服务项目</t>
  </si>
  <si>
    <t>政府购买服务目录</t>
  </si>
  <si>
    <t>说明：芒市农村经济管理站无政府购买服务经费预算，本表无数据，公开空表。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</si>
  <si>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</si>
  <si>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</si>
  <si>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</si>
  <si>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</si>
  <si>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</si>
  <si>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</si>
  <si>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</si>
  <si>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</si>
  <si>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</si>
  <si>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</si>
  <si>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</si>
  <si>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</si>
  <si>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</si>
  <si>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</si>
  <si>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</si>
  <si>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</si>
  <si>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说明：芒市农村经济管理站无市对下转移支付经费预算，本表无数据，公开空表。</t>
  </si>
  <si>
    <t>预算09-2表</t>
  </si>
  <si>
    <t/>
  </si>
  <si>
    <t>说明：芒市农村经济管理站无市对下转移支付绩效目标经费预算，本表无数据，公开空表。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</si>
  <si>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</si>
  <si>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</si>
  <si>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</si>
  <si>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</si>
  <si>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</si>
  <si>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</si>
  <si>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</si>
  <si>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</si>
  <si>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说明：芒市农村经济管理站无新增资产配置经费预算，本表无数据，公开空表。</t>
  </si>
  <si>
    <t>预算11表</t>
  </si>
  <si>
    <t>上级补助</t>
  </si>
  <si>
    <t>说明：芒市农村经济管理站无上级转移支付补助项目支出经费预算，本表无数据，公开空表。</t>
  </si>
  <si>
    <t>预算12表</t>
  </si>
  <si>
    <t>项目级次</t>
  </si>
  <si>
    <t>114 对个人和家庭的补助</t>
  </si>
  <si>
    <t>本级</t>
  </si>
  <si>
    <t>311 专项业务类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</si>
</sst>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6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8"/>
      <color rgb="FF000000"/>
      <name val="宋体"/>
      <charset val="134"/>
    </font>
    <font>
      <sz val="12"/>
      <color rgb="FF262626"/>
      <name val="宋体"/>
      <charset val="134"/>
    </font>
    <font>
      <b/>
      <sz val="33"/>
      <color rgb="FF000000"/>
      <name val="KaiTi"/>
      <charset val="134"/>
    </font>
    <font>
      <b/>
      <sz val="32"/>
      <color rgb="FF000000"/>
      <name val="KaiTi"/>
      <charset val="134"/>
    </font>
    <font>
      <b/>
      <sz val="18"/>
      <color rgb="FF000000"/>
      <name val="SimSun"/>
      <charset val="134"/>
    </font>
    <font>
      <sz val="17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2" borderId="16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9" applyNumberFormat="0" applyAlignment="0" applyProtection="0">
      <alignment vertical="center"/>
    </xf>
    <xf numFmtId="0" fontId="36" fillId="4" borderId="20" applyNumberFormat="0" applyAlignment="0" applyProtection="0">
      <alignment vertical="center"/>
    </xf>
    <xf numFmtId="0" fontId="37" fillId="4" borderId="19" applyNumberFormat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20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left" vertical="center"/>
    </xf>
    <xf numFmtId="178" fontId="1" fillId="0" borderId="8" xfId="54" applyBorder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9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2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8" xfId="0" applyBorder="1" applyAlignment="1">
      <alignment horizontal="center" vertical="center"/>
    </xf>
    <xf numFmtId="0" fontId="5" fillId="0" borderId="8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/>
    </xf>
    <xf numFmtId="0" fontId="5" fillId="0" borderId="13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4" fontId="4" fillId="0" borderId="8" xfId="0" applyNumberFormat="1" applyFont="1" applyBorder="1" applyAlignment="1" applyProtection="1">
      <alignment horizontal="right" vertical="center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4" fontId="4" fillId="0" borderId="15" xfId="0" applyNumberFormat="1" applyFont="1" applyBorder="1" applyAlignment="1" applyProtection="1">
      <alignment horizontal="right" vertical="center"/>
      <protection locked="0"/>
    </xf>
    <xf numFmtId="4" fontId="4" fillId="0" borderId="15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Border="1">
      <alignment vertical="top"/>
    </xf>
    <xf numFmtId="49" fontId="11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20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0" fontId="21" fillId="0" borderId="0" xfId="0" applyFont="1">
      <alignment vertical="top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workbookViewId="0">
      <selection activeCell="J16" sqref="J16"/>
    </sheetView>
  </sheetViews>
  <sheetFormatPr defaultColWidth="10.2857142857143" defaultRowHeight="15" customHeight="1" outlineLevelCol="6"/>
  <cols>
    <col min="1" max="1" width="3.14285714285714" customWidth="1"/>
    <col min="2" max="2" width="10.4190476190476" customWidth="1"/>
    <col min="3" max="3" width="17.2857142857143" customWidth="1"/>
    <col min="4" max="5" width="22.2857142857143" customWidth="1"/>
    <col min="6" max="6" width="22.4190476190476" customWidth="1"/>
    <col min="7" max="7" width="22.2857142857143" customWidth="1"/>
  </cols>
  <sheetData>
    <row r="1" ht="23.25" customHeight="1"/>
    <row r="2" ht="84" customHeight="1" spans="1:7">
      <c r="B2" s="200" t="str">
        <f>"芒市农村经济管理站"</f>
        <v>芒市农村经济管理站</v>
      </c>
      <c r="C2" s="200"/>
      <c r="D2" s="200"/>
      <c r="E2" s="200"/>
      <c r="F2" s="200"/>
      <c r="G2" s="200"/>
    </row>
    <row r="3" ht="25.5" customHeight="1" spans="1:7">
      <c r="B3" s="200"/>
      <c r="C3" s="200"/>
      <c r="D3" s="200"/>
      <c r="E3" s="200"/>
      <c r="F3" s="200"/>
      <c r="G3" s="200"/>
    </row>
    <row r="4" ht="25.5" customHeight="1" spans="1:7">
      <c r="B4" s="200"/>
      <c r="C4" s="200"/>
      <c r="D4" s="200"/>
      <c r="E4" s="200"/>
      <c r="F4" s="200"/>
      <c r="G4" s="200"/>
    </row>
    <row r="5" ht="15.75" customHeight="1" spans="1:7">
      <c r="B5" s="201" t="s">
        <v>0</v>
      </c>
      <c r="C5" s="201"/>
      <c r="D5" s="201"/>
      <c r="E5" s="201"/>
      <c r="F5" s="201"/>
      <c r="G5" s="201"/>
    </row>
    <row r="6" ht="15.75" customHeight="1" spans="1:7">
      <c r="B6" s="201"/>
      <c r="C6" s="201"/>
      <c r="D6" s="201"/>
      <c r="E6" s="201"/>
      <c r="F6" s="201"/>
      <c r="G6" s="201"/>
    </row>
    <row r="7" ht="15.75" customHeight="1" spans="1:7">
      <c r="B7" s="201"/>
      <c r="C7" s="201"/>
      <c r="D7" s="201"/>
      <c r="E7" s="201"/>
      <c r="F7" s="201"/>
      <c r="G7" s="201"/>
    </row>
    <row r="8" ht="20.25" customHeight="1" spans="1:7">
      <c r="B8" s="201"/>
      <c r="C8" s="201"/>
      <c r="D8" s="201"/>
      <c r="E8" s="201"/>
      <c r="F8" s="201"/>
      <c r="G8" s="201"/>
    </row>
    <row r="9" ht="15.75" customHeight="1" spans="1:7">
      <c r="B9" s="201"/>
      <c r="C9" s="201"/>
      <c r="D9" s="201"/>
      <c r="E9" s="201"/>
      <c r="F9" s="201"/>
      <c r="G9" s="201"/>
    </row>
    <row r="10" ht="26.25" customHeight="1" spans="1:7">
      <c r="A10" s="202" t="s">
        <v>1</v>
      </c>
      <c r="B10" s="202"/>
      <c r="C10" s="202" t="s">
        <v>2</v>
      </c>
      <c r="D10" s="202"/>
      <c r="E10" s="202"/>
      <c r="F10" s="202"/>
      <c r="G10" s="202"/>
    </row>
    <row r="11" customHeight="1" spans="1:7">
      <c r="A11" s="202"/>
      <c r="B11" s="202"/>
      <c r="C11" s="202"/>
      <c r="D11" s="202"/>
      <c r="E11" s="202"/>
      <c r="F11" s="202"/>
      <c r="G11" s="202"/>
    </row>
    <row r="12" ht="26.25" customHeight="1" spans="1:7">
      <c r="A12" s="202" t="s">
        <v>3</v>
      </c>
      <c r="B12" s="202"/>
      <c r="C12" s="202"/>
      <c r="D12" s="202"/>
      <c r="E12" s="202"/>
      <c r="F12" s="202"/>
      <c r="G12" s="202"/>
    </row>
    <row r="13" ht="18.75" customHeight="1" spans="1:7">
      <c r="A13" s="202"/>
      <c r="B13" s="202"/>
      <c r="C13" s="202"/>
      <c r="D13" s="202"/>
      <c r="E13" s="202"/>
      <c r="F13" s="202"/>
      <c r="G13" s="202"/>
    </row>
    <row r="14" ht="26.25" customHeight="1" spans="1:7">
      <c r="A14" s="202" t="s">
        <v>4</v>
      </c>
      <c r="B14" s="202"/>
      <c r="C14" s="202"/>
      <c r="D14" s="202"/>
      <c r="E14" s="202"/>
      <c r="F14" s="202"/>
      <c r="G14" s="202"/>
    </row>
    <row r="15" ht="18.75" customHeight="1" spans="1:7">
      <c r="A15" s="151"/>
      <c r="B15" s="151"/>
      <c r="C15" s="151"/>
      <c r="D15" s="151"/>
      <c r="E15" s="151"/>
      <c r="F15" s="151"/>
      <c r="G15" s="151"/>
    </row>
    <row r="16" ht="18.75" customHeight="1" spans="1:7">
      <c r="A16" s="151"/>
      <c r="B16" s="151"/>
      <c r="C16" s="151"/>
      <c r="D16" s="151"/>
      <c r="E16" s="151"/>
      <c r="F16" s="151"/>
      <c r="G16" s="151"/>
    </row>
    <row r="17" ht="22.5" customHeight="1" spans="1:7">
      <c r="A17" s="151"/>
      <c r="B17" s="203" t="s">
        <v>5</v>
      </c>
      <c r="C17" s="203"/>
      <c r="D17" s="203"/>
      <c r="E17" s="204"/>
      <c r="F17" s="205" t="s">
        <v>6</v>
      </c>
      <c r="G17" s="205" t="s">
        <v>7</v>
      </c>
    </row>
  </sheetData>
  <mergeCells count="11">
    <mergeCell ref="B2:G2"/>
    <mergeCell ref="A10:G10"/>
    <mergeCell ref="A12:G12"/>
    <mergeCell ref="A14:G14"/>
    <mergeCell ref="G15:G16"/>
    <mergeCell ref="B5:G9"/>
    <mergeCell ref="B2:G4"/>
    <mergeCell ref="B15:C16"/>
    <mergeCell ref="D15:E16"/>
    <mergeCell ref="B17:D18"/>
    <mergeCell ref="F17:G18"/>
  </mergeCells>
  <pageMargins left="0.75" right="0.75" top="1" bottom="1" header="0.511805555555556" footer="0.51180555555555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3"/>
  <sheetViews>
    <sheetView showZeros="0" workbookViewId="0">
      <selection activeCell="G20" sqref="G20"/>
    </sheetView>
  </sheetViews>
  <sheetFormatPr defaultColWidth="10.2857142857143" defaultRowHeight="15" customHeight="1"/>
  <cols>
    <col min="1" max="2" width="14.2857142857143" customWidth="1"/>
    <col min="3" max="9" width="9.85714285714286" customWidth="1"/>
    <col min="10" max="10" width="24.7142857142857" customWidth="1"/>
  </cols>
  <sheetData>
    <row r="1" ht="18.75" customHeight="1" spans="1:10">
      <c r="A1" s="139"/>
      <c r="B1" s="139"/>
      <c r="C1" s="139"/>
      <c r="D1" s="139"/>
      <c r="E1" s="139"/>
      <c r="F1" s="139"/>
      <c r="G1" s="139"/>
      <c r="H1" s="139"/>
      <c r="I1" s="139"/>
      <c r="J1" s="140" t="s">
        <v>236</v>
      </c>
    </row>
    <row r="2" ht="34.5" customHeight="1" spans="1:10">
      <c r="A2" s="141" t="str">
        <f>"2026"&amp;"年部门项目支出绩效目标表"</f>
        <v>2026年部门项目支出绩效目标表</v>
      </c>
      <c r="B2" s="141"/>
      <c r="C2" s="141"/>
      <c r="D2" s="141"/>
      <c r="E2" s="141"/>
      <c r="F2" s="141"/>
      <c r="G2" s="141"/>
      <c r="H2" s="141"/>
      <c r="I2" s="141"/>
      <c r="J2" s="141"/>
    </row>
    <row r="3" ht="18.75" customHeight="1" spans="1:10">
      <c r="A3" s="139" t="str">
        <f>"单位名称："&amp;"芒市农村经济管理站"</f>
        <v>单位名称：芒市农村经济管理站</v>
      </c>
      <c r="B3" s="139"/>
      <c r="C3" s="139"/>
      <c r="D3" s="139"/>
      <c r="E3" s="139"/>
      <c r="F3" s="139"/>
      <c r="G3" s="139"/>
      <c r="H3" s="139"/>
      <c r="I3" s="139"/>
      <c r="J3" s="139"/>
    </row>
    <row r="4" ht="22.5" customHeight="1" spans="1:10">
      <c r="A4" s="142" t="s">
        <v>237</v>
      </c>
      <c r="B4" s="142" t="s">
        <v>238</v>
      </c>
      <c r="C4" s="142" t="s">
        <v>239</v>
      </c>
      <c r="D4" s="142" t="s">
        <v>240</v>
      </c>
      <c r="E4" s="142" t="s">
        <v>241</v>
      </c>
      <c r="F4" s="142" t="s">
        <v>242</v>
      </c>
      <c r="G4" s="142" t="s">
        <v>243</v>
      </c>
      <c r="H4" s="142" t="s">
        <v>244</v>
      </c>
      <c r="I4" s="142" t="s">
        <v>245</v>
      </c>
      <c r="J4" s="142" t="s">
        <v>246</v>
      </c>
    </row>
    <row r="5" ht="22.5" customHeight="1" spans="1:10">
      <c r="A5" s="142" t="s">
        <v>67</v>
      </c>
      <c r="B5" s="142" t="s">
        <v>68</v>
      </c>
      <c r="C5" s="142" t="s">
        <v>69</v>
      </c>
      <c r="D5" s="142" t="s">
        <v>70</v>
      </c>
      <c r="E5" s="142" t="s">
        <v>71</v>
      </c>
      <c r="F5" s="142" t="s">
        <v>72</v>
      </c>
      <c r="G5" s="142" t="s">
        <v>73</v>
      </c>
      <c r="H5" s="142" t="s">
        <v>74</v>
      </c>
      <c r="I5" s="142" t="s">
        <v>75</v>
      </c>
      <c r="J5" s="142" t="s">
        <v>76</v>
      </c>
    </row>
    <row r="6" ht="32" customHeight="1" spans="1:10">
      <c r="A6" s="142" t="s">
        <v>54</v>
      </c>
      <c r="B6" s="142"/>
      <c r="C6" s="142"/>
      <c r="D6" s="142"/>
      <c r="E6" s="142"/>
      <c r="F6" s="142"/>
      <c r="G6" s="142"/>
      <c r="H6" s="142"/>
      <c r="I6" s="142"/>
      <c r="J6" s="142"/>
    </row>
    <row r="7" ht="32" customHeight="1" outlineLevel="1" spans="1:10">
      <c r="A7" s="143" t="s">
        <v>230</v>
      </c>
      <c r="B7" s="143" t="s">
        <v>247</v>
      </c>
      <c r="C7" s="143" t="s">
        <v>248</v>
      </c>
      <c r="D7" s="143" t="s">
        <v>249</v>
      </c>
      <c r="E7" s="143" t="s">
        <v>250</v>
      </c>
      <c r="F7" s="143" t="s">
        <v>251</v>
      </c>
      <c r="G7" s="142" t="s">
        <v>252</v>
      </c>
      <c r="H7" s="142" t="s">
        <v>253</v>
      </c>
      <c r="I7" s="143" t="s">
        <v>254</v>
      </c>
      <c r="J7" s="143" t="s">
        <v>255</v>
      </c>
    </row>
    <row r="8" ht="32" customHeight="1" outlineLevel="1" spans="1:10">
      <c r="A8" s="143" t="s">
        <v>230</v>
      </c>
      <c r="B8" s="143" t="s">
        <v>247</v>
      </c>
      <c r="C8" s="143" t="s">
        <v>248</v>
      </c>
      <c r="D8" s="143" t="s">
        <v>256</v>
      </c>
      <c r="E8" s="143" t="s">
        <v>257</v>
      </c>
      <c r="F8" s="143" t="s">
        <v>251</v>
      </c>
      <c r="G8" s="142" t="s">
        <v>252</v>
      </c>
      <c r="H8" s="142" t="s">
        <v>253</v>
      </c>
      <c r="I8" s="143" t="s">
        <v>254</v>
      </c>
      <c r="J8" s="143" t="s">
        <v>258</v>
      </c>
    </row>
    <row r="9" ht="52.5" customHeight="1" outlineLevel="1" spans="1:10">
      <c r="A9" s="143" t="s">
        <v>230</v>
      </c>
      <c r="B9" s="143" t="s">
        <v>247</v>
      </c>
      <c r="C9" s="143" t="s">
        <v>259</v>
      </c>
      <c r="D9" s="143" t="s">
        <v>260</v>
      </c>
      <c r="E9" s="143" t="s">
        <v>261</v>
      </c>
      <c r="F9" s="143" t="s">
        <v>251</v>
      </c>
      <c r="G9" s="142" t="s">
        <v>262</v>
      </c>
      <c r="H9" s="142"/>
      <c r="I9" s="143" t="s">
        <v>263</v>
      </c>
      <c r="J9" s="143" t="s">
        <v>261</v>
      </c>
    </row>
    <row r="10" ht="32" customHeight="1" outlineLevel="1" spans="1:10">
      <c r="A10" s="143" t="s">
        <v>230</v>
      </c>
      <c r="B10" s="143" t="s">
        <v>247</v>
      </c>
      <c r="C10" s="143" t="s">
        <v>264</v>
      </c>
      <c r="D10" s="143" t="s">
        <v>265</v>
      </c>
      <c r="E10" s="143" t="s">
        <v>266</v>
      </c>
      <c r="F10" s="143" t="s">
        <v>267</v>
      </c>
      <c r="G10" s="142" t="s">
        <v>268</v>
      </c>
      <c r="H10" s="142" t="s">
        <v>253</v>
      </c>
      <c r="I10" s="143" t="s">
        <v>254</v>
      </c>
      <c r="J10" s="143" t="s">
        <v>269</v>
      </c>
    </row>
    <row r="11" ht="32" customHeight="1" outlineLevel="1" spans="1:10">
      <c r="A11" s="143" t="s">
        <v>225</v>
      </c>
      <c r="B11" s="143" t="s">
        <v>270</v>
      </c>
      <c r="C11" s="143" t="s">
        <v>248</v>
      </c>
      <c r="D11" s="143" t="s">
        <v>249</v>
      </c>
      <c r="E11" s="143" t="s">
        <v>271</v>
      </c>
      <c r="F11" s="143" t="s">
        <v>251</v>
      </c>
      <c r="G11" s="142" t="s">
        <v>252</v>
      </c>
      <c r="H11" s="142" t="s">
        <v>253</v>
      </c>
      <c r="I11" s="143" t="s">
        <v>254</v>
      </c>
      <c r="J11" s="143" t="s">
        <v>272</v>
      </c>
    </row>
    <row r="12" ht="52.5" customHeight="1" outlineLevel="1" spans="1:10">
      <c r="A12" s="143" t="s">
        <v>225</v>
      </c>
      <c r="B12" s="143" t="s">
        <v>270</v>
      </c>
      <c r="C12" s="143" t="s">
        <v>259</v>
      </c>
      <c r="D12" s="143" t="s">
        <v>273</v>
      </c>
      <c r="E12" s="143" t="s">
        <v>274</v>
      </c>
      <c r="F12" s="143" t="s">
        <v>251</v>
      </c>
      <c r="G12" s="142" t="s">
        <v>275</v>
      </c>
      <c r="H12" s="142"/>
      <c r="I12" s="143" t="s">
        <v>263</v>
      </c>
      <c r="J12" s="143" t="s">
        <v>274</v>
      </c>
    </row>
    <row r="13" ht="52.5" customHeight="1" outlineLevel="1" spans="1:10">
      <c r="A13" s="143" t="s">
        <v>225</v>
      </c>
      <c r="B13" s="143" t="s">
        <v>270</v>
      </c>
      <c r="C13" s="143" t="s">
        <v>264</v>
      </c>
      <c r="D13" s="143" t="s">
        <v>265</v>
      </c>
      <c r="E13" s="143" t="s">
        <v>276</v>
      </c>
      <c r="F13" s="143" t="s">
        <v>267</v>
      </c>
      <c r="G13" s="142" t="s">
        <v>268</v>
      </c>
      <c r="H13" s="142" t="s">
        <v>253</v>
      </c>
      <c r="I13" s="143" t="s">
        <v>254</v>
      </c>
      <c r="J13" s="143" t="s">
        <v>266</v>
      </c>
    </row>
  </sheetData>
  <mergeCells count="6">
    <mergeCell ref="A2:J2"/>
    <mergeCell ref="A3:E3"/>
    <mergeCell ref="A7:A10"/>
    <mergeCell ref="A11:A13"/>
    <mergeCell ref="B7:B10"/>
    <mergeCell ref="B11:B13"/>
  </mergeCells>
  <pageMargins left="0.75" right="0.75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E15" sqref="E15"/>
    </sheetView>
  </sheetViews>
  <sheetFormatPr defaultColWidth="9.14285714285714" defaultRowHeight="14.25" customHeight="1"/>
  <cols>
    <col min="1" max="6" width="20.5714285714286" customWidth="1"/>
  </cols>
  <sheetData>
    <row r="1" ht="12" customHeight="1" spans="1:11">
      <c r="A1" s="123">
        <v>1</v>
      </c>
      <c r="B1" s="124">
        <v>0</v>
      </c>
      <c r="C1" s="123">
        <v>1</v>
      </c>
      <c r="D1" s="96"/>
      <c r="E1" s="96"/>
      <c r="F1" s="105" t="s">
        <v>277</v>
      </c>
    </row>
    <row r="2" ht="26.25" customHeight="1" spans="1:11">
      <c r="A2" s="125" t="str">
        <f>"2026"&amp;"年部门政府性基金预算支出预算表"</f>
        <v>2026年部门政府性基金预算支出预算表</v>
      </c>
      <c r="B2" s="125" t="s">
        <v>278</v>
      </c>
      <c r="C2" s="126"/>
      <c r="D2" s="127"/>
      <c r="E2" s="127"/>
      <c r="F2" s="127"/>
    </row>
    <row r="3" ht="13.5" customHeight="1" spans="1:11">
      <c r="A3" s="128" t="str">
        <f>"单位名称："&amp;"芒市农村经济管理站"</f>
        <v>单位名称：芒市农村经济管理站</v>
      </c>
      <c r="B3" s="128" t="s">
        <v>279</v>
      </c>
      <c r="C3" s="129"/>
      <c r="D3" s="96"/>
      <c r="E3" s="96"/>
      <c r="F3" s="105" t="s">
        <v>9</v>
      </c>
    </row>
    <row r="4" ht="19.5" customHeight="1" spans="1:11">
      <c r="A4" s="65" t="s">
        <v>145</v>
      </c>
      <c r="B4" s="130" t="s">
        <v>56</v>
      </c>
      <c r="C4" s="65" t="s">
        <v>57</v>
      </c>
      <c r="D4" s="36" t="s">
        <v>280</v>
      </c>
      <c r="E4" s="36"/>
      <c r="F4" s="36"/>
    </row>
    <row r="5" ht="18.55" customHeight="1" spans="1:11">
      <c r="A5" s="65"/>
      <c r="B5" s="130"/>
      <c r="C5" s="65"/>
      <c r="D5" s="36" t="s">
        <v>38</v>
      </c>
      <c r="E5" s="36" t="s">
        <v>60</v>
      </c>
      <c r="F5" s="36" t="s">
        <v>61</v>
      </c>
    </row>
    <row r="6" ht="20.25" customHeight="1" spans="1:11">
      <c r="A6" s="65">
        <v>1</v>
      </c>
      <c r="B6" s="131" t="s">
        <v>68</v>
      </c>
      <c r="C6" s="131" t="s">
        <v>69</v>
      </c>
      <c r="D6" s="131" t="s">
        <v>70</v>
      </c>
      <c r="E6" s="131" t="s">
        <v>71</v>
      </c>
      <c r="F6" s="131" t="s">
        <v>72</v>
      </c>
    </row>
    <row r="7" ht="30" customHeight="1" spans="1:11">
      <c r="A7" s="34"/>
      <c r="B7" s="130"/>
      <c r="C7" s="34"/>
      <c r="D7" s="87"/>
      <c r="E7" s="132"/>
      <c r="F7" s="132"/>
    </row>
    <row r="8" ht="30" customHeight="1" spans="1:11">
      <c r="A8" s="69"/>
      <c r="B8" s="69"/>
      <c r="C8" s="69"/>
      <c r="D8" s="133"/>
      <c r="E8" s="134"/>
      <c r="F8" s="134"/>
    </row>
    <row r="9" ht="30" customHeight="1" spans="1:11">
      <c r="A9" s="135" t="s">
        <v>281</v>
      </c>
      <c r="B9" s="135" t="s">
        <v>281</v>
      </c>
      <c r="C9" s="135" t="s">
        <v>281</v>
      </c>
      <c r="D9" s="136"/>
      <c r="E9" s="137"/>
      <c r="F9" s="137"/>
    </row>
    <row r="10" customHeight="1" spans="1:11">
      <c r="A10" s="58" t="s">
        <v>282</v>
      </c>
      <c r="B10" s="59"/>
      <c r="C10" s="59"/>
      <c r="D10" s="59"/>
      <c r="E10" s="59"/>
      <c r="F10" s="59"/>
      <c r="K10" s="138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11805555555556" footer="0.51180555555555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4"/>
  <sheetViews>
    <sheetView showZeros="0" workbookViewId="0">
      <selection activeCell="X11" sqref="X1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4.57142857142857" customWidth="1"/>
    <col min="10" max="10" width="6.04761904761905" customWidth="1"/>
    <col min="11" max="11" width="5.42857142857143" customWidth="1"/>
    <col min="12" max="15" width="6.14285714285714" customWidth="1"/>
    <col min="16" max="16" width="6.62857142857143" customWidth="1"/>
    <col min="17" max="17" width="3.2857142857142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2"/>
      <c r="P1" s="102"/>
      <c r="Q1" s="46" t="s">
        <v>283</v>
      </c>
    </row>
    <row r="2" ht="27.75" customHeight="1" spans="1:17">
      <c r="A2" s="47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3"/>
      <c r="L2" s="29"/>
      <c r="M2" s="29"/>
      <c r="N2" s="29"/>
      <c r="O2" s="103"/>
      <c r="P2" s="103"/>
      <c r="Q2" s="29"/>
    </row>
    <row r="3" ht="18.75" customHeight="1" spans="1:17">
      <c r="A3" s="48" t="str">
        <f>"单位名称："&amp;"芒市农村经济管理站"</f>
        <v>单位名称：芒市农村经济管理站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4"/>
      <c r="P3" s="104"/>
      <c r="Q3" s="105" t="s">
        <v>35</v>
      </c>
    </row>
    <row r="4" ht="15.75" customHeight="1" spans="1:17">
      <c r="A4" s="11" t="s">
        <v>284</v>
      </c>
      <c r="B4" s="106" t="s">
        <v>285</v>
      </c>
      <c r="C4" s="106" t="s">
        <v>286</v>
      </c>
      <c r="D4" s="106" t="s">
        <v>287</v>
      </c>
      <c r="E4" s="106" t="s">
        <v>288</v>
      </c>
      <c r="F4" s="106" t="s">
        <v>289</v>
      </c>
      <c r="G4" s="51" t="s">
        <v>152</v>
      </c>
      <c r="H4" s="51"/>
      <c r="I4" s="51"/>
      <c r="J4" s="51"/>
      <c r="K4" s="107"/>
      <c r="L4" s="51"/>
      <c r="M4" s="51"/>
      <c r="N4" s="51"/>
      <c r="O4" s="82"/>
      <c r="P4" s="107"/>
      <c r="Q4" s="52"/>
    </row>
    <row r="5" ht="17.25" customHeight="1" spans="1:17">
      <c r="A5" s="16"/>
      <c r="B5" s="108"/>
      <c r="C5" s="108"/>
      <c r="D5" s="108"/>
      <c r="E5" s="108"/>
      <c r="F5" s="108"/>
      <c r="G5" s="108" t="s">
        <v>38</v>
      </c>
      <c r="H5" s="108" t="s">
        <v>42</v>
      </c>
      <c r="I5" s="108" t="s">
        <v>290</v>
      </c>
      <c r="J5" s="108" t="s">
        <v>291</v>
      </c>
      <c r="K5" s="109" t="s">
        <v>292</v>
      </c>
      <c r="L5" s="110" t="s">
        <v>293</v>
      </c>
      <c r="M5" s="110"/>
      <c r="N5" s="110"/>
      <c r="O5" s="111"/>
      <c r="P5" s="112"/>
      <c r="Q5" s="113"/>
    </row>
    <row r="6" ht="54" customHeight="1" spans="1:17">
      <c r="A6" s="18"/>
      <c r="B6" s="113"/>
      <c r="C6" s="113"/>
      <c r="D6" s="113"/>
      <c r="E6" s="113"/>
      <c r="F6" s="113"/>
      <c r="G6" s="113"/>
      <c r="H6" s="113" t="s">
        <v>41</v>
      </c>
      <c r="I6" s="113"/>
      <c r="J6" s="113"/>
      <c r="K6" s="114"/>
      <c r="L6" s="113" t="s">
        <v>41</v>
      </c>
      <c r="M6" s="113" t="s">
        <v>48</v>
      </c>
      <c r="N6" s="113" t="s">
        <v>294</v>
      </c>
      <c r="O6" s="34" t="s">
        <v>50</v>
      </c>
      <c r="P6" s="114" t="s">
        <v>51</v>
      </c>
      <c r="Q6" s="113" t="s">
        <v>52</v>
      </c>
    </row>
    <row r="7" ht="15" customHeight="1" spans="1:17">
      <c r="A7" s="84">
        <v>1</v>
      </c>
      <c r="B7" s="115">
        <v>2</v>
      </c>
      <c r="C7" s="115">
        <v>3</v>
      </c>
      <c r="D7" s="115">
        <v>4</v>
      </c>
      <c r="E7" s="115">
        <v>5</v>
      </c>
      <c r="F7" s="115">
        <v>6</v>
      </c>
      <c r="G7" s="116">
        <v>7</v>
      </c>
      <c r="H7" s="116">
        <v>8</v>
      </c>
      <c r="I7" s="116">
        <v>9</v>
      </c>
      <c r="J7" s="116">
        <v>10</v>
      </c>
      <c r="K7" s="116">
        <v>11</v>
      </c>
      <c r="L7" s="116">
        <v>12</v>
      </c>
      <c r="M7" s="116">
        <v>13</v>
      </c>
      <c r="N7" s="116">
        <v>14</v>
      </c>
      <c r="O7" s="116">
        <v>15</v>
      </c>
      <c r="P7" s="116">
        <v>16</v>
      </c>
      <c r="Q7" s="116">
        <v>17</v>
      </c>
    </row>
    <row r="8" ht="39" customHeight="1" spans="1:17">
      <c r="A8" s="117" t="s">
        <v>54</v>
      </c>
      <c r="B8" s="118"/>
      <c r="C8" s="118"/>
      <c r="D8" s="119"/>
      <c r="E8" s="120"/>
      <c r="F8" s="23">
        <v>23990</v>
      </c>
      <c r="G8" s="23">
        <v>31664</v>
      </c>
      <c r="H8" s="23">
        <v>31664</v>
      </c>
      <c r="I8" s="23"/>
      <c r="J8" s="23"/>
      <c r="K8" s="23"/>
      <c r="L8" s="23"/>
      <c r="M8" s="23"/>
      <c r="N8" s="23"/>
      <c r="O8" s="23"/>
      <c r="P8" s="23"/>
      <c r="Q8" s="23"/>
    </row>
    <row r="9" ht="39" customHeight="1" spans="1:17">
      <c r="A9" s="117" t="str">
        <f t="shared" ref="A9:A11" si="0">"     "&amp;"公用经费安排的公务用车运维费"</f>
        <v>     公用经费安排的公务用车运维费</v>
      </c>
      <c r="B9" s="118" t="s">
        <v>295</v>
      </c>
      <c r="C9" s="118" t="s">
        <v>296</v>
      </c>
      <c r="D9" s="119" t="s">
        <v>297</v>
      </c>
      <c r="E9" s="120">
        <v>1</v>
      </c>
      <c r="F9" s="23">
        <v>8990</v>
      </c>
      <c r="G9" s="23">
        <v>8990</v>
      </c>
      <c r="H9" s="23">
        <v>8990</v>
      </c>
      <c r="I9" s="23"/>
      <c r="J9" s="23"/>
      <c r="K9" s="23"/>
      <c r="L9" s="23"/>
      <c r="M9" s="23"/>
      <c r="N9" s="23"/>
      <c r="O9" s="23"/>
      <c r="P9" s="23"/>
      <c r="Q9" s="23"/>
    </row>
    <row r="10" ht="39" customHeight="1" spans="1:17">
      <c r="A10" s="117" t="str">
        <f t="shared" si="0"/>
        <v>     公用经费安排的公务用车运维费</v>
      </c>
      <c r="B10" s="118" t="s">
        <v>298</v>
      </c>
      <c r="C10" s="118" t="s">
        <v>299</v>
      </c>
      <c r="D10" s="119" t="s">
        <v>300</v>
      </c>
      <c r="E10" s="120">
        <v>1</v>
      </c>
      <c r="F10" s="23">
        <v>10000</v>
      </c>
      <c r="G10" s="23">
        <v>10000</v>
      </c>
      <c r="H10" s="23">
        <v>10000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9" customHeight="1" spans="1:17">
      <c r="A11" s="117" t="str">
        <f t="shared" si="0"/>
        <v>     公用经费安排的公务用车运维费</v>
      </c>
      <c r="B11" s="118" t="s">
        <v>301</v>
      </c>
      <c r="C11" s="118" t="s">
        <v>302</v>
      </c>
      <c r="D11" s="119" t="s">
        <v>300</v>
      </c>
      <c r="E11" s="120">
        <v>1</v>
      </c>
      <c r="F11" s="23">
        <v>5000</v>
      </c>
      <c r="G11" s="23">
        <v>5000</v>
      </c>
      <c r="H11" s="23">
        <v>5000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9" customHeight="1" spans="1:17">
      <c r="A12" s="117" t="str">
        <f t="shared" ref="A12:A13" si="1">"     "&amp;"芒市农经业务工作经费"</f>
        <v>     芒市农经业务工作经费</v>
      </c>
      <c r="B12" s="118" t="s">
        <v>303</v>
      </c>
      <c r="C12" s="118" t="s">
        <v>303</v>
      </c>
      <c r="D12" s="119" t="s">
        <v>304</v>
      </c>
      <c r="E12" s="120">
        <v>120</v>
      </c>
      <c r="F12" s="23"/>
      <c r="G12" s="23">
        <v>3474</v>
      </c>
      <c r="H12" s="23">
        <v>3474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9" customHeight="1" spans="1:17">
      <c r="A13" s="117" t="str">
        <f t="shared" si="1"/>
        <v>     芒市农经业务工作经费</v>
      </c>
      <c r="B13" s="118" t="s">
        <v>305</v>
      </c>
      <c r="C13" s="118" t="s">
        <v>305</v>
      </c>
      <c r="D13" s="119" t="s">
        <v>306</v>
      </c>
      <c r="E13" s="120">
        <v>1</v>
      </c>
      <c r="F13" s="23"/>
      <c r="G13" s="23">
        <v>4200</v>
      </c>
      <c r="H13" s="23">
        <v>4200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30" customHeight="1" spans="1:17">
      <c r="A14" s="121" t="s">
        <v>281</v>
      </c>
      <c r="B14" s="122"/>
      <c r="C14" s="122"/>
      <c r="D14" s="122"/>
      <c r="E14" s="120"/>
      <c r="F14" s="23">
        <v>23990</v>
      </c>
      <c r="G14" s="23">
        <v>31664</v>
      </c>
      <c r="H14" s="23">
        <v>31664</v>
      </c>
      <c r="I14" s="23"/>
      <c r="J14" s="23"/>
      <c r="K14" s="23"/>
      <c r="L14" s="23"/>
      <c r="M14" s="23"/>
      <c r="N14" s="23"/>
      <c r="O14" s="23"/>
      <c r="P14" s="23"/>
      <c r="Q14" s="23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J12" sqref="J12"/>
    </sheetView>
  </sheetViews>
  <sheetFormatPr defaultColWidth="9.14285714285714" defaultRowHeight="14.25" customHeight="1"/>
  <cols>
    <col min="1" max="1" width="10.5714285714286" customWidth="1"/>
    <col min="2" max="2" width="9.77142857142857" customWidth="1"/>
    <col min="3" max="3" width="10.5714285714286" customWidth="1"/>
    <col min="4" max="4" width="7.71428571428571" customWidth="1"/>
    <col min="5" max="5" width="7.85714285714286" customWidth="1"/>
    <col min="6" max="6" width="5.77142857142857" customWidth="1"/>
    <col min="7" max="7" width="6.47619047619048" customWidth="1"/>
    <col min="8" max="8" width="7" customWidth="1"/>
    <col min="9" max="9" width="8.28571428571429" customWidth="1"/>
    <col min="10" max="13" width="11.3428571428571" customWidth="1"/>
    <col min="14" max="14" width="7.71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4"/>
      <c r="I1" s="1"/>
      <c r="J1" s="1"/>
      <c r="K1" s="94"/>
      <c r="L1" s="1"/>
      <c r="M1" s="95"/>
      <c r="N1" s="95" t="s">
        <v>307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"单位名称："&amp;"芒市农村经济管理站"</f>
        <v>单位名称：芒市农村经济管理站</v>
      </c>
      <c r="B3" s="32"/>
      <c r="C3" s="32"/>
      <c r="D3" s="32"/>
      <c r="E3" s="32"/>
      <c r="F3" s="32"/>
      <c r="G3" s="32"/>
      <c r="H3" s="94"/>
      <c r="I3" s="1"/>
      <c r="J3" s="1"/>
      <c r="K3" s="94"/>
      <c r="L3" s="1"/>
      <c r="M3" s="96"/>
      <c r="N3" s="46" t="s">
        <v>35</v>
      </c>
    </row>
    <row r="4" ht="15.75" customHeight="1" spans="1:14">
      <c r="A4" s="11" t="s">
        <v>284</v>
      </c>
      <c r="B4" s="11" t="s">
        <v>308</v>
      </c>
      <c r="C4" s="11" t="s">
        <v>309</v>
      </c>
      <c r="D4" s="12" t="s">
        <v>152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7" t="s">
        <v>38</v>
      </c>
      <c r="E5" s="11" t="s">
        <v>42</v>
      </c>
      <c r="F5" s="11" t="s">
        <v>290</v>
      </c>
      <c r="G5" s="11" t="s">
        <v>291</v>
      </c>
      <c r="H5" s="11" t="s">
        <v>292</v>
      </c>
      <c r="I5" s="12" t="s">
        <v>293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84"/>
      <c r="E6" s="16" t="s">
        <v>41</v>
      </c>
      <c r="F6" s="18"/>
      <c r="G6" s="18"/>
      <c r="H6" s="84"/>
      <c r="I6" s="16" t="s">
        <v>41</v>
      </c>
      <c r="J6" s="16" t="s">
        <v>48</v>
      </c>
      <c r="K6" s="16" t="s">
        <v>49</v>
      </c>
      <c r="L6" s="16" t="s">
        <v>50</v>
      </c>
      <c r="M6" s="16" t="s">
        <v>51</v>
      </c>
      <c r="N6" s="16" t="s">
        <v>52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8"/>
      <c r="B8" s="98"/>
      <c r="C8" s="9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9"/>
      <c r="B9" s="99"/>
      <c r="C9" s="9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00" t="s">
        <v>38</v>
      </c>
      <c r="B10" s="101"/>
      <c r="C10" s="10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customHeight="1" spans="1:14">
      <c r="A11" s="58" t="s">
        <v>310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B18" sqref="B18"/>
    </sheetView>
  </sheetViews>
  <sheetFormatPr defaultColWidth="9.14285714285714" defaultRowHeight="14.25" customHeight="1"/>
  <cols>
    <col min="1" max="1" width="20.8571428571429" customWidth="1"/>
    <col min="2" max="16" width="7.04761904761905" customWidth="1"/>
  </cols>
  <sheetData>
    <row r="1" ht="13.5" customHeight="1" spans="1:16">
      <c r="A1" s="70"/>
      <c r="B1" s="70"/>
      <c r="C1" s="70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2" t="s">
        <v>311</v>
      </c>
    </row>
    <row r="2" ht="27.75" customHeight="1" spans="1:16">
      <c r="A2" s="73" t="str">
        <f>"2026"&amp;"年市对下转移支付预算表"</f>
        <v>2026年市对下转移支付预算表</v>
      </c>
      <c r="B2" s="5"/>
      <c r="C2" s="5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5"/>
    </row>
    <row r="3" customHeight="1" spans="1:16">
      <c r="A3" s="74" t="s">
        <v>9</v>
      </c>
      <c r="B3" s="75"/>
      <c r="C3" s="75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76"/>
    </row>
    <row r="4" ht="18" customHeight="1" spans="1:16">
      <c r="A4" s="77" t="str">
        <f>"单位名称："&amp;"芒市农村经济管理站"</f>
        <v>单位名称：芒市农村经济管理站</v>
      </c>
      <c r="B4" s="78"/>
      <c r="C4" s="7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79"/>
    </row>
    <row r="5" ht="19.5" customHeight="1" spans="1:16">
      <c r="A5" s="80" t="s">
        <v>312</v>
      </c>
      <c r="B5" s="12" t="s">
        <v>152</v>
      </c>
      <c r="C5" s="13"/>
      <c r="D5" s="81"/>
      <c r="E5" s="82" t="s">
        <v>313</v>
      </c>
      <c r="F5" s="82"/>
      <c r="G5" s="82"/>
      <c r="H5" s="82"/>
      <c r="I5" s="82"/>
      <c r="J5" s="82"/>
      <c r="K5" s="82"/>
      <c r="L5" s="82"/>
      <c r="M5" s="82"/>
      <c r="N5" s="82"/>
      <c r="O5" s="82"/>
      <c r="P5" s="83"/>
    </row>
    <row r="6" ht="40.5" customHeight="1" spans="1:16">
      <c r="A6" s="84"/>
      <c r="B6" s="16" t="s">
        <v>38</v>
      </c>
      <c r="C6" s="11" t="s">
        <v>42</v>
      </c>
      <c r="D6" s="85" t="s">
        <v>314</v>
      </c>
      <c r="E6" s="85" t="s">
        <v>315</v>
      </c>
      <c r="F6" s="85" t="s">
        <v>316</v>
      </c>
      <c r="G6" s="85" t="s">
        <v>317</v>
      </c>
      <c r="H6" s="85" t="s">
        <v>318</v>
      </c>
      <c r="I6" s="85" t="s">
        <v>319</v>
      </c>
      <c r="J6" s="85" t="s">
        <v>320</v>
      </c>
      <c r="K6" s="85" t="s">
        <v>321</v>
      </c>
      <c r="L6" s="85" t="s">
        <v>322</v>
      </c>
      <c r="M6" s="34" t="s">
        <v>323</v>
      </c>
      <c r="N6" s="34" t="s">
        <v>324</v>
      </c>
      <c r="O6" s="86" t="s">
        <v>325</v>
      </c>
      <c r="P6" s="34" t="s">
        <v>326</v>
      </c>
    </row>
    <row r="7" ht="19.5" customHeight="1" spans="1:16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84">
        <v>16</v>
      </c>
    </row>
    <row r="8" ht="19.5" customHeight="1" spans="1:16">
      <c r="A8" s="37"/>
      <c r="B8" s="87"/>
      <c r="C8" s="87"/>
      <c r="D8" s="88"/>
      <c r="E8" s="89"/>
      <c r="F8" s="89"/>
      <c r="G8" s="89"/>
      <c r="H8" s="89"/>
      <c r="I8" s="89"/>
      <c r="J8" s="89"/>
      <c r="K8" s="89"/>
      <c r="L8" s="89"/>
      <c r="M8" s="90"/>
      <c r="N8" s="90"/>
      <c r="O8" s="90"/>
      <c r="P8" s="90"/>
    </row>
    <row r="9" ht="19.5" customHeight="1" spans="1:16">
      <c r="A9" s="37"/>
      <c r="B9" s="87"/>
      <c r="C9" s="87"/>
      <c r="D9" s="88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24"/>
    </row>
    <row r="10" ht="19.5" customHeight="1" spans="1:16">
      <c r="A10" s="92" t="s">
        <v>38</v>
      </c>
      <c r="B10" s="87"/>
      <c r="C10" s="87"/>
      <c r="D10" s="88"/>
      <c r="E10" s="89"/>
      <c r="F10" s="89"/>
      <c r="G10" s="89"/>
      <c r="H10" s="89"/>
      <c r="I10" s="89"/>
      <c r="J10" s="89"/>
      <c r="K10" s="89"/>
      <c r="L10" s="89"/>
      <c r="M10" s="90"/>
      <c r="N10" s="90"/>
      <c r="O10" s="90"/>
      <c r="P10" s="90"/>
    </row>
    <row r="11" customHeight="1" spans="1:16">
      <c r="A11" s="93" t="s">
        <v>327</v>
      </c>
      <c r="B11" s="93"/>
      <c r="C11" s="93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93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11805555555556" footer="0.511805555555556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D16" sqref="D16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:10">
      <c r="J1" s="60" t="s">
        <v>328</v>
      </c>
    </row>
    <row r="2" ht="28.5" customHeight="1" spans="1:10">
      <c r="A2" s="61" t="str">
        <f>"2026"&amp;"年市对下转移支付绩效目标表"</f>
        <v>2026年市对下转移支付绩效目标表</v>
      </c>
      <c r="B2" s="5"/>
      <c r="C2" s="5"/>
      <c r="D2" s="5"/>
      <c r="E2" s="5"/>
      <c r="F2" s="62"/>
      <c r="G2" s="5"/>
      <c r="H2" s="62"/>
      <c r="I2" s="62"/>
      <c r="J2" s="5"/>
    </row>
    <row r="3" ht="17.25" customHeight="1" spans="1:10">
      <c r="A3" s="6" t="str">
        <f>"单位名称："&amp;"芒市农村经济管理站"</f>
        <v>单位名称：芒市农村经济管理站</v>
      </c>
      <c r="B3" s="63"/>
      <c r="C3" s="63"/>
      <c r="D3" s="63"/>
      <c r="E3" s="63"/>
      <c r="F3" s="64"/>
      <c r="G3" s="63"/>
      <c r="H3" s="64"/>
    </row>
    <row r="4" ht="44.25" customHeight="1" spans="1:10">
      <c r="A4" s="35" t="s">
        <v>237</v>
      </c>
      <c r="B4" s="35" t="s">
        <v>238</v>
      </c>
      <c r="C4" s="35" t="s">
        <v>239</v>
      </c>
      <c r="D4" s="35" t="s">
        <v>240</v>
      </c>
      <c r="E4" s="35" t="s">
        <v>241</v>
      </c>
      <c r="F4" s="65" t="s">
        <v>242</v>
      </c>
      <c r="G4" s="35" t="s">
        <v>243</v>
      </c>
      <c r="H4" s="65" t="s">
        <v>244</v>
      </c>
      <c r="I4" s="65" t="s">
        <v>245</v>
      </c>
      <c r="J4" s="35" t="s">
        <v>246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5">
        <v>6</v>
      </c>
      <c r="G5" s="35">
        <v>7</v>
      </c>
      <c r="H5" s="65">
        <v>8</v>
      </c>
      <c r="I5" s="65">
        <v>9</v>
      </c>
      <c r="J5" s="35">
        <v>10</v>
      </c>
    </row>
    <row r="6" ht="25.95" customHeight="1" spans="1:10">
      <c r="A6" s="37"/>
      <c r="B6" s="53"/>
      <c r="C6" s="53"/>
      <c r="D6" s="53"/>
      <c r="E6" s="66"/>
      <c r="F6" s="67"/>
      <c r="G6" s="66"/>
      <c r="H6" s="67"/>
      <c r="I6" s="67"/>
      <c r="J6" s="66"/>
    </row>
    <row r="7" ht="23" customHeight="1" spans="1:10">
      <c r="A7" s="68"/>
      <c r="B7" s="69" t="s">
        <v>329</v>
      </c>
      <c r="C7" s="69" t="s">
        <v>329</v>
      </c>
      <c r="D7" s="69" t="s">
        <v>329</v>
      </c>
      <c r="E7" s="68" t="s">
        <v>329</v>
      </c>
      <c r="F7" s="69" t="s">
        <v>329</v>
      </c>
      <c r="G7" s="68" t="s">
        <v>329</v>
      </c>
      <c r="H7" s="69" t="s">
        <v>329</v>
      </c>
      <c r="I7" s="69" t="s">
        <v>329</v>
      </c>
      <c r="J7" s="68" t="s">
        <v>329</v>
      </c>
    </row>
    <row r="8" ht="33" customHeight="1" spans="1:10">
      <c r="A8" s="58" t="s">
        <v>330</v>
      </c>
      <c r="B8" s="59"/>
      <c r="C8" s="59"/>
      <c r="D8" s="59"/>
      <c r="E8" s="59"/>
      <c r="F8" s="59"/>
      <c r="G8" s="59"/>
      <c r="H8" s="59"/>
      <c r="I8" s="59"/>
      <c r="J8" s="59"/>
    </row>
  </sheetData>
  <mergeCells count="3">
    <mergeCell ref="A2:J2"/>
    <mergeCell ref="A3:H3"/>
    <mergeCell ref="A8:J8"/>
  </mergeCells>
  <pageMargins left="0.75" right="0.75" top="1" bottom="1" header="0.511805555555556" footer="0.511805555555556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J10" sqref="J10"/>
    </sheetView>
  </sheetViews>
  <sheetFormatPr defaultColWidth="9.14285714285714" defaultRowHeight="12" customHeight="1" outlineLevelCol="7"/>
  <cols>
    <col min="1" max="8" width="9.71428571428571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6" t="s">
        <v>331</v>
      </c>
    </row>
    <row r="2" ht="28.5" customHeight="1" spans="1:8">
      <c r="A2" s="47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8" t="str">
        <f>"单位名称："&amp;"芒市农村经济管理站"</f>
        <v>单位名称：芒市农村经济管理站</v>
      </c>
      <c r="B3" s="31"/>
      <c r="C3" s="49"/>
      <c r="D3" s="1"/>
      <c r="E3" s="1"/>
      <c r="F3" s="1"/>
      <c r="G3" s="1"/>
      <c r="H3" s="1"/>
    </row>
    <row r="4" ht="18" customHeight="1" spans="1:8">
      <c r="A4" s="11" t="s">
        <v>145</v>
      </c>
      <c r="B4" s="11" t="s">
        <v>332</v>
      </c>
      <c r="C4" s="11" t="s">
        <v>333</v>
      </c>
      <c r="D4" s="11" t="s">
        <v>334</v>
      </c>
      <c r="E4" s="11" t="s">
        <v>335</v>
      </c>
      <c r="F4" s="50" t="s">
        <v>336</v>
      </c>
      <c r="G4" s="51"/>
      <c r="H4" s="52"/>
    </row>
    <row r="5" ht="18" customHeight="1" spans="1:8">
      <c r="A5" s="18"/>
      <c r="B5" s="18"/>
      <c r="C5" s="18"/>
      <c r="D5" s="18"/>
      <c r="E5" s="18"/>
      <c r="F5" s="35" t="s">
        <v>288</v>
      </c>
      <c r="G5" s="35" t="s">
        <v>337</v>
      </c>
      <c r="H5" s="35" t="s">
        <v>338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3"/>
      <c r="B7" s="53"/>
      <c r="C7" s="53"/>
      <c r="D7" s="53"/>
      <c r="E7" s="53"/>
      <c r="F7" s="38"/>
      <c r="G7" s="54"/>
      <c r="H7" s="54"/>
    </row>
    <row r="8" ht="24" customHeight="1" spans="1:8">
      <c r="A8" s="55" t="s">
        <v>38</v>
      </c>
      <c r="B8" s="56"/>
      <c r="C8" s="56"/>
      <c r="D8" s="56"/>
      <c r="E8" s="56"/>
      <c r="F8" s="43"/>
      <c r="G8" s="57"/>
      <c r="H8" s="57"/>
    </row>
    <row r="9" ht="27" customHeight="1" spans="1:8">
      <c r="A9" s="58" t="s">
        <v>339</v>
      </c>
      <c r="B9" s="59"/>
      <c r="C9" s="59"/>
      <c r="D9" s="59"/>
      <c r="E9" s="59"/>
      <c r="F9" s="59"/>
      <c r="G9" s="59"/>
      <c r="H9" s="59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I9" sqref="I9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340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"单位名称："&amp;"芒市农村经济管理站"</f>
        <v>单位名称：芒市农村经济管理站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35</v>
      </c>
    </row>
    <row r="4" ht="21.75" customHeight="1" spans="1:11">
      <c r="A4" s="34" t="s">
        <v>219</v>
      </c>
      <c r="B4" s="34" t="s">
        <v>147</v>
      </c>
      <c r="C4" s="34" t="s">
        <v>220</v>
      </c>
      <c r="D4" s="35" t="s">
        <v>148</v>
      </c>
      <c r="E4" s="35" t="s">
        <v>149</v>
      </c>
      <c r="F4" s="35" t="s">
        <v>221</v>
      </c>
      <c r="G4" s="35" t="s">
        <v>222</v>
      </c>
      <c r="H4" s="36" t="s">
        <v>38</v>
      </c>
      <c r="I4" s="36" t="s">
        <v>341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42</v>
      </c>
      <c r="J5" s="35" t="s">
        <v>43</v>
      </c>
      <c r="K5" s="35" t="s">
        <v>44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41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38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9"/>
    </row>
    <row r="10" ht="30" customHeight="1" spans="1:11">
      <c r="A10" s="40" t="s">
        <v>281</v>
      </c>
      <c r="B10" s="41"/>
      <c r="C10" s="41"/>
      <c r="D10" s="41"/>
      <c r="E10" s="41"/>
      <c r="F10" s="41"/>
      <c r="G10" s="41"/>
      <c r="H10" s="42"/>
      <c r="I10" s="42"/>
      <c r="J10" s="42"/>
      <c r="K10" s="43"/>
    </row>
    <row r="11" customHeight="1" spans="1:11">
      <c r="A11" s="44" t="s">
        <v>342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abSelected="1" workbookViewId="0">
      <selection activeCell="K8" sqref="K8"/>
    </sheetView>
  </sheetViews>
  <sheetFormatPr defaultColWidth="9.14285714285714" defaultRowHeight="14.25" customHeight="1" outlineLevelCol="6"/>
  <cols>
    <col min="1" max="3" width="20.047619047619" customWidth="1"/>
    <col min="4" max="7" width="15.1428571428571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343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"单位名称："&amp;"芒市农村经济管理站"</f>
        <v>单位名称：芒市农村经济管理站</v>
      </c>
      <c r="B3" s="7"/>
      <c r="C3" s="7"/>
      <c r="D3" s="7"/>
      <c r="E3" s="8"/>
      <c r="F3" s="8"/>
      <c r="G3" s="9" t="s">
        <v>35</v>
      </c>
    </row>
    <row r="4" ht="21.75" customHeight="1" spans="1:7">
      <c r="A4" s="10" t="s">
        <v>220</v>
      </c>
      <c r="B4" s="10" t="s">
        <v>219</v>
      </c>
      <c r="C4" s="10" t="s">
        <v>147</v>
      </c>
      <c r="D4" s="11" t="s">
        <v>344</v>
      </c>
      <c r="E4" s="12" t="s">
        <v>42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41</v>
      </c>
      <c r="F6" s="18" t="s">
        <v>41</v>
      </c>
      <c r="G6" s="18" t="s">
        <v>41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54</v>
      </c>
      <c r="B8" s="22"/>
      <c r="C8" s="22"/>
      <c r="D8" s="22"/>
      <c r="E8" s="23">
        <v>138988</v>
      </c>
      <c r="F8" s="23"/>
      <c r="G8" s="23"/>
    </row>
    <row r="9" ht="52.5" customHeight="1" spans="1:7">
      <c r="A9" s="24"/>
      <c r="B9" s="22" t="s">
        <v>345</v>
      </c>
      <c r="C9" s="22" t="s">
        <v>215</v>
      </c>
      <c r="D9" s="22" t="s">
        <v>346</v>
      </c>
      <c r="E9" s="23">
        <v>8988</v>
      </c>
      <c r="F9" s="23"/>
      <c r="G9" s="23"/>
    </row>
    <row r="10" ht="52.5" customHeight="1" spans="1:7">
      <c r="A10" s="25"/>
      <c r="B10" s="22" t="s">
        <v>347</v>
      </c>
      <c r="C10" s="22" t="s">
        <v>230</v>
      </c>
      <c r="D10" s="22" t="s">
        <v>346</v>
      </c>
      <c r="E10" s="23">
        <v>130000</v>
      </c>
      <c r="F10" s="23"/>
      <c r="G10" s="23"/>
    </row>
    <row r="11" ht="30" customHeight="1" spans="1:7">
      <c r="A11" s="26" t="s">
        <v>38</v>
      </c>
      <c r="B11" s="27" t="s">
        <v>329</v>
      </c>
      <c r="C11" s="27"/>
      <c r="D11" s="28"/>
      <c r="E11" s="23">
        <v>138988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6"/>
  <sheetViews>
    <sheetView showZeros="0" workbookViewId="0">
      <selection activeCell="H23" sqref="H23"/>
    </sheetView>
  </sheetViews>
  <sheetFormatPr defaultColWidth="10.2857142857143" defaultRowHeight="15" customHeight="1" outlineLevelCol="4"/>
  <cols>
    <col min="1" max="4" width="20.1428571428571" customWidth="1"/>
    <col min="5" max="5" width="14" customWidth="1"/>
  </cols>
  <sheetData>
    <row r="1" ht="18.75" customHeight="1" spans="1:4">
      <c r="A1" s="195"/>
      <c r="B1" s="195"/>
      <c r="C1" s="195"/>
      <c r="D1" s="196" t="s">
        <v>8</v>
      </c>
    </row>
    <row r="2" ht="42" customHeight="1" spans="1:4">
      <c r="A2" s="197" t="str">
        <f>"2026"&amp;"年部门财务收支预算总表"</f>
        <v>2026年部门财务收支预算总表</v>
      </c>
      <c r="B2" s="197"/>
      <c r="C2" s="197"/>
      <c r="D2" s="197"/>
    </row>
    <row r="3" ht="18.75" customHeight="1" spans="1:4">
      <c r="A3" s="195" t="str">
        <f>"单位名称："&amp;"芒市农村经济管理站"</f>
        <v>单位名称：芒市农村经济管理站</v>
      </c>
      <c r="B3" s="195"/>
      <c r="C3" s="198"/>
      <c r="D3" s="196" t="s">
        <v>9</v>
      </c>
    </row>
    <row r="4" ht="18.75" customHeight="1" spans="1:4">
      <c r="A4" s="150" t="s">
        <v>10</v>
      </c>
      <c r="B4" s="150"/>
      <c r="C4" s="150" t="s">
        <v>11</v>
      </c>
      <c r="D4" s="150"/>
    </row>
    <row r="5" ht="18.75" customHeight="1" spans="1:4">
      <c r="A5" s="150" t="s">
        <v>12</v>
      </c>
      <c r="B5" s="150" t="s">
        <v>13</v>
      </c>
      <c r="C5" s="150" t="s">
        <v>14</v>
      </c>
      <c r="D5" s="150" t="s">
        <v>13</v>
      </c>
    </row>
    <row r="6" ht="18.75" customHeight="1" spans="1:4">
      <c r="A6" s="148" t="s">
        <v>15</v>
      </c>
      <c r="B6" s="149">
        <v>1970157.23</v>
      </c>
      <c r="C6" s="148" t="str">
        <f>"一"&amp;"、"&amp;"社会保障和就业支出"</f>
        <v>一、社会保障和就业支出</v>
      </c>
      <c r="D6" s="149">
        <v>418211.55</v>
      </c>
    </row>
    <row r="7" ht="18.75" customHeight="1" spans="1:4">
      <c r="A7" s="148" t="s">
        <v>16</v>
      </c>
      <c r="B7" s="149"/>
      <c r="C7" s="148" t="str">
        <f>"二"&amp;"、"&amp;"卫生健康支出"</f>
        <v>二、卫生健康支出</v>
      </c>
      <c r="D7" s="149">
        <v>82005.44</v>
      </c>
    </row>
    <row r="8" ht="18.75" customHeight="1" spans="1:4">
      <c r="A8" s="148" t="s">
        <v>17</v>
      </c>
      <c r="B8" s="149"/>
      <c r="C8" s="148" t="str">
        <f>"三"&amp;"、"&amp;"农林水支出"</f>
        <v>三、农林水支出</v>
      </c>
      <c r="D8" s="149">
        <v>1458323.16</v>
      </c>
    </row>
    <row r="9" ht="18.75" customHeight="1" spans="1:4">
      <c r="A9" s="148" t="s">
        <v>18</v>
      </c>
      <c r="B9" s="149"/>
      <c r="C9" s="148" t="str">
        <f>"四"&amp;"、"&amp;"住房保障支出"</f>
        <v>四、住房保障支出</v>
      </c>
      <c r="D9" s="149">
        <v>161617.08</v>
      </c>
    </row>
    <row r="10" ht="18.75" customHeight="1" spans="1:4">
      <c r="A10" s="148" t="s">
        <v>19</v>
      </c>
      <c r="B10" s="149">
        <v>150000</v>
      </c>
      <c r="C10" s="148"/>
      <c r="D10" s="149"/>
    </row>
    <row r="11" ht="18.75" customHeight="1" spans="1:4">
      <c r="A11" s="148" t="s">
        <v>20</v>
      </c>
      <c r="B11" s="149"/>
      <c r="C11" s="148"/>
      <c r="D11" s="149"/>
    </row>
    <row r="12" ht="18.75" customHeight="1" spans="1:4">
      <c r="A12" s="148" t="s">
        <v>21</v>
      </c>
      <c r="B12" s="149"/>
      <c r="C12" s="148"/>
      <c r="D12" s="149"/>
    </row>
    <row r="13" ht="18.75" customHeight="1" spans="1:4">
      <c r="A13" s="148" t="s">
        <v>22</v>
      </c>
      <c r="B13" s="149"/>
      <c r="C13" s="148"/>
      <c r="D13" s="149"/>
    </row>
    <row r="14" ht="18.75" customHeight="1" spans="1:4">
      <c r="A14" s="148" t="s">
        <v>23</v>
      </c>
      <c r="B14" s="149"/>
      <c r="C14" s="148"/>
      <c r="D14" s="149"/>
    </row>
    <row r="15" ht="18.75" customHeight="1" spans="1:4">
      <c r="A15" s="148" t="s">
        <v>24</v>
      </c>
      <c r="B15" s="149">
        <v>150000</v>
      </c>
      <c r="C15" s="148"/>
      <c r="D15" s="149"/>
    </row>
    <row r="16" ht="18.75" customHeight="1" spans="1:4">
      <c r="A16" s="148"/>
      <c r="B16" s="149"/>
      <c r="C16" s="148"/>
      <c r="D16" s="149"/>
    </row>
    <row r="17" ht="18.75" customHeight="1" spans="1:5">
      <c r="A17" s="148"/>
      <c r="B17" s="149"/>
      <c r="C17" s="148"/>
      <c r="D17" s="149"/>
    </row>
    <row r="18" ht="18.75" customHeight="1" spans="1:5">
      <c r="A18" s="148"/>
      <c r="B18" s="149"/>
      <c r="C18" s="148"/>
      <c r="D18" s="149"/>
    </row>
    <row r="19" ht="18.75" customHeight="1" spans="1:5">
      <c r="A19" s="148"/>
      <c r="B19" s="149"/>
      <c r="C19" s="148"/>
      <c r="D19" s="149"/>
    </row>
    <row r="20" ht="18.75" customHeight="1" spans="1:5">
      <c r="A20" s="148"/>
      <c r="B20" s="149"/>
      <c r="C20" s="148"/>
      <c r="D20" s="149"/>
    </row>
    <row r="21" ht="18.75" customHeight="1" spans="1:5">
      <c r="A21" s="148"/>
      <c r="B21" s="149"/>
      <c r="C21" s="148"/>
      <c r="D21" s="149"/>
    </row>
    <row r="22" ht="18.75" customHeight="1" spans="1:5">
      <c r="A22" s="148"/>
      <c r="B22" s="149"/>
      <c r="C22" s="148"/>
      <c r="D22" s="149"/>
    </row>
    <row r="23" ht="18.75" customHeight="1" spans="1:5">
      <c r="A23" s="148"/>
      <c r="B23" s="149"/>
      <c r="C23" s="148"/>
      <c r="D23" s="149"/>
    </row>
    <row r="24" ht="18.75" customHeight="1" spans="1:5">
      <c r="A24" s="148"/>
      <c r="B24" s="149"/>
      <c r="C24" s="148"/>
      <c r="D24" s="149"/>
    </row>
    <row r="25" ht="18.75" customHeight="1" spans="1:5">
      <c r="A25" s="148"/>
      <c r="B25" s="149"/>
      <c r="C25" s="148"/>
      <c r="D25" s="149"/>
    </row>
    <row r="26" ht="18.75" customHeight="1" spans="1:5">
      <c r="A26" s="148"/>
      <c r="B26" s="149"/>
      <c r="C26" s="148"/>
      <c r="D26" s="149"/>
    </row>
    <row r="27" ht="18.75" customHeight="1" spans="1:5">
      <c r="A27" s="148"/>
      <c r="B27" s="149"/>
      <c r="C27" s="148"/>
      <c r="D27" s="149"/>
    </row>
    <row r="28" ht="18.75" customHeight="1" spans="1:5">
      <c r="A28" s="148"/>
      <c r="B28" s="149"/>
      <c r="C28" s="148"/>
      <c r="D28" s="149"/>
    </row>
    <row r="29" ht="18.75" customHeight="1" spans="1:5">
      <c r="A29" s="148"/>
      <c r="B29" s="149"/>
      <c r="C29" s="148"/>
      <c r="D29" s="149"/>
    </row>
    <row r="30" ht="18.75" customHeight="1" spans="1:5">
      <c r="A30" s="148"/>
      <c r="B30" s="149"/>
      <c r="C30" s="148"/>
      <c r="D30" s="149"/>
    </row>
    <row r="31" ht="18.75" customHeight="1" spans="1:5">
      <c r="A31" s="148"/>
      <c r="B31" s="149"/>
      <c r="C31" s="148"/>
      <c r="D31" s="149"/>
    </row>
    <row r="32" ht="18.75" customHeight="1" spans="1:5">
      <c r="A32" s="148" t="s">
        <v>25</v>
      </c>
      <c r="B32" s="149">
        <v>2120157.23</v>
      </c>
      <c r="C32" s="148" t="s">
        <v>26</v>
      </c>
      <c r="D32" s="149">
        <v>2120157.23</v>
      </c>
      <c r="E32" s="199"/>
    </row>
    <row r="33" ht="18.75" customHeight="1" spans="1:4">
      <c r="A33" s="148" t="s">
        <v>27</v>
      </c>
      <c r="B33" s="149"/>
      <c r="C33" s="148" t="s">
        <v>28</v>
      </c>
      <c r="D33" s="149"/>
    </row>
    <row r="34" ht="18.75" customHeight="1" spans="1:4">
      <c r="A34" s="148" t="s">
        <v>29</v>
      </c>
      <c r="B34" s="149"/>
      <c r="C34" s="148" t="s">
        <v>29</v>
      </c>
      <c r="D34" s="149"/>
    </row>
    <row r="35" ht="18.75" customHeight="1" spans="1:4">
      <c r="A35" s="148" t="s">
        <v>30</v>
      </c>
      <c r="B35" s="149"/>
      <c r="C35" s="148" t="s">
        <v>31</v>
      </c>
      <c r="D35" s="149"/>
    </row>
    <row r="36" ht="18.75" customHeight="1" spans="1:4">
      <c r="A36" s="148" t="s">
        <v>32</v>
      </c>
      <c r="B36" s="149">
        <v>2120157.23</v>
      </c>
      <c r="C36" s="148" t="s">
        <v>33</v>
      </c>
      <c r="D36" s="149">
        <v>2120157.23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I12" sqref="I12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4.57142857142857" customWidth="1"/>
    <col min="7" max="7" width="5.71428571428571" customWidth="1"/>
    <col min="8" max="8" width="4.57142857142857" customWidth="1"/>
    <col min="9" max="9" width="11.9142857142857" customWidth="1"/>
    <col min="10" max="13" width="6.71428571428571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9">
      <c r="A1" s="187"/>
      <c r="B1" s="1"/>
      <c r="C1" s="1"/>
      <c r="D1" s="1"/>
      <c r="E1" s="1"/>
      <c r="F1" s="1"/>
      <c r="G1" s="1"/>
      <c r="H1" s="1"/>
      <c r="I1" s="94"/>
      <c r="J1" s="1"/>
      <c r="K1" s="1"/>
      <c r="L1" s="1"/>
      <c r="M1" s="1"/>
      <c r="N1" s="1"/>
      <c r="O1" s="1"/>
      <c r="P1" s="95" t="s">
        <v>34</v>
      </c>
      <c r="Q1" s="95" t="s">
        <v>34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tr">
        <f>"单位名称："&amp;"芒市农村经济管理站"</f>
        <v>单位名称：芒市农村经济管理站</v>
      </c>
      <c r="B3" s="3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95" t="s">
        <v>35</v>
      </c>
      <c r="Q3" s="95"/>
    </row>
    <row r="4" ht="21" customHeight="1" spans="1:19">
      <c r="A4" s="11" t="s">
        <v>36</v>
      </c>
      <c r="B4" s="11" t="s">
        <v>37</v>
      </c>
      <c r="C4" s="11" t="s">
        <v>38</v>
      </c>
      <c r="D4" s="50" t="s">
        <v>39</v>
      </c>
      <c r="E4" s="51"/>
      <c r="F4" s="51"/>
      <c r="G4" s="51"/>
      <c r="H4" s="51"/>
      <c r="I4" s="13"/>
      <c r="J4" s="51"/>
      <c r="K4" s="51"/>
      <c r="L4" s="51"/>
      <c r="M4" s="51"/>
      <c r="N4" s="52"/>
      <c r="O4" s="50" t="s">
        <v>40</v>
      </c>
      <c r="P4" s="51"/>
      <c r="Q4" s="51"/>
      <c r="R4" s="51"/>
      <c r="S4" s="52"/>
    </row>
    <row r="5" ht="41.25" customHeight="1" spans="1:19">
      <c r="A5" s="16"/>
      <c r="B5" s="16"/>
      <c r="C5" s="16"/>
      <c r="D5" s="16" t="s">
        <v>41</v>
      </c>
      <c r="E5" s="16" t="s">
        <v>42</v>
      </c>
      <c r="F5" s="188" t="s">
        <v>43</v>
      </c>
      <c r="G5" s="188" t="s">
        <v>44</v>
      </c>
      <c r="H5" s="189" t="s">
        <v>45</v>
      </c>
      <c r="I5" s="190" t="s">
        <v>46</v>
      </c>
      <c r="J5" s="190"/>
      <c r="K5" s="190"/>
      <c r="L5" s="190"/>
      <c r="M5" s="190"/>
      <c r="N5" s="190"/>
      <c r="O5" s="11" t="s">
        <v>41</v>
      </c>
      <c r="P5" s="11" t="s">
        <v>42</v>
      </c>
      <c r="Q5" s="11" t="s">
        <v>43</v>
      </c>
      <c r="R5" s="11" t="s">
        <v>44</v>
      </c>
      <c r="S5" s="11" t="s">
        <v>47</v>
      </c>
    </row>
    <row r="6" ht="43.5" customHeight="1" spans="1:19">
      <c r="A6" s="84"/>
      <c r="B6" s="84"/>
      <c r="C6" s="84"/>
      <c r="D6" s="97"/>
      <c r="E6" s="97"/>
      <c r="F6" s="191"/>
      <c r="G6" s="192"/>
      <c r="H6" s="192"/>
      <c r="I6" s="36" t="s">
        <v>41</v>
      </c>
      <c r="J6" s="34" t="s">
        <v>48</v>
      </c>
      <c r="K6" s="34" t="s">
        <v>49</v>
      </c>
      <c r="L6" s="10" t="s">
        <v>50</v>
      </c>
      <c r="M6" s="10" t="s">
        <v>51</v>
      </c>
      <c r="N6" s="10" t="s">
        <v>52</v>
      </c>
      <c r="O6" s="97"/>
      <c r="P6" s="97"/>
      <c r="Q6" s="97"/>
      <c r="R6" s="97"/>
      <c r="S6" s="97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5">
        <v>19</v>
      </c>
    </row>
    <row r="8" ht="52.5" customHeight="1" spans="1:19">
      <c r="A8" s="193" t="s">
        <v>53</v>
      </c>
      <c r="B8" s="193" t="s">
        <v>54</v>
      </c>
      <c r="C8" s="23">
        <v>2120157.23</v>
      </c>
      <c r="D8" s="23">
        <v>2120157.23</v>
      </c>
      <c r="E8" s="23">
        <v>1970157.23</v>
      </c>
      <c r="F8" s="23"/>
      <c r="G8" s="23"/>
      <c r="H8" s="23"/>
      <c r="I8" s="23">
        <v>150000</v>
      </c>
      <c r="J8" s="23"/>
      <c r="K8" s="23"/>
      <c r="L8" s="23"/>
      <c r="M8" s="23"/>
      <c r="N8" s="23">
        <v>150000</v>
      </c>
      <c r="O8" s="23"/>
      <c r="P8" s="23"/>
      <c r="Q8" s="23"/>
      <c r="R8" s="23"/>
      <c r="S8" s="23"/>
    </row>
    <row r="9" ht="30" customHeight="1" spans="1:19">
      <c r="A9" s="12" t="s">
        <v>38</v>
      </c>
      <c r="B9" s="194"/>
      <c r="C9" s="177">
        <v>2120157.23</v>
      </c>
      <c r="D9" s="177">
        <v>2120157.23</v>
      </c>
      <c r="E9" s="177">
        <v>1970157.23</v>
      </c>
      <c r="F9" s="177"/>
      <c r="G9" s="177"/>
      <c r="H9" s="177"/>
      <c r="I9" s="177">
        <v>150000</v>
      </c>
      <c r="J9" s="177"/>
      <c r="K9" s="177"/>
      <c r="L9" s="177"/>
      <c r="M9" s="177"/>
      <c r="N9" s="177">
        <v>150000</v>
      </c>
      <c r="O9" s="177"/>
      <c r="P9" s="177"/>
      <c r="Q9" s="177"/>
      <c r="R9" s="177"/>
      <c r="S9" s="177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pageSetup paperSize="9" scale="8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topLeftCell="A21" workbookViewId="0">
      <selection activeCell="V10" sqref="V10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9" width="4.57142857142857" customWidth="1"/>
    <col min="10" max="10" width="12.7714285714286" customWidth="1"/>
    <col min="11" max="14" width="4.14285714285714" customWidth="1"/>
    <col min="15" max="15" width="10.1428571428571" customWidth="1"/>
  </cols>
  <sheetData>
    <row r="1" ht="18.75" customHeight="1" spans="1:15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46" t="s">
        <v>55</v>
      </c>
      <c r="O1" s="46"/>
    </row>
    <row r="2" ht="36" customHeight="1" spans="1:15">
      <c r="A2" s="180" t="str">
        <f>"2026"&amp;"年部门支出预算表"</f>
        <v>2026年部门支出预算表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</row>
    <row r="3" ht="18.75" customHeight="1" spans="1:15">
      <c r="A3" s="31" t="str">
        <f>"单位名称："&amp;"芒市农村经济管理站"</f>
        <v>单位名称：芒市农村经济管理站</v>
      </c>
      <c r="B3" s="31"/>
      <c r="C3" s="31"/>
      <c r="D3" s="31"/>
      <c r="E3" s="31"/>
      <c r="F3" s="31"/>
      <c r="G3" s="179"/>
      <c r="H3" s="179"/>
      <c r="I3" s="179"/>
      <c r="J3" s="179"/>
      <c r="K3" s="179"/>
      <c r="L3" s="179"/>
      <c r="M3" s="179"/>
      <c r="N3" s="46" t="s">
        <v>9</v>
      </c>
      <c r="O3" s="46"/>
    </row>
    <row r="4" ht="31.5" customHeight="1" spans="1:15">
      <c r="A4" s="181" t="s">
        <v>56</v>
      </c>
      <c r="B4" s="181" t="s">
        <v>57</v>
      </c>
      <c r="C4" s="181" t="s">
        <v>38</v>
      </c>
      <c r="D4" s="181" t="s">
        <v>42</v>
      </c>
      <c r="E4" s="181"/>
      <c r="F4" s="181"/>
      <c r="G4" s="182" t="s">
        <v>43</v>
      </c>
      <c r="H4" s="182" t="s">
        <v>44</v>
      </c>
      <c r="I4" s="182" t="s">
        <v>58</v>
      </c>
      <c r="J4" s="181" t="s">
        <v>59</v>
      </c>
      <c r="K4" s="181"/>
      <c r="L4" s="181"/>
      <c r="M4" s="181"/>
      <c r="N4" s="181"/>
      <c r="O4" s="181"/>
    </row>
    <row r="5" ht="37.3" customHeight="1" spans="1:15">
      <c r="A5" s="181"/>
      <c r="B5" s="181"/>
      <c r="C5" s="181"/>
      <c r="D5" s="181" t="s">
        <v>41</v>
      </c>
      <c r="E5" s="181" t="s">
        <v>60</v>
      </c>
      <c r="F5" s="181" t="s">
        <v>61</v>
      </c>
      <c r="G5" s="182"/>
      <c r="H5" s="182"/>
      <c r="I5" s="182"/>
      <c r="J5" s="181" t="s">
        <v>41</v>
      </c>
      <c r="K5" s="181" t="s">
        <v>62</v>
      </c>
      <c r="L5" s="181" t="s">
        <v>63</v>
      </c>
      <c r="M5" s="181" t="s">
        <v>64</v>
      </c>
      <c r="N5" s="181" t="s">
        <v>65</v>
      </c>
      <c r="O5" s="181" t="s">
        <v>66</v>
      </c>
    </row>
    <row r="6" ht="18.75" customHeight="1" spans="1:15">
      <c r="A6" s="183" t="s">
        <v>67</v>
      </c>
      <c r="B6" s="183" t="s">
        <v>68</v>
      </c>
      <c r="C6" s="183" t="s">
        <v>69</v>
      </c>
      <c r="D6" s="183" t="s">
        <v>70</v>
      </c>
      <c r="E6" s="183" t="s">
        <v>71</v>
      </c>
      <c r="F6" s="183" t="s">
        <v>72</v>
      </c>
      <c r="G6" s="183" t="s">
        <v>73</v>
      </c>
      <c r="H6" s="183" t="s">
        <v>74</v>
      </c>
      <c r="I6" s="183" t="s">
        <v>75</v>
      </c>
      <c r="J6" s="183" t="s">
        <v>76</v>
      </c>
      <c r="K6" s="183" t="s">
        <v>77</v>
      </c>
      <c r="L6" s="183" t="s">
        <v>78</v>
      </c>
      <c r="M6" s="183" t="s">
        <v>79</v>
      </c>
      <c r="N6" s="183" t="s">
        <v>80</v>
      </c>
      <c r="O6" s="183" t="s">
        <v>81</v>
      </c>
    </row>
    <row r="7" ht="52.5" customHeight="1" spans="1:15">
      <c r="A7" s="184" t="s">
        <v>82</v>
      </c>
      <c r="B7" s="184" t="s">
        <v>83</v>
      </c>
      <c r="C7" s="149">
        <v>418211.55</v>
      </c>
      <c r="D7" s="149">
        <v>418211.55</v>
      </c>
      <c r="E7" s="149">
        <v>418211.55</v>
      </c>
      <c r="F7" s="149"/>
      <c r="G7" s="149"/>
      <c r="H7" s="149"/>
      <c r="I7" s="149"/>
      <c r="J7" s="149"/>
      <c r="K7" s="149"/>
      <c r="L7" s="149"/>
      <c r="M7" s="149"/>
      <c r="N7" s="149"/>
      <c r="O7" s="149"/>
    </row>
    <row r="8" ht="52.5" customHeight="1" spans="1:15">
      <c r="A8" s="185" t="s">
        <v>84</v>
      </c>
      <c r="B8" s="185" t="s">
        <v>85</v>
      </c>
      <c r="C8" s="149">
        <v>400125.59</v>
      </c>
      <c r="D8" s="149">
        <v>400125.59</v>
      </c>
      <c r="E8" s="149">
        <v>400125.59</v>
      </c>
      <c r="F8" s="149"/>
      <c r="G8" s="149"/>
      <c r="H8" s="149"/>
      <c r="I8" s="149"/>
      <c r="J8" s="149"/>
      <c r="K8" s="149"/>
      <c r="L8" s="149"/>
      <c r="M8" s="149"/>
      <c r="N8" s="149"/>
      <c r="O8" s="149"/>
    </row>
    <row r="9" ht="52.5" customHeight="1" spans="1:15">
      <c r="A9" s="186" t="s">
        <v>86</v>
      </c>
      <c r="B9" s="186" t="s">
        <v>87</v>
      </c>
      <c r="C9" s="149">
        <v>6600</v>
      </c>
      <c r="D9" s="149">
        <v>6600</v>
      </c>
      <c r="E9" s="149">
        <v>6600</v>
      </c>
      <c r="F9" s="149"/>
      <c r="G9" s="149"/>
      <c r="H9" s="149"/>
      <c r="I9" s="149"/>
      <c r="J9" s="149"/>
      <c r="K9" s="149"/>
      <c r="L9" s="149"/>
      <c r="M9" s="149"/>
      <c r="N9" s="149"/>
      <c r="O9" s="149"/>
    </row>
    <row r="10" ht="52.5" customHeight="1" spans="1:15">
      <c r="A10" s="186" t="s">
        <v>88</v>
      </c>
      <c r="B10" s="186" t="s">
        <v>89</v>
      </c>
      <c r="C10" s="149">
        <v>223025.59</v>
      </c>
      <c r="D10" s="149">
        <v>223025.59</v>
      </c>
      <c r="E10" s="149">
        <v>223025.59</v>
      </c>
      <c r="F10" s="149"/>
      <c r="G10" s="149"/>
      <c r="H10" s="149"/>
      <c r="I10" s="149"/>
      <c r="J10" s="149"/>
      <c r="K10" s="149"/>
      <c r="L10" s="149"/>
      <c r="M10" s="149"/>
      <c r="N10" s="149"/>
      <c r="O10" s="149"/>
    </row>
    <row r="11" ht="52.5" customHeight="1" spans="1:15">
      <c r="A11" s="186" t="s">
        <v>90</v>
      </c>
      <c r="B11" s="186" t="s">
        <v>91</v>
      </c>
      <c r="C11" s="149">
        <v>170500</v>
      </c>
      <c r="D11" s="149">
        <v>170500</v>
      </c>
      <c r="E11" s="149">
        <v>170500</v>
      </c>
      <c r="F11" s="149"/>
      <c r="G11" s="149"/>
      <c r="H11" s="149"/>
      <c r="I11" s="149"/>
      <c r="J11" s="149"/>
      <c r="K11" s="149"/>
      <c r="L11" s="149"/>
      <c r="M11" s="149"/>
      <c r="N11" s="149"/>
      <c r="O11" s="149"/>
    </row>
    <row r="12" ht="52.5" customHeight="1" spans="1:15">
      <c r="A12" s="185" t="s">
        <v>92</v>
      </c>
      <c r="B12" s="185" t="s">
        <v>93</v>
      </c>
      <c r="C12" s="149">
        <v>8988</v>
      </c>
      <c r="D12" s="149">
        <v>8988</v>
      </c>
      <c r="E12" s="149">
        <v>8988</v>
      </c>
      <c r="F12" s="149"/>
      <c r="G12" s="149"/>
      <c r="H12" s="149"/>
      <c r="I12" s="149"/>
      <c r="J12" s="149"/>
      <c r="K12" s="149"/>
      <c r="L12" s="149"/>
      <c r="M12" s="149"/>
      <c r="N12" s="149"/>
      <c r="O12" s="149"/>
    </row>
    <row r="13" ht="52.5" customHeight="1" spans="1:15">
      <c r="A13" s="186" t="s">
        <v>94</v>
      </c>
      <c r="B13" s="186" t="s">
        <v>95</v>
      </c>
      <c r="C13" s="149">
        <v>8988</v>
      </c>
      <c r="D13" s="149">
        <v>8988</v>
      </c>
      <c r="E13" s="149">
        <v>8988</v>
      </c>
      <c r="F13" s="149"/>
      <c r="G13" s="149"/>
      <c r="H13" s="149"/>
      <c r="I13" s="149"/>
      <c r="J13" s="149"/>
      <c r="K13" s="149"/>
      <c r="L13" s="149"/>
      <c r="M13" s="149"/>
      <c r="N13" s="149"/>
      <c r="O13" s="149"/>
    </row>
    <row r="14" ht="52.5" customHeight="1" spans="1:15">
      <c r="A14" s="185" t="s">
        <v>96</v>
      </c>
      <c r="B14" s="185" t="s">
        <v>97</v>
      </c>
      <c r="C14" s="149">
        <v>9097.96</v>
      </c>
      <c r="D14" s="149">
        <v>9097.96</v>
      </c>
      <c r="E14" s="149">
        <v>9097.96</v>
      </c>
      <c r="F14" s="149"/>
      <c r="G14" s="149"/>
      <c r="H14" s="149"/>
      <c r="I14" s="149"/>
      <c r="J14" s="149"/>
      <c r="K14" s="149"/>
      <c r="L14" s="149"/>
      <c r="M14" s="149"/>
      <c r="N14" s="149"/>
      <c r="O14" s="149"/>
    </row>
    <row r="15" ht="52.5" customHeight="1" spans="1:15">
      <c r="A15" s="186" t="s">
        <v>98</v>
      </c>
      <c r="B15" s="186" t="s">
        <v>97</v>
      </c>
      <c r="C15" s="149">
        <v>9097.96</v>
      </c>
      <c r="D15" s="149">
        <v>9097.96</v>
      </c>
      <c r="E15" s="149">
        <v>9097.96</v>
      </c>
      <c r="F15" s="149"/>
      <c r="G15" s="149"/>
      <c r="H15" s="149"/>
      <c r="I15" s="149"/>
      <c r="J15" s="149"/>
      <c r="K15" s="149"/>
      <c r="L15" s="149"/>
      <c r="M15" s="149"/>
      <c r="N15" s="149"/>
      <c r="O15" s="149"/>
    </row>
    <row r="16" ht="52.5" customHeight="1" spans="1:15">
      <c r="A16" s="184" t="s">
        <v>99</v>
      </c>
      <c r="B16" s="184" t="s">
        <v>100</v>
      </c>
      <c r="C16" s="149">
        <v>82005.44</v>
      </c>
      <c r="D16" s="149">
        <v>82005.44</v>
      </c>
      <c r="E16" s="149">
        <v>82005.44</v>
      </c>
      <c r="F16" s="149"/>
      <c r="G16" s="149"/>
      <c r="H16" s="149"/>
      <c r="I16" s="149"/>
      <c r="J16" s="149"/>
      <c r="K16" s="149"/>
      <c r="L16" s="149"/>
      <c r="M16" s="149"/>
      <c r="N16" s="149"/>
      <c r="O16" s="149"/>
    </row>
    <row r="17" ht="52.5" customHeight="1" spans="1:15">
      <c r="A17" s="185" t="s">
        <v>101</v>
      </c>
      <c r="B17" s="185" t="s">
        <v>102</v>
      </c>
      <c r="C17" s="149">
        <v>82005.44</v>
      </c>
      <c r="D17" s="149">
        <v>82005.44</v>
      </c>
      <c r="E17" s="149">
        <v>82005.44</v>
      </c>
      <c r="F17" s="149"/>
      <c r="G17" s="149"/>
      <c r="H17" s="149"/>
      <c r="I17" s="149"/>
      <c r="J17" s="149"/>
      <c r="K17" s="149"/>
      <c r="L17" s="149"/>
      <c r="M17" s="149"/>
      <c r="N17" s="149"/>
      <c r="O17" s="149"/>
    </row>
    <row r="18" ht="52.5" customHeight="1" spans="1:15">
      <c r="A18" s="186" t="s">
        <v>103</v>
      </c>
      <c r="B18" s="186" t="s">
        <v>104</v>
      </c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</row>
    <row r="19" ht="52.5" customHeight="1" spans="1:15">
      <c r="A19" s="186" t="s">
        <v>105</v>
      </c>
      <c r="B19" s="186" t="s">
        <v>106</v>
      </c>
      <c r="C19" s="149">
        <v>69884.16</v>
      </c>
      <c r="D19" s="149">
        <v>69884.16</v>
      </c>
      <c r="E19" s="149">
        <v>69884.16</v>
      </c>
      <c r="F19" s="149"/>
      <c r="G19" s="149"/>
      <c r="H19" s="149"/>
      <c r="I19" s="149"/>
      <c r="J19" s="149"/>
      <c r="K19" s="149"/>
      <c r="L19" s="149"/>
      <c r="M19" s="149"/>
      <c r="N19" s="149"/>
      <c r="O19" s="149"/>
    </row>
    <row r="20" ht="52.5" customHeight="1" spans="1:15">
      <c r="A20" s="186" t="s">
        <v>107</v>
      </c>
      <c r="B20" s="186" t="s">
        <v>108</v>
      </c>
      <c r="C20" s="149">
        <v>12121.28</v>
      </c>
      <c r="D20" s="149">
        <v>12121.28</v>
      </c>
      <c r="E20" s="149">
        <v>12121.28</v>
      </c>
      <c r="F20" s="149"/>
      <c r="G20" s="149"/>
      <c r="H20" s="149"/>
      <c r="I20" s="149"/>
      <c r="J20" s="149"/>
      <c r="K20" s="149"/>
      <c r="L20" s="149"/>
      <c r="M20" s="149"/>
      <c r="N20" s="149"/>
      <c r="O20" s="149"/>
    </row>
    <row r="21" ht="52.5" customHeight="1" spans="1:15">
      <c r="A21" s="184" t="s">
        <v>109</v>
      </c>
      <c r="B21" s="184" t="s">
        <v>110</v>
      </c>
      <c r="C21" s="149">
        <v>1458323.16</v>
      </c>
      <c r="D21" s="149">
        <v>1308323.16</v>
      </c>
      <c r="E21" s="149">
        <v>1178323.16</v>
      </c>
      <c r="F21" s="149">
        <v>130000</v>
      </c>
      <c r="G21" s="149"/>
      <c r="H21" s="149"/>
      <c r="I21" s="149"/>
      <c r="J21" s="149">
        <v>150000</v>
      </c>
      <c r="K21" s="149"/>
      <c r="L21" s="149"/>
      <c r="M21" s="149"/>
      <c r="N21" s="149"/>
      <c r="O21" s="149">
        <v>150000</v>
      </c>
    </row>
    <row r="22" ht="52.5" customHeight="1" spans="1:15">
      <c r="A22" s="185" t="s">
        <v>111</v>
      </c>
      <c r="B22" s="185" t="s">
        <v>112</v>
      </c>
      <c r="C22" s="149">
        <v>1458323.16</v>
      </c>
      <c r="D22" s="149">
        <v>1308323.16</v>
      </c>
      <c r="E22" s="149">
        <v>1178323.16</v>
      </c>
      <c r="F22" s="149">
        <v>130000</v>
      </c>
      <c r="G22" s="149"/>
      <c r="H22" s="149"/>
      <c r="I22" s="149"/>
      <c r="J22" s="149">
        <v>150000</v>
      </c>
      <c r="K22" s="149"/>
      <c r="L22" s="149"/>
      <c r="M22" s="149"/>
      <c r="N22" s="149"/>
      <c r="O22" s="149">
        <v>150000</v>
      </c>
    </row>
    <row r="23" ht="52.5" customHeight="1" spans="1:15">
      <c r="A23" s="186" t="s">
        <v>113</v>
      </c>
      <c r="B23" s="186" t="s">
        <v>114</v>
      </c>
      <c r="C23" s="149">
        <v>1458323.16</v>
      </c>
      <c r="D23" s="149">
        <v>1308323.16</v>
      </c>
      <c r="E23" s="149">
        <v>1178323.16</v>
      </c>
      <c r="F23" s="149">
        <v>130000</v>
      </c>
      <c r="G23" s="149"/>
      <c r="H23" s="149"/>
      <c r="I23" s="149"/>
      <c r="J23" s="149">
        <v>150000</v>
      </c>
      <c r="K23" s="149"/>
      <c r="L23" s="149"/>
      <c r="M23" s="149"/>
      <c r="N23" s="149"/>
      <c r="O23" s="149">
        <v>150000</v>
      </c>
    </row>
    <row r="24" ht="52.5" customHeight="1" spans="1:15">
      <c r="A24" s="184" t="s">
        <v>115</v>
      </c>
      <c r="B24" s="184" t="s">
        <v>116</v>
      </c>
      <c r="C24" s="149">
        <v>161617.08</v>
      </c>
      <c r="D24" s="149">
        <v>161617.08</v>
      </c>
      <c r="E24" s="149">
        <v>161617.08</v>
      </c>
      <c r="F24" s="149"/>
      <c r="G24" s="149"/>
      <c r="H24" s="149"/>
      <c r="I24" s="149"/>
      <c r="J24" s="149"/>
      <c r="K24" s="149"/>
      <c r="L24" s="149"/>
      <c r="M24" s="149"/>
      <c r="N24" s="149"/>
      <c r="O24" s="149"/>
    </row>
    <row r="25" ht="52.5" customHeight="1" spans="1:15">
      <c r="A25" s="185" t="s">
        <v>117</v>
      </c>
      <c r="B25" s="185" t="s">
        <v>118</v>
      </c>
      <c r="C25" s="149">
        <v>161617.08</v>
      </c>
      <c r="D25" s="149">
        <v>161617.08</v>
      </c>
      <c r="E25" s="149">
        <v>161617.08</v>
      </c>
      <c r="F25" s="149"/>
      <c r="G25" s="149"/>
      <c r="H25" s="149"/>
      <c r="I25" s="149"/>
      <c r="J25" s="149"/>
      <c r="K25" s="149"/>
      <c r="L25" s="149"/>
      <c r="M25" s="149"/>
      <c r="N25" s="149"/>
      <c r="O25" s="149"/>
    </row>
    <row r="26" ht="52.5" customHeight="1" spans="1:15">
      <c r="A26" s="186" t="s">
        <v>119</v>
      </c>
      <c r="B26" s="186" t="s">
        <v>120</v>
      </c>
      <c r="C26" s="149">
        <v>161617.08</v>
      </c>
      <c r="D26" s="149">
        <v>161617.08</v>
      </c>
      <c r="E26" s="149">
        <v>161617.08</v>
      </c>
      <c r="F26" s="149"/>
      <c r="G26" s="149"/>
      <c r="H26" s="149"/>
      <c r="I26" s="149"/>
      <c r="J26" s="149"/>
      <c r="K26" s="149"/>
      <c r="L26" s="149"/>
      <c r="M26" s="149"/>
      <c r="N26" s="149"/>
      <c r="O26" s="149"/>
    </row>
    <row r="27" ht="30" customHeight="1" spans="1:15">
      <c r="A27" s="183" t="s">
        <v>38</v>
      </c>
      <c r="B27" s="183"/>
      <c r="C27" s="149">
        <v>2120157.23</v>
      </c>
      <c r="D27" s="149">
        <v>1970157.23</v>
      </c>
      <c r="E27" s="149">
        <v>1840157.23</v>
      </c>
      <c r="F27" s="149">
        <v>130000</v>
      </c>
      <c r="G27" s="149"/>
      <c r="H27" s="149"/>
      <c r="I27" s="149"/>
      <c r="J27" s="149">
        <v>150000</v>
      </c>
      <c r="K27" s="149"/>
      <c r="L27" s="149"/>
      <c r="M27" s="149"/>
      <c r="N27" s="149"/>
      <c r="O27" s="149">
        <v>150000</v>
      </c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1" workbookViewId="0">
      <selection activeCell="H8" sqref="H8"/>
    </sheetView>
  </sheetViews>
  <sheetFormatPr defaultColWidth="9.14285714285714" defaultRowHeight="14.25" customHeight="1" outlineLevelCol="3"/>
  <cols>
    <col min="1" max="1" width="29" customWidth="1"/>
    <col min="2" max="2" width="14.2857142857143" customWidth="1"/>
    <col min="3" max="3" width="28" customWidth="1"/>
    <col min="4" max="4" width="14.2857142857143" customWidth="1"/>
  </cols>
  <sheetData>
    <row r="1" ht="17.25" customHeight="1" spans="1:4">
      <c r="A1" s="49"/>
      <c r="B1" s="49"/>
      <c r="C1" s="49"/>
      <c r="D1" s="95" t="s">
        <v>121</v>
      </c>
    </row>
    <row r="2" ht="30.75" customHeight="1" spans="1:4">
      <c r="A2" s="172" t="str">
        <f>"2026"&amp;"年部门财政拨款收支预算总表"</f>
        <v>2026年部门财政拨款收支预算总表</v>
      </c>
      <c r="B2" s="172"/>
      <c r="C2" s="172"/>
      <c r="D2" s="172"/>
    </row>
    <row r="3" ht="18.75" customHeight="1" spans="1:4">
      <c r="A3" s="31" t="str">
        <f>"单位名称："&amp;"芒市农村经济管理站"</f>
        <v>单位名称：芒市农村经济管理站</v>
      </c>
      <c r="B3" s="173"/>
      <c r="C3" s="173"/>
      <c r="D3" s="96" t="s">
        <v>9</v>
      </c>
    </row>
    <row r="4" ht="19.5" customHeight="1" spans="1:4">
      <c r="A4" s="12" t="s">
        <v>122</v>
      </c>
      <c r="B4" s="14"/>
      <c r="C4" s="12" t="s">
        <v>123</v>
      </c>
      <c r="D4" s="14"/>
    </row>
    <row r="5" ht="21.75" customHeight="1" spans="1:4">
      <c r="A5" s="80" t="s">
        <v>124</v>
      </c>
      <c r="B5" s="11" t="s">
        <v>13</v>
      </c>
      <c r="C5" s="80" t="s">
        <v>125</v>
      </c>
      <c r="D5" s="11" t="s">
        <v>13</v>
      </c>
    </row>
    <row r="6" ht="17.25" customHeight="1" spans="1:4">
      <c r="A6" s="84"/>
      <c r="B6" s="18"/>
      <c r="C6" s="84"/>
      <c r="D6" s="18"/>
    </row>
    <row r="7" ht="19.5" customHeight="1" spans="1:4">
      <c r="A7" s="98" t="s">
        <v>126</v>
      </c>
      <c r="B7" s="23">
        <v>1970157.23</v>
      </c>
      <c r="C7" s="98" t="s">
        <v>127</v>
      </c>
      <c r="D7" s="23">
        <v>1970157.23</v>
      </c>
    </row>
    <row r="8" ht="19.5" customHeight="1" spans="1:4">
      <c r="A8" s="98" t="s">
        <v>128</v>
      </c>
      <c r="B8" s="23">
        <v>1970157.23</v>
      </c>
      <c r="C8" s="174" t="str">
        <f>"（"&amp;"一"&amp;"）"&amp;"社会保障和就业支出"</f>
        <v>（一）社会保障和就业支出</v>
      </c>
      <c r="D8" s="23">
        <v>418211.55</v>
      </c>
    </row>
    <row r="9" ht="19.5" customHeight="1" spans="1:4">
      <c r="A9" s="175" t="s">
        <v>129</v>
      </c>
      <c r="B9" s="23"/>
      <c r="C9" s="174" t="str">
        <f>"（"&amp;"二"&amp;"）"&amp;"卫生健康支出"</f>
        <v>（二）卫生健康支出</v>
      </c>
      <c r="D9" s="23">
        <v>82005.44</v>
      </c>
    </row>
    <row r="10" ht="19.5" customHeight="1" spans="1:4">
      <c r="A10" s="175" t="s">
        <v>130</v>
      </c>
      <c r="B10" s="23"/>
      <c r="C10" s="174" t="str">
        <f>"（"&amp;"三"&amp;"）"&amp;"农林水支出"</f>
        <v>（三）农林水支出</v>
      </c>
      <c r="D10" s="23">
        <v>1308323.16</v>
      </c>
    </row>
    <row r="11" ht="19.5" customHeight="1" spans="1:4">
      <c r="A11" s="175" t="s">
        <v>131</v>
      </c>
      <c r="B11" s="23"/>
      <c r="C11" s="174" t="str">
        <f>"（"&amp;"四"&amp;"）"&amp;"住房保障支出"</f>
        <v>（四）住房保障支出</v>
      </c>
      <c r="D11" s="23">
        <v>161617.08</v>
      </c>
    </row>
    <row r="12" ht="19.5" customHeight="1" spans="1:4">
      <c r="A12" s="175" t="s">
        <v>128</v>
      </c>
      <c r="B12" s="23"/>
      <c r="C12" s="174"/>
      <c r="D12" s="23"/>
    </row>
    <row r="13" ht="19.5" customHeight="1" spans="1:4">
      <c r="A13" s="175" t="s">
        <v>129</v>
      </c>
      <c r="B13" s="23"/>
      <c r="C13" s="174"/>
      <c r="D13" s="23"/>
    </row>
    <row r="14" ht="19.5" customHeight="1" spans="1:4">
      <c r="A14" s="175" t="s">
        <v>130</v>
      </c>
      <c r="B14" s="23"/>
      <c r="C14" s="174"/>
      <c r="D14" s="23"/>
    </row>
    <row r="15" ht="19.5" customHeight="1" spans="1:4">
      <c r="A15" s="176"/>
      <c r="B15" s="23"/>
      <c r="C15" s="174"/>
      <c r="D15" s="23"/>
    </row>
    <row r="16" ht="19.5" customHeight="1" spans="1:4">
      <c r="A16" s="176"/>
      <c r="B16" s="23"/>
      <c r="C16" s="174"/>
      <c r="D16" s="23"/>
    </row>
    <row r="17" ht="19.5" customHeight="1" spans="1:4">
      <c r="A17" s="176"/>
      <c r="B17" s="23"/>
      <c r="C17" s="174"/>
      <c r="D17" s="23"/>
    </row>
    <row r="18" ht="19.5" customHeight="1" spans="1:4">
      <c r="A18" s="176"/>
      <c r="B18" s="23"/>
      <c r="C18" s="174"/>
      <c r="D18" s="23"/>
    </row>
    <row r="19" ht="19.5" customHeight="1" spans="1:4">
      <c r="A19" s="176"/>
      <c r="B19" s="23"/>
      <c r="C19" s="174"/>
      <c r="D19" s="23"/>
    </row>
    <row r="20" ht="19.5" customHeight="1" spans="1:4">
      <c r="A20" s="98"/>
      <c r="B20" s="23"/>
      <c r="C20" s="174"/>
      <c r="D20" s="23"/>
    </row>
    <row r="21" ht="19.5" customHeight="1" spans="1:4">
      <c r="A21" s="98"/>
      <c r="B21" s="23"/>
      <c r="C21" s="98"/>
      <c r="D21" s="23"/>
    </row>
    <row r="22" ht="19.5" customHeight="1" spans="1:4">
      <c r="A22" s="98"/>
      <c r="B22" s="23"/>
      <c r="C22" s="98"/>
      <c r="D22" s="23"/>
    </row>
    <row r="23" ht="19.5" customHeight="1" spans="1:4">
      <c r="A23" s="98"/>
      <c r="B23" s="23"/>
      <c r="C23" s="98"/>
      <c r="D23" s="23"/>
    </row>
    <row r="24" ht="19.5" customHeight="1" spans="1:4">
      <c r="A24" s="98"/>
      <c r="B24" s="23"/>
      <c r="C24" s="98"/>
      <c r="D24" s="23"/>
    </row>
    <row r="25" ht="19.5" customHeight="1" spans="1:4">
      <c r="A25" s="98"/>
      <c r="B25" s="23"/>
      <c r="C25" s="98"/>
      <c r="D25" s="23"/>
    </row>
    <row r="26" ht="19.5" customHeight="1" spans="1:4">
      <c r="A26" s="174"/>
      <c r="B26" s="23"/>
      <c r="C26" s="98"/>
      <c r="D26" s="23"/>
    </row>
    <row r="27" ht="19.5" customHeight="1" spans="1:4">
      <c r="A27" s="98"/>
      <c r="B27" s="23"/>
      <c r="C27" s="98"/>
      <c r="D27" s="23"/>
    </row>
    <row r="28" customHeight="1" spans="1:4">
      <c r="A28" s="98"/>
      <c r="B28" s="23"/>
      <c r="C28" s="175"/>
      <c r="D28" s="23"/>
    </row>
    <row r="29" ht="19.5" customHeight="1" spans="1:4">
      <c r="A29" s="98"/>
      <c r="B29" s="23"/>
      <c r="C29" s="98"/>
      <c r="D29" s="23"/>
    </row>
    <row r="30" ht="19.5" customHeight="1" spans="1:4">
      <c r="A30" s="174"/>
      <c r="B30" s="23"/>
      <c r="C30" s="98"/>
      <c r="D30" s="23"/>
    </row>
    <row r="31" ht="18" customHeight="1" spans="1:4">
      <c r="A31" s="174"/>
      <c r="B31" s="23"/>
      <c r="C31" s="98"/>
      <c r="D31" s="23"/>
    </row>
    <row r="32" ht="18" customHeight="1" spans="1:4">
      <c r="A32" s="174"/>
      <c r="B32" s="23"/>
      <c r="C32" s="175"/>
      <c r="D32" s="23"/>
    </row>
    <row r="33" ht="18" customHeight="1" spans="1:4">
      <c r="A33" s="174"/>
      <c r="B33" s="23"/>
      <c r="C33" s="175"/>
      <c r="D33" s="23"/>
    </row>
    <row r="34" ht="19.5" customHeight="1" spans="1:4">
      <c r="A34" s="174"/>
      <c r="B34" s="177"/>
      <c r="C34" s="98"/>
      <c r="D34" s="177"/>
    </row>
    <row r="35" ht="19.5" customHeight="1" spans="1:4">
      <c r="A35" s="174"/>
      <c r="B35" s="23"/>
      <c r="C35" s="98" t="s">
        <v>132</v>
      </c>
      <c r="D35" s="23"/>
    </row>
    <row r="36" ht="19.5" customHeight="1" spans="1:4">
      <c r="A36" s="178" t="s">
        <v>32</v>
      </c>
      <c r="B36" s="23">
        <v>1970157.23</v>
      </c>
      <c r="C36" s="178" t="s">
        <v>33</v>
      </c>
      <c r="D36" s="23">
        <v>1970157.23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showZeros="0" workbookViewId="0">
      <selection activeCell="I11" sqref="I11"/>
    </sheetView>
  </sheetViews>
  <sheetFormatPr defaultColWidth="10.2857142857143" defaultRowHeight="15" customHeight="1" outlineLevelCol="6"/>
  <cols>
    <col min="1" max="1" width="13.8571428571429" customWidth="1"/>
    <col min="2" max="2" width="24.6285714285714" customWidth="1"/>
    <col min="3" max="5" width="13.2857142857143" customWidth="1"/>
    <col min="6" max="6" width="10.7142857142857" customWidth="1"/>
    <col min="7" max="7" width="11.5714285714286" customWidth="1"/>
  </cols>
  <sheetData>
    <row r="1" ht="18.75" customHeight="1" spans="1:7">
      <c r="A1" s="139"/>
      <c r="B1" s="139"/>
      <c r="C1" s="139"/>
      <c r="D1" s="139"/>
      <c r="E1" s="139"/>
      <c r="F1" s="139"/>
      <c r="G1" s="140" t="s">
        <v>133</v>
      </c>
    </row>
    <row r="2" ht="33" customHeight="1" spans="1:7">
      <c r="A2" s="165" t="str">
        <f>"2026"&amp;"年一般公共预算支出预算表（按功能科目分类）"</f>
        <v>2026年一般公共预算支出预算表（按功能科目分类）</v>
      </c>
      <c r="B2" s="165"/>
      <c r="C2" s="165"/>
      <c r="D2" s="165"/>
      <c r="E2" s="165"/>
      <c r="F2" s="165"/>
      <c r="G2" s="165"/>
    </row>
    <row r="3" ht="18.75" customHeight="1" spans="1:7">
      <c r="A3" s="166" t="str">
        <f>"单位名称："&amp;"芒市农村经济管理站"</f>
        <v>单位名称：芒市农村经济管理站</v>
      </c>
      <c r="B3" s="166"/>
      <c r="C3" s="139"/>
      <c r="D3" s="139"/>
      <c r="E3" s="139"/>
      <c r="F3" s="139"/>
      <c r="G3" s="140" t="s">
        <v>9</v>
      </c>
    </row>
    <row r="4" ht="18.75" customHeight="1" spans="1:7">
      <c r="A4" s="167" t="s">
        <v>134</v>
      </c>
      <c r="B4" s="167"/>
      <c r="C4" s="167" t="s">
        <v>38</v>
      </c>
      <c r="D4" s="167" t="s">
        <v>60</v>
      </c>
      <c r="E4" s="167"/>
      <c r="F4" s="167"/>
      <c r="G4" s="167" t="s">
        <v>61</v>
      </c>
    </row>
    <row r="5" ht="18.75" customHeight="1" spans="1:7">
      <c r="A5" s="167" t="s">
        <v>56</v>
      </c>
      <c r="B5" s="167" t="s">
        <v>57</v>
      </c>
      <c r="C5" s="167"/>
      <c r="D5" s="167" t="s">
        <v>41</v>
      </c>
      <c r="E5" s="167" t="s">
        <v>135</v>
      </c>
      <c r="F5" s="167" t="s">
        <v>136</v>
      </c>
      <c r="G5" s="167"/>
    </row>
    <row r="6" ht="18.75" customHeight="1" spans="1:7">
      <c r="A6" s="167" t="s">
        <v>67</v>
      </c>
      <c r="B6" s="167" t="s">
        <v>68</v>
      </c>
      <c r="C6" s="167" t="s">
        <v>69</v>
      </c>
      <c r="D6" s="167" t="s">
        <v>70</v>
      </c>
      <c r="E6" s="167" t="s">
        <v>71</v>
      </c>
      <c r="F6" s="167" t="s">
        <v>72</v>
      </c>
      <c r="G6" s="167" t="s">
        <v>73</v>
      </c>
    </row>
    <row r="7" ht="18.75" customHeight="1" spans="1:7">
      <c r="A7" s="168" t="s">
        <v>82</v>
      </c>
      <c r="B7" s="168" t="s">
        <v>83</v>
      </c>
      <c r="C7" s="169">
        <v>418211.55</v>
      </c>
      <c r="D7" s="169">
        <v>418211.55</v>
      </c>
      <c r="E7" s="169">
        <v>411611.55</v>
      </c>
      <c r="F7" s="169">
        <v>6600</v>
      </c>
      <c r="G7" s="169"/>
    </row>
    <row r="8" ht="18.75" customHeight="1" outlineLevel="1" spans="1:7">
      <c r="A8" s="170" t="s">
        <v>84</v>
      </c>
      <c r="B8" s="170" t="s">
        <v>85</v>
      </c>
      <c r="C8" s="169">
        <v>400125.59</v>
      </c>
      <c r="D8" s="169">
        <v>400125.59</v>
      </c>
      <c r="E8" s="169">
        <v>393525.59</v>
      </c>
      <c r="F8" s="169">
        <v>6600</v>
      </c>
      <c r="G8" s="169"/>
    </row>
    <row r="9" ht="18.75" customHeight="1" outlineLevel="2" spans="1:7">
      <c r="A9" s="171" t="s">
        <v>86</v>
      </c>
      <c r="B9" s="171" t="s">
        <v>87</v>
      </c>
      <c r="C9" s="169">
        <v>6600</v>
      </c>
      <c r="D9" s="169">
        <v>6600</v>
      </c>
      <c r="E9" s="169"/>
      <c r="F9" s="169">
        <v>6600</v>
      </c>
      <c r="G9" s="169"/>
    </row>
    <row r="10" ht="27" customHeight="1" outlineLevel="2" spans="1:7">
      <c r="A10" s="171" t="s">
        <v>88</v>
      </c>
      <c r="B10" s="171" t="s">
        <v>89</v>
      </c>
      <c r="C10" s="169">
        <v>223025.59</v>
      </c>
      <c r="D10" s="169">
        <v>223025.59</v>
      </c>
      <c r="E10" s="169">
        <v>223025.59</v>
      </c>
      <c r="F10" s="169"/>
      <c r="G10" s="169"/>
    </row>
    <row r="11" ht="23" customHeight="1" outlineLevel="2" spans="1:7">
      <c r="A11" s="171" t="s">
        <v>90</v>
      </c>
      <c r="B11" s="171" t="s">
        <v>91</v>
      </c>
      <c r="C11" s="169">
        <v>170500</v>
      </c>
      <c r="D11" s="169">
        <v>170500</v>
      </c>
      <c r="E11" s="169">
        <v>170500</v>
      </c>
      <c r="F11" s="169"/>
      <c r="G11" s="169"/>
    </row>
    <row r="12" ht="18.75" customHeight="1" outlineLevel="1" spans="1:7">
      <c r="A12" s="170" t="s">
        <v>92</v>
      </c>
      <c r="B12" s="170" t="s">
        <v>93</v>
      </c>
      <c r="C12" s="169">
        <v>8988</v>
      </c>
      <c r="D12" s="169">
        <v>8988</v>
      </c>
      <c r="E12" s="169">
        <v>8988</v>
      </c>
      <c r="F12" s="169"/>
      <c r="G12" s="169"/>
    </row>
    <row r="13" ht="18.75" customHeight="1" outlineLevel="2" spans="1:7">
      <c r="A13" s="171" t="s">
        <v>94</v>
      </c>
      <c r="B13" s="171" t="s">
        <v>95</v>
      </c>
      <c r="C13" s="169">
        <v>8988</v>
      </c>
      <c r="D13" s="169">
        <v>8988</v>
      </c>
      <c r="E13" s="169">
        <v>8988</v>
      </c>
      <c r="F13" s="169"/>
      <c r="G13" s="169"/>
    </row>
    <row r="14" ht="18.75" customHeight="1" outlineLevel="1" spans="1:7">
      <c r="A14" s="170" t="s">
        <v>96</v>
      </c>
      <c r="B14" s="170" t="s">
        <v>97</v>
      </c>
      <c r="C14" s="169">
        <v>9097.96</v>
      </c>
      <c r="D14" s="169">
        <v>9097.96</v>
      </c>
      <c r="E14" s="169">
        <v>9097.96</v>
      </c>
      <c r="F14" s="169"/>
      <c r="G14" s="169"/>
    </row>
    <row r="15" ht="18.75" customHeight="1" outlineLevel="2" spans="1:7">
      <c r="A15" s="171" t="s">
        <v>98</v>
      </c>
      <c r="B15" s="171" t="s">
        <v>97</v>
      </c>
      <c r="C15" s="169">
        <v>9097.96</v>
      </c>
      <c r="D15" s="169">
        <v>9097.96</v>
      </c>
      <c r="E15" s="169">
        <v>9097.96</v>
      </c>
      <c r="F15" s="169"/>
      <c r="G15" s="169"/>
    </row>
    <row r="16" ht="18.75" customHeight="1" spans="1:7">
      <c r="A16" s="168" t="s">
        <v>99</v>
      </c>
      <c r="B16" s="168" t="s">
        <v>100</v>
      </c>
      <c r="C16" s="169">
        <v>82005.44</v>
      </c>
      <c r="D16" s="169">
        <v>82005.44</v>
      </c>
      <c r="E16" s="169">
        <v>82005.44</v>
      </c>
      <c r="F16" s="169"/>
      <c r="G16" s="169"/>
    </row>
    <row r="17" ht="18.75" customHeight="1" outlineLevel="1" spans="1:7">
      <c r="A17" s="170" t="s">
        <v>101</v>
      </c>
      <c r="B17" s="170" t="s">
        <v>102</v>
      </c>
      <c r="C17" s="169">
        <v>82005.44</v>
      </c>
      <c r="D17" s="169">
        <v>82005.44</v>
      </c>
      <c r="E17" s="169">
        <v>82005.44</v>
      </c>
      <c r="F17" s="169"/>
      <c r="G17" s="169"/>
    </row>
    <row r="18" ht="18.75" customHeight="1" outlineLevel="2" spans="1:7">
      <c r="A18" s="171" t="s">
        <v>105</v>
      </c>
      <c r="B18" s="171" t="s">
        <v>106</v>
      </c>
      <c r="C18" s="169">
        <v>69884.16</v>
      </c>
      <c r="D18" s="169">
        <v>69884.16</v>
      </c>
      <c r="E18" s="169">
        <v>69884.16</v>
      </c>
      <c r="F18" s="169"/>
      <c r="G18" s="169"/>
    </row>
    <row r="19" ht="18.75" customHeight="1" outlineLevel="2" spans="1:7">
      <c r="A19" s="171" t="s">
        <v>107</v>
      </c>
      <c r="B19" s="171" t="s">
        <v>108</v>
      </c>
      <c r="C19" s="169">
        <v>12121.28</v>
      </c>
      <c r="D19" s="169">
        <v>12121.28</v>
      </c>
      <c r="E19" s="169">
        <v>12121.28</v>
      </c>
      <c r="F19" s="169"/>
      <c r="G19" s="169"/>
    </row>
    <row r="20" ht="18.75" customHeight="1" spans="1:7">
      <c r="A20" s="168" t="s">
        <v>109</v>
      </c>
      <c r="B20" s="168" t="s">
        <v>110</v>
      </c>
      <c r="C20" s="169">
        <v>1308323.16</v>
      </c>
      <c r="D20" s="169">
        <v>1178323.16</v>
      </c>
      <c r="E20" s="169">
        <v>1082809</v>
      </c>
      <c r="F20" s="169">
        <v>95514.16</v>
      </c>
      <c r="G20" s="169">
        <v>130000</v>
      </c>
    </row>
    <row r="21" ht="18.75" customHeight="1" outlineLevel="1" spans="1:7">
      <c r="A21" s="170" t="s">
        <v>111</v>
      </c>
      <c r="B21" s="170" t="s">
        <v>112</v>
      </c>
      <c r="C21" s="169">
        <v>1308323.16</v>
      </c>
      <c r="D21" s="169">
        <v>1178323.16</v>
      </c>
      <c r="E21" s="169">
        <v>1082809</v>
      </c>
      <c r="F21" s="169">
        <v>95514.16</v>
      </c>
      <c r="G21" s="169">
        <v>130000</v>
      </c>
    </row>
    <row r="22" ht="18.75" customHeight="1" outlineLevel="2" spans="1:7">
      <c r="A22" s="171" t="s">
        <v>113</v>
      </c>
      <c r="B22" s="171" t="s">
        <v>114</v>
      </c>
      <c r="C22" s="169">
        <v>1308323.16</v>
      </c>
      <c r="D22" s="169">
        <v>1178323.16</v>
      </c>
      <c r="E22" s="169">
        <v>1082809</v>
      </c>
      <c r="F22" s="169">
        <v>95514.16</v>
      </c>
      <c r="G22" s="169">
        <v>130000</v>
      </c>
    </row>
    <row r="23" ht="18.75" customHeight="1" spans="1:7">
      <c r="A23" s="168" t="s">
        <v>115</v>
      </c>
      <c r="B23" s="168" t="s">
        <v>116</v>
      </c>
      <c r="C23" s="169">
        <v>161617.08</v>
      </c>
      <c r="D23" s="169">
        <v>161617.08</v>
      </c>
      <c r="E23" s="169">
        <v>161617.08</v>
      </c>
      <c r="F23" s="169"/>
      <c r="G23" s="169"/>
    </row>
    <row r="24" ht="18.75" customHeight="1" outlineLevel="1" spans="1:7">
      <c r="A24" s="170" t="s">
        <v>117</v>
      </c>
      <c r="B24" s="170" t="s">
        <v>118</v>
      </c>
      <c r="C24" s="169">
        <v>161617.08</v>
      </c>
      <c r="D24" s="169">
        <v>161617.08</v>
      </c>
      <c r="E24" s="169">
        <v>161617.08</v>
      </c>
      <c r="F24" s="169"/>
      <c r="G24" s="169"/>
    </row>
    <row r="25" ht="18.75" customHeight="1" outlineLevel="2" spans="1:7">
      <c r="A25" s="171" t="s">
        <v>119</v>
      </c>
      <c r="B25" s="171" t="s">
        <v>120</v>
      </c>
      <c r="C25" s="169">
        <v>161617.08</v>
      </c>
      <c r="D25" s="169">
        <v>161617.08</v>
      </c>
      <c r="E25" s="169">
        <v>161617.08</v>
      </c>
      <c r="F25" s="169"/>
      <c r="G25" s="169"/>
    </row>
    <row r="26" ht="18.75" customHeight="1" spans="1:7">
      <c r="A26" s="167" t="s">
        <v>38</v>
      </c>
      <c r="B26" s="167"/>
      <c r="C26" s="169">
        <v>1970157.23</v>
      </c>
      <c r="D26" s="169">
        <v>1840157.23</v>
      </c>
      <c r="E26" s="169">
        <v>1738043.07</v>
      </c>
      <c r="F26" s="169">
        <v>102114.16</v>
      </c>
      <c r="G26" s="169">
        <v>130000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11805555555556" footer="0.511805555555556"/>
  <pageSetup paperSize="9" scale="85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D13" sqref="D1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6"/>
      <c r="B1" s="156"/>
      <c r="C1" s="157"/>
      <c r="D1" s="1"/>
      <c r="E1" s="1"/>
      <c r="F1" s="158" t="s">
        <v>137</v>
      </c>
    </row>
    <row r="2" ht="33.75" customHeight="1" spans="1:6">
      <c r="A2" s="159" t="str">
        <f>"2026"&amp;"年一般公共预算“三公”经费支出预算表"</f>
        <v>2026年一般公共预算“三公”经费支出预算表</v>
      </c>
      <c r="B2" s="159"/>
      <c r="C2" s="159"/>
      <c r="D2" s="159"/>
      <c r="E2" s="159"/>
      <c r="F2" s="159"/>
    </row>
    <row r="3" ht="21.75" customHeight="1" spans="1:6">
      <c r="A3" s="160" t="str">
        <f>"单位名称："&amp;"芒市农村经济管理站"</f>
        <v>单位名称：芒市农村经济管理站</v>
      </c>
      <c r="B3" s="156"/>
      <c r="C3" s="157"/>
      <c r="D3" s="3"/>
      <c r="E3" s="1"/>
      <c r="F3" s="158" t="s">
        <v>35</v>
      </c>
    </row>
    <row r="4" ht="19.5" customHeight="1" spans="1:6">
      <c r="A4" s="11" t="s">
        <v>138</v>
      </c>
      <c r="B4" s="80" t="s">
        <v>139</v>
      </c>
      <c r="C4" s="12" t="s">
        <v>140</v>
      </c>
      <c r="D4" s="13"/>
      <c r="E4" s="14"/>
      <c r="F4" s="80" t="s">
        <v>141</v>
      </c>
    </row>
    <row r="5" ht="19.5" customHeight="1" spans="1:6">
      <c r="A5" s="18"/>
      <c r="B5" s="84"/>
      <c r="C5" s="36" t="s">
        <v>41</v>
      </c>
      <c r="D5" s="36" t="s">
        <v>142</v>
      </c>
      <c r="E5" s="36" t="s">
        <v>143</v>
      </c>
      <c r="F5" s="84"/>
    </row>
    <row r="6" ht="18.75" customHeight="1" spans="1:6">
      <c r="A6" s="161">
        <v>1</v>
      </c>
      <c r="B6" s="161">
        <v>2</v>
      </c>
      <c r="C6" s="162">
        <v>3</v>
      </c>
      <c r="D6" s="161">
        <v>4</v>
      </c>
      <c r="E6" s="161">
        <v>5</v>
      </c>
      <c r="F6" s="161">
        <v>6</v>
      </c>
    </row>
    <row r="7" ht="24.75" customHeight="1" spans="1:6">
      <c r="A7" s="163">
        <v>25870</v>
      </c>
      <c r="B7" s="163"/>
      <c r="C7" s="164">
        <v>23990</v>
      </c>
      <c r="D7" s="163"/>
      <c r="E7" s="163">
        <v>23990</v>
      </c>
      <c r="F7" s="163">
        <v>1880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6"/>
  <sheetViews>
    <sheetView showZeros="0" topLeftCell="A33" workbookViewId="0">
      <selection activeCell="Y11" sqref="Y11"/>
    </sheetView>
  </sheetViews>
  <sheetFormatPr defaultColWidth="10.2857142857143" defaultRowHeight="15" customHeight="1"/>
  <cols>
    <col min="1" max="1" width="10.1428571428571" customWidth="1"/>
    <col min="2" max="2" width="11.1428571428571" customWidth="1"/>
    <col min="3" max="3" width="8.28571428571429" customWidth="1"/>
    <col min="4" max="4" width="6" customWidth="1"/>
    <col min="5" max="6" width="5.57142857142857" customWidth="1"/>
    <col min="7" max="7" width="7.71428571428571" customWidth="1"/>
    <col min="8" max="9" width="10.7142857142857" customWidth="1"/>
    <col min="10" max="11" width="3.42857142857143" customWidth="1"/>
    <col min="12" max="12" width="10.7142857142857" customWidth="1"/>
    <col min="13" max="23" width="3.14285714285714" customWidth="1"/>
  </cols>
  <sheetData>
    <row r="1" ht="18.75" customHeight="1" spans="1:23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2" t="s">
        <v>144</v>
      </c>
      <c r="U1" s="152"/>
      <c r="V1" s="152"/>
      <c r="W1" s="152"/>
    </row>
    <row r="2" ht="45.75" customHeight="1" spans="1:23">
      <c r="A2" s="153" t="str">
        <f>"2026"&amp;"年部门基本支出预算表"</f>
        <v>2026年部门基本支出预算表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</row>
    <row r="3" ht="18.75" customHeight="1" spans="1:23">
      <c r="A3" s="151" t="str">
        <f>"单位名称："&amp;"芒市农村经济管理站"</f>
        <v>单位名称：芒市农村经济管理站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2" t="s">
        <v>35</v>
      </c>
      <c r="U3" s="152"/>
      <c r="V3" s="152"/>
      <c r="W3" s="152"/>
    </row>
    <row r="4" ht="18.75" customHeight="1" spans="1:23">
      <c r="A4" s="154" t="s">
        <v>145</v>
      </c>
      <c r="B4" s="154" t="s">
        <v>146</v>
      </c>
      <c r="C4" s="154" t="s">
        <v>147</v>
      </c>
      <c r="D4" s="154" t="s">
        <v>148</v>
      </c>
      <c r="E4" s="154" t="s">
        <v>149</v>
      </c>
      <c r="F4" s="154" t="s">
        <v>150</v>
      </c>
      <c r="G4" s="154" t="s">
        <v>151</v>
      </c>
      <c r="H4" s="154" t="s">
        <v>152</v>
      </c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</row>
    <row r="5" ht="28.3" customHeight="1" spans="1:23">
      <c r="A5" s="154"/>
      <c r="B5" s="154"/>
      <c r="C5" s="154"/>
      <c r="D5" s="154"/>
      <c r="E5" s="154"/>
      <c r="F5" s="154"/>
      <c r="G5" s="154"/>
      <c r="H5" s="154" t="s">
        <v>153</v>
      </c>
      <c r="I5" s="154" t="s">
        <v>42</v>
      </c>
      <c r="J5" s="154" t="s">
        <v>154</v>
      </c>
      <c r="K5" s="154" t="s">
        <v>155</v>
      </c>
      <c r="L5" s="154" t="s">
        <v>156</v>
      </c>
      <c r="M5" s="154" t="s">
        <v>157</v>
      </c>
      <c r="N5" s="154" t="s">
        <v>158</v>
      </c>
      <c r="O5" s="154" t="s">
        <v>43</v>
      </c>
      <c r="P5" s="154" t="s">
        <v>44</v>
      </c>
      <c r="Q5" s="154" t="s">
        <v>45</v>
      </c>
      <c r="R5" s="154" t="s">
        <v>59</v>
      </c>
      <c r="S5" s="154"/>
      <c r="T5" s="154"/>
      <c r="U5" s="154"/>
      <c r="V5" s="154"/>
      <c r="W5" s="154"/>
    </row>
    <row r="6" ht="24" customHeight="1" spans="1:23">
      <c r="A6" s="154"/>
      <c r="B6" s="154"/>
      <c r="C6" s="154"/>
      <c r="D6" s="154"/>
      <c r="E6" s="154"/>
      <c r="F6" s="154"/>
      <c r="G6" s="154"/>
      <c r="H6" s="154"/>
      <c r="I6" s="154" t="s">
        <v>159</v>
      </c>
      <c r="J6" s="154" t="s">
        <v>154</v>
      </c>
      <c r="K6" s="154" t="s">
        <v>155</v>
      </c>
      <c r="L6" s="154" t="s">
        <v>156</v>
      </c>
      <c r="M6" s="154" t="s">
        <v>157</v>
      </c>
      <c r="N6" s="154" t="s">
        <v>42</v>
      </c>
      <c r="O6" s="154" t="s">
        <v>43</v>
      </c>
      <c r="P6" s="154" t="s">
        <v>44</v>
      </c>
      <c r="Q6" s="154"/>
      <c r="R6" s="154" t="s">
        <v>41</v>
      </c>
      <c r="S6" s="154" t="s">
        <v>48</v>
      </c>
      <c r="T6" s="154" t="s">
        <v>49</v>
      </c>
      <c r="U6" s="154" t="s">
        <v>50</v>
      </c>
      <c r="V6" s="154" t="s">
        <v>51</v>
      </c>
      <c r="W6" s="154" t="s">
        <v>52</v>
      </c>
    </row>
    <row r="7" ht="32.05" customHeight="1" spans="1:23">
      <c r="A7" s="154"/>
      <c r="B7" s="154"/>
      <c r="C7" s="154"/>
      <c r="D7" s="154"/>
      <c r="E7" s="154"/>
      <c r="F7" s="154"/>
      <c r="G7" s="154"/>
      <c r="H7" s="154"/>
      <c r="I7" s="154" t="s">
        <v>41</v>
      </c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</row>
    <row r="8" ht="18.75" customHeight="1" spans="1:23">
      <c r="A8" s="154" t="s">
        <v>67</v>
      </c>
      <c r="B8" s="154" t="s">
        <v>68</v>
      </c>
      <c r="C8" s="154" t="s">
        <v>69</v>
      </c>
      <c r="D8" s="154" t="s">
        <v>70</v>
      </c>
      <c r="E8" s="154" t="s">
        <v>71</v>
      </c>
      <c r="F8" s="154" t="s">
        <v>72</v>
      </c>
      <c r="G8" s="154" t="s">
        <v>73</v>
      </c>
      <c r="H8" s="154" t="s">
        <v>74</v>
      </c>
      <c r="I8" s="154" t="s">
        <v>75</v>
      </c>
      <c r="J8" s="154" t="s">
        <v>76</v>
      </c>
      <c r="K8" s="154" t="s">
        <v>77</v>
      </c>
      <c r="L8" s="154" t="s">
        <v>78</v>
      </c>
      <c r="M8" s="154" t="s">
        <v>79</v>
      </c>
      <c r="N8" s="154" t="s">
        <v>80</v>
      </c>
      <c r="O8" s="154" t="s">
        <v>81</v>
      </c>
      <c r="P8" s="154" t="s">
        <v>160</v>
      </c>
      <c r="Q8" s="154" t="s">
        <v>161</v>
      </c>
      <c r="R8" s="154" t="s">
        <v>162</v>
      </c>
      <c r="S8" s="154" t="s">
        <v>163</v>
      </c>
      <c r="T8" s="154" t="s">
        <v>164</v>
      </c>
      <c r="U8" s="154" t="s">
        <v>165</v>
      </c>
      <c r="V8" s="154" t="s">
        <v>166</v>
      </c>
      <c r="W8" s="154" t="s">
        <v>167</v>
      </c>
    </row>
    <row r="9" ht="53.25" customHeight="1" spans="1:23">
      <c r="A9" s="148" t="s">
        <v>54</v>
      </c>
      <c r="B9" s="148"/>
      <c r="C9" s="148"/>
      <c r="D9" s="148"/>
      <c r="E9" s="148"/>
      <c r="F9" s="148"/>
      <c r="G9" s="148"/>
      <c r="H9" s="149">
        <v>1840157.23</v>
      </c>
      <c r="I9" s="149">
        <v>1840157.23</v>
      </c>
      <c r="J9" s="149"/>
      <c r="K9" s="149"/>
      <c r="L9" s="149">
        <v>1840157.23</v>
      </c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</row>
    <row r="10" ht="53.25" customHeight="1" outlineLevel="1" spans="1:23">
      <c r="A10" s="148" t="s">
        <v>54</v>
      </c>
      <c r="B10" s="148" t="s">
        <v>168</v>
      </c>
      <c r="C10" s="148" t="s">
        <v>169</v>
      </c>
      <c r="D10" s="148" t="s">
        <v>113</v>
      </c>
      <c r="E10" s="148" t="s">
        <v>114</v>
      </c>
      <c r="F10" s="148" t="s">
        <v>170</v>
      </c>
      <c r="G10" s="148" t="s">
        <v>171</v>
      </c>
      <c r="H10" s="149">
        <v>565212</v>
      </c>
      <c r="I10" s="149">
        <v>565212</v>
      </c>
      <c r="J10" s="149"/>
      <c r="K10" s="149"/>
      <c r="L10" s="149">
        <v>565212</v>
      </c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</row>
    <row r="11" ht="53.25" customHeight="1" outlineLevel="1" spans="1:23">
      <c r="A11" s="148" t="s">
        <v>54</v>
      </c>
      <c r="B11" s="148" t="s">
        <v>168</v>
      </c>
      <c r="C11" s="148" t="s">
        <v>169</v>
      </c>
      <c r="D11" s="148" t="s">
        <v>113</v>
      </c>
      <c r="E11" s="148" t="s">
        <v>114</v>
      </c>
      <c r="F11" s="148" t="s">
        <v>172</v>
      </c>
      <c r="G11" s="148" t="s">
        <v>173</v>
      </c>
      <c r="H11" s="149">
        <v>57600</v>
      </c>
      <c r="I11" s="149">
        <v>57600</v>
      </c>
      <c r="J11" s="149"/>
      <c r="K11" s="149"/>
      <c r="L11" s="149">
        <v>57600</v>
      </c>
      <c r="M11" s="148"/>
      <c r="N11" s="149"/>
      <c r="O11" s="149"/>
      <c r="P11" s="149"/>
      <c r="Q11" s="149"/>
      <c r="R11" s="149"/>
      <c r="S11" s="149"/>
      <c r="T11" s="149"/>
      <c r="U11" s="149"/>
      <c r="V11" s="149"/>
      <c r="W11" s="149"/>
    </row>
    <row r="12" ht="53.25" customHeight="1" outlineLevel="1" spans="1:23">
      <c r="A12" s="148" t="s">
        <v>54</v>
      </c>
      <c r="B12" s="148" t="s">
        <v>168</v>
      </c>
      <c r="C12" s="148" t="s">
        <v>169</v>
      </c>
      <c r="D12" s="148" t="s">
        <v>113</v>
      </c>
      <c r="E12" s="148" t="s">
        <v>114</v>
      </c>
      <c r="F12" s="148" t="s">
        <v>174</v>
      </c>
      <c r="G12" s="148" t="s">
        <v>175</v>
      </c>
      <c r="H12" s="149">
        <v>47101</v>
      </c>
      <c r="I12" s="149">
        <v>47101</v>
      </c>
      <c r="J12" s="149"/>
      <c r="K12" s="149"/>
      <c r="L12" s="149">
        <v>47101</v>
      </c>
      <c r="M12" s="148"/>
      <c r="N12" s="149"/>
      <c r="O12" s="149"/>
      <c r="P12" s="149"/>
      <c r="Q12" s="149"/>
      <c r="R12" s="149"/>
      <c r="S12" s="149"/>
      <c r="T12" s="149"/>
      <c r="U12" s="149"/>
      <c r="V12" s="149"/>
      <c r="W12" s="149"/>
    </row>
    <row r="13" ht="53.25" customHeight="1" outlineLevel="1" spans="1:23">
      <c r="A13" s="148" t="s">
        <v>54</v>
      </c>
      <c r="B13" s="148" t="s">
        <v>168</v>
      </c>
      <c r="C13" s="148" t="s">
        <v>169</v>
      </c>
      <c r="D13" s="148" t="s">
        <v>113</v>
      </c>
      <c r="E13" s="148" t="s">
        <v>114</v>
      </c>
      <c r="F13" s="148" t="s">
        <v>174</v>
      </c>
      <c r="G13" s="148" t="s">
        <v>175</v>
      </c>
      <c r="H13" s="149">
        <v>148140</v>
      </c>
      <c r="I13" s="149">
        <v>148140</v>
      </c>
      <c r="J13" s="149"/>
      <c r="K13" s="149"/>
      <c r="L13" s="149">
        <v>148140</v>
      </c>
      <c r="M13" s="148"/>
      <c r="N13" s="149"/>
      <c r="O13" s="149"/>
      <c r="P13" s="149"/>
      <c r="Q13" s="149"/>
      <c r="R13" s="149"/>
      <c r="S13" s="149"/>
      <c r="T13" s="149"/>
      <c r="U13" s="149"/>
      <c r="V13" s="149"/>
      <c r="W13" s="149"/>
    </row>
    <row r="14" ht="53.25" customHeight="1" outlineLevel="1" spans="1:23">
      <c r="A14" s="148" t="s">
        <v>54</v>
      </c>
      <c r="B14" s="148" t="s">
        <v>168</v>
      </c>
      <c r="C14" s="148" t="s">
        <v>169</v>
      </c>
      <c r="D14" s="148" t="s">
        <v>113</v>
      </c>
      <c r="E14" s="148" t="s">
        <v>114</v>
      </c>
      <c r="F14" s="148" t="s">
        <v>174</v>
      </c>
      <c r="G14" s="148" t="s">
        <v>175</v>
      </c>
      <c r="H14" s="149">
        <v>117720</v>
      </c>
      <c r="I14" s="149">
        <v>117720</v>
      </c>
      <c r="J14" s="149"/>
      <c r="K14" s="149"/>
      <c r="L14" s="149">
        <v>117720</v>
      </c>
      <c r="M14" s="148"/>
      <c r="N14" s="149"/>
      <c r="O14" s="149"/>
      <c r="P14" s="149"/>
      <c r="Q14" s="149"/>
      <c r="R14" s="149"/>
      <c r="S14" s="149"/>
      <c r="T14" s="149"/>
      <c r="U14" s="149"/>
      <c r="V14" s="149"/>
      <c r="W14" s="149"/>
    </row>
    <row r="15" ht="53.25" customHeight="1" outlineLevel="1" spans="1:23">
      <c r="A15" s="148" t="s">
        <v>54</v>
      </c>
      <c r="B15" s="148" t="s">
        <v>168</v>
      </c>
      <c r="C15" s="148" t="s">
        <v>169</v>
      </c>
      <c r="D15" s="148" t="s">
        <v>113</v>
      </c>
      <c r="E15" s="148" t="s">
        <v>114</v>
      </c>
      <c r="F15" s="148" t="s">
        <v>174</v>
      </c>
      <c r="G15" s="148" t="s">
        <v>175</v>
      </c>
      <c r="H15" s="149">
        <v>147036</v>
      </c>
      <c r="I15" s="149">
        <v>147036</v>
      </c>
      <c r="J15" s="149"/>
      <c r="K15" s="149"/>
      <c r="L15" s="149">
        <v>147036</v>
      </c>
      <c r="M15" s="148"/>
      <c r="N15" s="149"/>
      <c r="O15" s="149"/>
      <c r="P15" s="149"/>
      <c r="Q15" s="149"/>
      <c r="R15" s="149"/>
      <c r="S15" s="149"/>
      <c r="T15" s="149"/>
      <c r="U15" s="149"/>
      <c r="V15" s="149"/>
      <c r="W15" s="149"/>
    </row>
    <row r="16" ht="53.25" customHeight="1" outlineLevel="1" spans="1:23">
      <c r="A16" s="148" t="s">
        <v>54</v>
      </c>
      <c r="B16" s="148" t="s">
        <v>176</v>
      </c>
      <c r="C16" s="148" t="s">
        <v>177</v>
      </c>
      <c r="D16" s="148" t="s">
        <v>88</v>
      </c>
      <c r="E16" s="148" t="s">
        <v>89</v>
      </c>
      <c r="F16" s="148" t="s">
        <v>178</v>
      </c>
      <c r="G16" s="148" t="s">
        <v>179</v>
      </c>
      <c r="H16" s="149">
        <v>223025.59</v>
      </c>
      <c r="I16" s="149">
        <v>223025.59</v>
      </c>
      <c r="J16" s="149"/>
      <c r="K16" s="149"/>
      <c r="L16" s="149">
        <v>223025.59</v>
      </c>
      <c r="M16" s="148"/>
      <c r="N16" s="149"/>
      <c r="O16" s="149"/>
      <c r="P16" s="149"/>
      <c r="Q16" s="149"/>
      <c r="R16" s="149"/>
      <c r="S16" s="149"/>
      <c r="T16" s="149"/>
      <c r="U16" s="149"/>
      <c r="V16" s="149"/>
      <c r="W16" s="149"/>
    </row>
    <row r="17" ht="53.25" customHeight="1" outlineLevel="1" spans="1:23">
      <c r="A17" s="148" t="s">
        <v>54</v>
      </c>
      <c r="B17" s="148" t="s">
        <v>176</v>
      </c>
      <c r="C17" s="148" t="s">
        <v>177</v>
      </c>
      <c r="D17" s="148" t="s">
        <v>90</v>
      </c>
      <c r="E17" s="148" t="s">
        <v>91</v>
      </c>
      <c r="F17" s="148" t="s">
        <v>180</v>
      </c>
      <c r="G17" s="148" t="s">
        <v>181</v>
      </c>
      <c r="H17" s="149"/>
      <c r="I17" s="149"/>
      <c r="J17" s="149"/>
      <c r="K17" s="149"/>
      <c r="L17" s="149"/>
      <c r="M17" s="148"/>
      <c r="N17" s="149"/>
      <c r="O17" s="149"/>
      <c r="P17" s="149"/>
      <c r="Q17" s="149"/>
      <c r="R17" s="149"/>
      <c r="S17" s="149"/>
      <c r="T17" s="149"/>
      <c r="U17" s="149"/>
      <c r="V17" s="149"/>
      <c r="W17" s="149"/>
    </row>
    <row r="18" ht="53.25" customHeight="1" outlineLevel="1" spans="1:23">
      <c r="A18" s="148" t="s">
        <v>54</v>
      </c>
      <c r="B18" s="148" t="s">
        <v>182</v>
      </c>
      <c r="C18" s="148" t="s">
        <v>183</v>
      </c>
      <c r="D18" s="148" t="s">
        <v>90</v>
      </c>
      <c r="E18" s="148" t="s">
        <v>91</v>
      </c>
      <c r="F18" s="148" t="s">
        <v>180</v>
      </c>
      <c r="G18" s="148" t="s">
        <v>181</v>
      </c>
      <c r="H18" s="149">
        <v>170500</v>
      </c>
      <c r="I18" s="149">
        <v>170500</v>
      </c>
      <c r="J18" s="149"/>
      <c r="K18" s="149"/>
      <c r="L18" s="149">
        <v>170500</v>
      </c>
      <c r="M18" s="148"/>
      <c r="N18" s="149"/>
      <c r="O18" s="149"/>
      <c r="P18" s="149"/>
      <c r="Q18" s="149"/>
      <c r="R18" s="149"/>
      <c r="S18" s="149"/>
      <c r="T18" s="149"/>
      <c r="U18" s="149"/>
      <c r="V18" s="149"/>
      <c r="W18" s="149"/>
    </row>
    <row r="19" ht="53.25" customHeight="1" outlineLevel="1" spans="1:23">
      <c r="A19" s="148" t="s">
        <v>54</v>
      </c>
      <c r="B19" s="148" t="s">
        <v>176</v>
      </c>
      <c r="C19" s="148" t="s">
        <v>177</v>
      </c>
      <c r="D19" s="148" t="s">
        <v>103</v>
      </c>
      <c r="E19" s="148" t="s">
        <v>104</v>
      </c>
      <c r="F19" s="148" t="s">
        <v>184</v>
      </c>
      <c r="G19" s="148" t="s">
        <v>185</v>
      </c>
      <c r="H19" s="149"/>
      <c r="I19" s="149"/>
      <c r="J19" s="149"/>
      <c r="K19" s="149"/>
      <c r="L19" s="149"/>
      <c r="M19" s="148"/>
      <c r="N19" s="149"/>
      <c r="O19" s="149"/>
      <c r="P19" s="149"/>
      <c r="Q19" s="149"/>
      <c r="R19" s="149"/>
      <c r="S19" s="149"/>
      <c r="T19" s="149"/>
      <c r="U19" s="149"/>
      <c r="V19" s="149"/>
      <c r="W19" s="149"/>
    </row>
    <row r="20" ht="53.25" customHeight="1" outlineLevel="1" spans="1:23">
      <c r="A20" s="148" t="s">
        <v>54</v>
      </c>
      <c r="B20" s="148" t="s">
        <v>176</v>
      </c>
      <c r="C20" s="148" t="s">
        <v>177</v>
      </c>
      <c r="D20" s="148" t="s">
        <v>105</v>
      </c>
      <c r="E20" s="148" t="s">
        <v>106</v>
      </c>
      <c r="F20" s="148" t="s">
        <v>184</v>
      </c>
      <c r="G20" s="148" t="s">
        <v>185</v>
      </c>
      <c r="H20" s="149">
        <v>69884.16</v>
      </c>
      <c r="I20" s="149">
        <v>69884.16</v>
      </c>
      <c r="J20" s="149"/>
      <c r="K20" s="149"/>
      <c r="L20" s="149">
        <v>69884.16</v>
      </c>
      <c r="M20" s="148"/>
      <c r="N20" s="149"/>
      <c r="O20" s="149"/>
      <c r="P20" s="149"/>
      <c r="Q20" s="149"/>
      <c r="R20" s="149"/>
      <c r="S20" s="149"/>
      <c r="T20" s="149"/>
      <c r="U20" s="149"/>
      <c r="V20" s="149"/>
      <c r="W20" s="149"/>
    </row>
    <row r="21" ht="53.25" customHeight="1" outlineLevel="1" spans="1:23">
      <c r="A21" s="148" t="s">
        <v>54</v>
      </c>
      <c r="B21" s="148" t="s">
        <v>176</v>
      </c>
      <c r="C21" s="148" t="s">
        <v>177</v>
      </c>
      <c r="D21" s="148" t="s">
        <v>107</v>
      </c>
      <c r="E21" s="148" t="s">
        <v>108</v>
      </c>
      <c r="F21" s="148" t="s">
        <v>186</v>
      </c>
      <c r="G21" s="148" t="s">
        <v>187</v>
      </c>
      <c r="H21" s="149">
        <v>12121.28</v>
      </c>
      <c r="I21" s="149">
        <v>12121.28</v>
      </c>
      <c r="J21" s="149"/>
      <c r="K21" s="149"/>
      <c r="L21" s="149">
        <v>12121.28</v>
      </c>
      <c r="M21" s="148"/>
      <c r="N21" s="149"/>
      <c r="O21" s="149"/>
      <c r="P21" s="149"/>
      <c r="Q21" s="149"/>
      <c r="R21" s="149"/>
      <c r="S21" s="149"/>
      <c r="T21" s="149"/>
      <c r="U21" s="149"/>
      <c r="V21" s="149"/>
      <c r="W21" s="149"/>
    </row>
    <row r="22" ht="53.25" customHeight="1" outlineLevel="1" spans="1:23">
      <c r="A22" s="148" t="s">
        <v>54</v>
      </c>
      <c r="B22" s="148" t="s">
        <v>176</v>
      </c>
      <c r="C22" s="148" t="s">
        <v>177</v>
      </c>
      <c r="D22" s="148" t="s">
        <v>98</v>
      </c>
      <c r="E22" s="148" t="s">
        <v>97</v>
      </c>
      <c r="F22" s="148" t="s">
        <v>186</v>
      </c>
      <c r="G22" s="148" t="s">
        <v>187</v>
      </c>
      <c r="H22" s="149">
        <v>9097.96</v>
      </c>
      <c r="I22" s="149">
        <v>9097.96</v>
      </c>
      <c r="J22" s="149"/>
      <c r="K22" s="149"/>
      <c r="L22" s="149">
        <v>9097.96</v>
      </c>
      <c r="M22" s="148"/>
      <c r="N22" s="149"/>
      <c r="O22" s="149"/>
      <c r="P22" s="149"/>
      <c r="Q22" s="149"/>
      <c r="R22" s="149"/>
      <c r="S22" s="149"/>
      <c r="T22" s="149"/>
      <c r="U22" s="149"/>
      <c r="V22" s="149"/>
      <c r="W22" s="149"/>
    </row>
    <row r="23" ht="53.25" customHeight="1" outlineLevel="1" spans="1:23">
      <c r="A23" s="148" t="s">
        <v>54</v>
      </c>
      <c r="B23" s="148" t="s">
        <v>176</v>
      </c>
      <c r="C23" s="148" t="s">
        <v>177</v>
      </c>
      <c r="D23" s="148" t="s">
        <v>107</v>
      </c>
      <c r="E23" s="148" t="s">
        <v>108</v>
      </c>
      <c r="F23" s="148" t="s">
        <v>186</v>
      </c>
      <c r="G23" s="148" t="s">
        <v>187</v>
      </c>
      <c r="H23" s="149"/>
      <c r="I23" s="149"/>
      <c r="J23" s="149"/>
      <c r="K23" s="149"/>
      <c r="L23" s="149"/>
      <c r="M23" s="148"/>
      <c r="N23" s="149"/>
      <c r="O23" s="149"/>
      <c r="P23" s="149"/>
      <c r="Q23" s="149"/>
      <c r="R23" s="149"/>
      <c r="S23" s="149"/>
      <c r="T23" s="149"/>
      <c r="U23" s="149"/>
      <c r="V23" s="149"/>
      <c r="W23" s="149"/>
    </row>
    <row r="24" ht="53.25" customHeight="1" outlineLevel="1" spans="1:23">
      <c r="A24" s="148" t="s">
        <v>54</v>
      </c>
      <c r="B24" s="148" t="s">
        <v>188</v>
      </c>
      <c r="C24" s="148" t="s">
        <v>120</v>
      </c>
      <c r="D24" s="148" t="s">
        <v>119</v>
      </c>
      <c r="E24" s="148" t="s">
        <v>120</v>
      </c>
      <c r="F24" s="148" t="s">
        <v>189</v>
      </c>
      <c r="G24" s="148" t="s">
        <v>120</v>
      </c>
      <c r="H24" s="149">
        <v>161617.08</v>
      </c>
      <c r="I24" s="149">
        <v>161617.08</v>
      </c>
      <c r="J24" s="149"/>
      <c r="K24" s="149"/>
      <c r="L24" s="149">
        <v>161617.08</v>
      </c>
      <c r="M24" s="148"/>
      <c r="N24" s="149"/>
      <c r="O24" s="149"/>
      <c r="P24" s="149"/>
      <c r="Q24" s="149"/>
      <c r="R24" s="149"/>
      <c r="S24" s="149"/>
      <c r="T24" s="149"/>
      <c r="U24" s="149"/>
      <c r="V24" s="149"/>
      <c r="W24" s="149"/>
    </row>
    <row r="25" ht="53.25" customHeight="1" outlineLevel="1" spans="1:23">
      <c r="A25" s="148" t="s">
        <v>54</v>
      </c>
      <c r="B25" s="148" t="s">
        <v>190</v>
      </c>
      <c r="C25" s="148" t="s">
        <v>191</v>
      </c>
      <c r="D25" s="148" t="s">
        <v>113</v>
      </c>
      <c r="E25" s="148" t="s">
        <v>114</v>
      </c>
      <c r="F25" s="148" t="s">
        <v>192</v>
      </c>
      <c r="G25" s="148" t="s">
        <v>193</v>
      </c>
      <c r="H25" s="149">
        <v>36000</v>
      </c>
      <c r="I25" s="149">
        <v>36000</v>
      </c>
      <c r="J25" s="149"/>
      <c r="K25" s="149"/>
      <c r="L25" s="149">
        <v>36000</v>
      </c>
      <c r="M25" s="148"/>
      <c r="N25" s="149"/>
      <c r="O25" s="149"/>
      <c r="P25" s="149"/>
      <c r="Q25" s="149"/>
      <c r="R25" s="149"/>
      <c r="S25" s="149"/>
      <c r="T25" s="149"/>
      <c r="U25" s="149"/>
      <c r="V25" s="149"/>
      <c r="W25" s="149"/>
    </row>
    <row r="26" ht="53.25" customHeight="1" outlineLevel="1" spans="1:23">
      <c r="A26" s="148" t="s">
        <v>54</v>
      </c>
      <c r="B26" s="148" t="s">
        <v>190</v>
      </c>
      <c r="C26" s="148" t="s">
        <v>191</v>
      </c>
      <c r="D26" s="148" t="s">
        <v>113</v>
      </c>
      <c r="E26" s="148" t="s">
        <v>114</v>
      </c>
      <c r="F26" s="148" t="s">
        <v>194</v>
      </c>
      <c r="G26" s="148" t="s">
        <v>195</v>
      </c>
      <c r="H26" s="149">
        <v>2000</v>
      </c>
      <c r="I26" s="149">
        <v>2000</v>
      </c>
      <c r="J26" s="149"/>
      <c r="K26" s="149"/>
      <c r="L26" s="149">
        <v>2000</v>
      </c>
      <c r="M26" s="148"/>
      <c r="N26" s="149"/>
      <c r="O26" s="149"/>
      <c r="P26" s="149"/>
      <c r="Q26" s="149"/>
      <c r="R26" s="149"/>
      <c r="S26" s="149"/>
      <c r="T26" s="149"/>
      <c r="U26" s="149"/>
      <c r="V26" s="149"/>
      <c r="W26" s="149"/>
    </row>
    <row r="27" ht="53.25" customHeight="1" outlineLevel="1" spans="1:23">
      <c r="A27" s="148" t="s">
        <v>54</v>
      </c>
      <c r="B27" s="148" t="s">
        <v>190</v>
      </c>
      <c r="C27" s="148" t="s">
        <v>191</v>
      </c>
      <c r="D27" s="148" t="s">
        <v>113</v>
      </c>
      <c r="E27" s="148" t="s">
        <v>114</v>
      </c>
      <c r="F27" s="148" t="s">
        <v>196</v>
      </c>
      <c r="G27" s="148" t="s">
        <v>197</v>
      </c>
      <c r="H27" s="149">
        <v>4000</v>
      </c>
      <c r="I27" s="149">
        <v>4000</v>
      </c>
      <c r="J27" s="149"/>
      <c r="K27" s="149"/>
      <c r="L27" s="149">
        <v>4000</v>
      </c>
      <c r="M27" s="148"/>
      <c r="N27" s="149"/>
      <c r="O27" s="149"/>
      <c r="P27" s="149"/>
      <c r="Q27" s="149"/>
      <c r="R27" s="149"/>
      <c r="S27" s="149"/>
      <c r="T27" s="149"/>
      <c r="U27" s="149"/>
      <c r="V27" s="149"/>
      <c r="W27" s="149"/>
    </row>
    <row r="28" ht="53.25" customHeight="1" outlineLevel="1" spans="1:23">
      <c r="A28" s="148" t="s">
        <v>54</v>
      </c>
      <c r="B28" s="148" t="s">
        <v>190</v>
      </c>
      <c r="C28" s="148" t="s">
        <v>191</v>
      </c>
      <c r="D28" s="148" t="s">
        <v>113</v>
      </c>
      <c r="E28" s="148" t="s">
        <v>114</v>
      </c>
      <c r="F28" s="148" t="s">
        <v>198</v>
      </c>
      <c r="G28" s="148" t="s">
        <v>199</v>
      </c>
      <c r="H28" s="149">
        <v>3600</v>
      </c>
      <c r="I28" s="149">
        <v>3600</v>
      </c>
      <c r="J28" s="149"/>
      <c r="K28" s="149"/>
      <c r="L28" s="149">
        <v>3600</v>
      </c>
      <c r="M28" s="148"/>
      <c r="N28" s="149"/>
      <c r="O28" s="149"/>
      <c r="P28" s="149"/>
      <c r="Q28" s="149"/>
      <c r="R28" s="149"/>
      <c r="S28" s="149"/>
      <c r="T28" s="149"/>
      <c r="U28" s="149"/>
      <c r="V28" s="149"/>
      <c r="W28" s="149"/>
    </row>
    <row r="29" ht="53.25" customHeight="1" outlineLevel="1" spans="1:23">
      <c r="A29" s="148" t="s">
        <v>54</v>
      </c>
      <c r="B29" s="148" t="s">
        <v>200</v>
      </c>
      <c r="C29" s="148" t="s">
        <v>201</v>
      </c>
      <c r="D29" s="148" t="s">
        <v>113</v>
      </c>
      <c r="E29" s="148" t="s">
        <v>114</v>
      </c>
      <c r="F29" s="148" t="s">
        <v>202</v>
      </c>
      <c r="G29" s="148" t="s">
        <v>141</v>
      </c>
      <c r="H29" s="149">
        <v>1880</v>
      </c>
      <c r="I29" s="149">
        <v>1880</v>
      </c>
      <c r="J29" s="149"/>
      <c r="K29" s="149"/>
      <c r="L29" s="149">
        <v>1880</v>
      </c>
      <c r="M29" s="148"/>
      <c r="N29" s="149"/>
      <c r="O29" s="149"/>
      <c r="P29" s="149"/>
      <c r="Q29" s="149"/>
      <c r="R29" s="149"/>
      <c r="S29" s="149"/>
      <c r="T29" s="149"/>
      <c r="U29" s="149"/>
      <c r="V29" s="149"/>
      <c r="W29" s="149"/>
    </row>
    <row r="30" ht="53.25" customHeight="1" outlineLevel="1" spans="1:23">
      <c r="A30" s="148" t="s">
        <v>54</v>
      </c>
      <c r="B30" s="148" t="s">
        <v>203</v>
      </c>
      <c r="C30" s="148" t="s">
        <v>204</v>
      </c>
      <c r="D30" s="148" t="s">
        <v>113</v>
      </c>
      <c r="E30" s="148" t="s">
        <v>114</v>
      </c>
      <c r="F30" s="148" t="s">
        <v>205</v>
      </c>
      <c r="G30" s="148" t="s">
        <v>206</v>
      </c>
      <c r="H30" s="149">
        <v>23990</v>
      </c>
      <c r="I30" s="149">
        <v>23990</v>
      </c>
      <c r="J30" s="149"/>
      <c r="K30" s="149"/>
      <c r="L30" s="149">
        <v>23990</v>
      </c>
      <c r="M30" s="148"/>
      <c r="N30" s="149"/>
      <c r="O30" s="149"/>
      <c r="P30" s="149"/>
      <c r="Q30" s="149"/>
      <c r="R30" s="149"/>
      <c r="S30" s="149"/>
      <c r="T30" s="149"/>
      <c r="U30" s="149"/>
      <c r="V30" s="149"/>
      <c r="W30" s="149"/>
    </row>
    <row r="31" ht="53.25" customHeight="1" outlineLevel="1" spans="1:23">
      <c r="A31" s="148" t="s">
        <v>54</v>
      </c>
      <c r="B31" s="148" t="s">
        <v>190</v>
      </c>
      <c r="C31" s="148" t="s">
        <v>191</v>
      </c>
      <c r="D31" s="148" t="s">
        <v>113</v>
      </c>
      <c r="E31" s="148" t="s">
        <v>114</v>
      </c>
      <c r="F31" s="148" t="s">
        <v>207</v>
      </c>
      <c r="G31" s="148" t="s">
        <v>208</v>
      </c>
      <c r="H31" s="149">
        <v>3330</v>
      </c>
      <c r="I31" s="149">
        <v>3330</v>
      </c>
      <c r="J31" s="149"/>
      <c r="K31" s="149"/>
      <c r="L31" s="149">
        <v>3330</v>
      </c>
      <c r="M31" s="148"/>
      <c r="N31" s="149"/>
      <c r="O31" s="149"/>
      <c r="P31" s="149"/>
      <c r="Q31" s="149"/>
      <c r="R31" s="149"/>
      <c r="S31" s="149"/>
      <c r="T31" s="149"/>
      <c r="U31" s="149"/>
      <c r="V31" s="149"/>
      <c r="W31" s="149"/>
    </row>
    <row r="32" ht="53.25" customHeight="1" outlineLevel="1" spans="1:23">
      <c r="A32" s="148" t="s">
        <v>54</v>
      </c>
      <c r="B32" s="148" t="s">
        <v>209</v>
      </c>
      <c r="C32" s="148" t="s">
        <v>210</v>
      </c>
      <c r="D32" s="148" t="s">
        <v>86</v>
      </c>
      <c r="E32" s="148" t="s">
        <v>87</v>
      </c>
      <c r="F32" s="148" t="s">
        <v>207</v>
      </c>
      <c r="G32" s="148" t="s">
        <v>208</v>
      </c>
      <c r="H32" s="149">
        <v>6600</v>
      </c>
      <c r="I32" s="149">
        <v>6600</v>
      </c>
      <c r="J32" s="149"/>
      <c r="K32" s="149"/>
      <c r="L32" s="149">
        <v>6600</v>
      </c>
      <c r="M32" s="148"/>
      <c r="N32" s="149"/>
      <c r="O32" s="149"/>
      <c r="P32" s="149"/>
      <c r="Q32" s="149"/>
      <c r="R32" s="149"/>
      <c r="S32" s="149"/>
      <c r="T32" s="149"/>
      <c r="U32" s="149"/>
      <c r="V32" s="149"/>
      <c r="W32" s="149"/>
    </row>
    <row r="33" ht="53.25" customHeight="1" outlineLevel="1" spans="1:23">
      <c r="A33" s="148" t="s">
        <v>54</v>
      </c>
      <c r="B33" s="148" t="s">
        <v>211</v>
      </c>
      <c r="C33" s="148" t="s">
        <v>212</v>
      </c>
      <c r="D33" s="148" t="s">
        <v>113</v>
      </c>
      <c r="E33" s="148" t="s">
        <v>114</v>
      </c>
      <c r="F33" s="148" t="s">
        <v>213</v>
      </c>
      <c r="G33" s="148" t="s">
        <v>212</v>
      </c>
      <c r="H33" s="149">
        <v>20714.16</v>
      </c>
      <c r="I33" s="149">
        <v>20714.16</v>
      </c>
      <c r="J33" s="149"/>
      <c r="K33" s="149"/>
      <c r="L33" s="149">
        <v>20714.16</v>
      </c>
      <c r="M33" s="148"/>
      <c r="N33" s="149"/>
      <c r="O33" s="149"/>
      <c r="P33" s="149"/>
      <c r="Q33" s="149"/>
      <c r="R33" s="149"/>
      <c r="S33" s="149"/>
      <c r="T33" s="149"/>
      <c r="U33" s="149"/>
      <c r="V33" s="149"/>
      <c r="W33" s="149"/>
    </row>
    <row r="34" ht="53.25" customHeight="1" outlineLevel="1" spans="1:23">
      <c r="A34" s="148" t="s">
        <v>54</v>
      </c>
      <c r="B34" s="148" t="s">
        <v>211</v>
      </c>
      <c r="C34" s="148" t="s">
        <v>212</v>
      </c>
      <c r="D34" s="148" t="s">
        <v>113</v>
      </c>
      <c r="E34" s="148" t="s">
        <v>114</v>
      </c>
      <c r="F34" s="148" t="s">
        <v>213</v>
      </c>
      <c r="G34" s="148" t="s">
        <v>212</v>
      </c>
      <c r="H34" s="149"/>
      <c r="I34" s="149"/>
      <c r="J34" s="149"/>
      <c r="K34" s="149"/>
      <c r="L34" s="149"/>
      <c r="M34" s="148"/>
      <c r="N34" s="149"/>
      <c r="O34" s="149"/>
      <c r="P34" s="149"/>
      <c r="Q34" s="149"/>
      <c r="R34" s="149"/>
      <c r="S34" s="149"/>
      <c r="T34" s="149"/>
      <c r="U34" s="149"/>
      <c r="V34" s="149"/>
      <c r="W34" s="149"/>
    </row>
    <row r="35" ht="53.25" customHeight="1" outlineLevel="1" spans="1:23">
      <c r="A35" s="148" t="s">
        <v>54</v>
      </c>
      <c r="B35" s="148" t="s">
        <v>214</v>
      </c>
      <c r="C35" s="148" t="s">
        <v>215</v>
      </c>
      <c r="D35" s="148" t="s">
        <v>94</v>
      </c>
      <c r="E35" s="148" t="s">
        <v>95</v>
      </c>
      <c r="F35" s="148" t="s">
        <v>216</v>
      </c>
      <c r="G35" s="148" t="s">
        <v>217</v>
      </c>
      <c r="H35" s="149">
        <v>8988</v>
      </c>
      <c r="I35" s="149">
        <v>8988</v>
      </c>
      <c r="J35" s="149"/>
      <c r="K35" s="149"/>
      <c r="L35" s="149">
        <v>8988</v>
      </c>
      <c r="M35" s="148"/>
      <c r="N35" s="149"/>
      <c r="O35" s="149"/>
      <c r="P35" s="149"/>
      <c r="Q35" s="149"/>
      <c r="R35" s="149"/>
      <c r="S35" s="149"/>
      <c r="T35" s="149"/>
      <c r="U35" s="149"/>
      <c r="V35" s="149"/>
      <c r="W35" s="149"/>
    </row>
    <row r="36" ht="30.75" customHeight="1" spans="1:23">
      <c r="A36" s="155" t="s">
        <v>38</v>
      </c>
      <c r="B36" s="155"/>
      <c r="C36" s="155"/>
      <c r="D36" s="155"/>
      <c r="E36" s="155"/>
      <c r="F36" s="155"/>
      <c r="G36" s="155"/>
      <c r="H36" s="149">
        <v>1840157.23</v>
      </c>
      <c r="I36" s="149">
        <v>1840157.23</v>
      </c>
      <c r="J36" s="149"/>
      <c r="K36" s="149"/>
      <c r="L36" s="149">
        <v>1840157.23</v>
      </c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4"/>
  <sheetViews>
    <sheetView showZeros="0" workbookViewId="0">
      <selection activeCell="P10" sqref="P10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4" width="5.42857142857143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0.5714285714286" customWidth="1"/>
    <col min="12" max="17" width="4.14285714285714" customWidth="1"/>
    <col min="18" max="18" width="10.5714285714286" customWidth="1"/>
    <col min="19" max="21" width="4.71428571428571" customWidth="1"/>
    <col min="22" max="22" width="5" customWidth="1"/>
    <col min="23" max="23" width="10.5714285714286" customWidth="1"/>
  </cols>
  <sheetData>
    <row r="1" ht="18.75" customHeight="1" spans="1:23">
      <c r="A1" s="144" t="s">
        <v>218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</row>
    <row r="2" ht="26.25" customHeight="1" spans="1:23">
      <c r="A2" s="141" t="str">
        <f>"2026"&amp;"年部门项目支出预算表"</f>
        <v>2026年部门项目支出预算表</v>
      </c>
      <c r="B2" s="141"/>
      <c r="C2" s="141" t="s">
        <v>67</v>
      </c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ht="18.75" customHeight="1" spans="1:23">
      <c r="A3" s="145" t="str">
        <f>"单位名称："&amp;"芒市农村经济管理站"</f>
        <v>单位名称：芒市农村经济管理站</v>
      </c>
      <c r="B3" s="145"/>
      <c r="C3" s="145"/>
      <c r="D3" s="145"/>
      <c r="E3" s="145"/>
      <c r="F3" s="145"/>
      <c r="G3" s="145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4" t="s">
        <v>35</v>
      </c>
      <c r="W3" s="144"/>
    </row>
    <row r="4" ht="26.25" customHeight="1" spans="1:23">
      <c r="A4" s="147" t="s">
        <v>219</v>
      </c>
      <c r="B4" s="147" t="s">
        <v>146</v>
      </c>
      <c r="C4" s="147" t="s">
        <v>147</v>
      </c>
      <c r="D4" s="147" t="s">
        <v>220</v>
      </c>
      <c r="E4" s="147" t="s">
        <v>148</v>
      </c>
      <c r="F4" s="147" t="s">
        <v>149</v>
      </c>
      <c r="G4" s="147" t="s">
        <v>221</v>
      </c>
      <c r="H4" s="147" t="s">
        <v>222</v>
      </c>
      <c r="I4" s="147" t="s">
        <v>38</v>
      </c>
      <c r="J4" s="147" t="s">
        <v>223</v>
      </c>
      <c r="K4" s="147"/>
      <c r="L4" s="147"/>
      <c r="M4" s="147"/>
      <c r="N4" s="147" t="s">
        <v>158</v>
      </c>
      <c r="O4" s="147"/>
      <c r="P4" s="147"/>
      <c r="Q4" s="147" t="s">
        <v>45</v>
      </c>
      <c r="R4" s="147" t="s">
        <v>59</v>
      </c>
      <c r="S4" s="147"/>
      <c r="T4" s="147"/>
      <c r="U4" s="147"/>
      <c r="V4" s="147"/>
      <c r="W4" s="147"/>
    </row>
    <row r="5" ht="26.25" customHeight="1" spans="1:23">
      <c r="A5" s="147"/>
      <c r="B5" s="147"/>
      <c r="C5" s="147"/>
      <c r="D5" s="147"/>
      <c r="E5" s="147"/>
      <c r="F5" s="147"/>
      <c r="G5" s="147"/>
      <c r="H5" s="147"/>
      <c r="I5" s="147"/>
      <c r="J5" s="147" t="s">
        <v>42</v>
      </c>
      <c r="K5" s="147"/>
      <c r="L5" s="147" t="s">
        <v>43</v>
      </c>
      <c r="M5" s="147" t="s">
        <v>44</v>
      </c>
      <c r="N5" s="147" t="s">
        <v>42</v>
      </c>
      <c r="O5" s="147" t="s">
        <v>43</v>
      </c>
      <c r="P5" s="147" t="s">
        <v>44</v>
      </c>
      <c r="Q5" s="147"/>
      <c r="R5" s="147" t="s">
        <v>41</v>
      </c>
      <c r="S5" s="147" t="s">
        <v>48</v>
      </c>
      <c r="T5" s="147" t="s">
        <v>49</v>
      </c>
      <c r="U5" s="147" t="s">
        <v>50</v>
      </c>
      <c r="V5" s="147" t="s">
        <v>51</v>
      </c>
      <c r="W5" s="147" t="s">
        <v>52</v>
      </c>
    </row>
    <row r="6" ht="26.25" customHeight="1" spans="1:23">
      <c r="A6" s="147"/>
      <c r="B6" s="147"/>
      <c r="C6" s="147"/>
      <c r="D6" s="147"/>
      <c r="E6" s="147"/>
      <c r="F6" s="147"/>
      <c r="G6" s="147"/>
      <c r="H6" s="147"/>
      <c r="I6" s="147"/>
      <c r="J6" s="147" t="s">
        <v>41</v>
      </c>
      <c r="K6" s="147" t="s">
        <v>224</v>
      </c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</row>
    <row r="7" ht="18.75" customHeight="1" spans="1:23">
      <c r="A7" s="147" t="s">
        <v>67</v>
      </c>
      <c r="B7" s="147" t="s">
        <v>68</v>
      </c>
      <c r="C7" s="147" t="s">
        <v>69</v>
      </c>
      <c r="D7" s="147" t="s">
        <v>70</v>
      </c>
      <c r="E7" s="147" t="s">
        <v>71</v>
      </c>
      <c r="F7" s="147" t="s">
        <v>72</v>
      </c>
      <c r="G7" s="147" t="s">
        <v>73</v>
      </c>
      <c r="H7" s="147" t="s">
        <v>74</v>
      </c>
      <c r="I7" s="147" t="s">
        <v>75</v>
      </c>
      <c r="J7" s="147" t="s">
        <v>76</v>
      </c>
      <c r="K7" s="147" t="s">
        <v>77</v>
      </c>
      <c r="L7" s="147" t="s">
        <v>78</v>
      </c>
      <c r="M7" s="147" t="s">
        <v>79</v>
      </c>
      <c r="N7" s="147" t="s">
        <v>80</v>
      </c>
      <c r="O7" s="147" t="s">
        <v>81</v>
      </c>
      <c r="P7" s="147" t="s">
        <v>160</v>
      </c>
      <c r="Q7" s="147" t="s">
        <v>161</v>
      </c>
      <c r="R7" s="147" t="s">
        <v>162</v>
      </c>
      <c r="S7" s="147" t="s">
        <v>163</v>
      </c>
      <c r="T7" s="147" t="s">
        <v>164</v>
      </c>
      <c r="U7" s="147" t="s">
        <v>165</v>
      </c>
      <c r="V7" s="147" t="s">
        <v>166</v>
      </c>
      <c r="W7" s="147" t="s">
        <v>167</v>
      </c>
    </row>
    <row r="8" ht="52.5" customHeight="1" spans="1:23">
      <c r="A8" s="148"/>
      <c r="B8" s="148"/>
      <c r="C8" s="148" t="s">
        <v>225</v>
      </c>
      <c r="D8" s="148"/>
      <c r="E8" s="148"/>
      <c r="F8" s="148"/>
      <c r="G8" s="148"/>
      <c r="H8" s="148"/>
      <c r="I8" s="149">
        <v>150000</v>
      </c>
      <c r="J8" s="149"/>
      <c r="K8" s="149"/>
      <c r="L8" s="149"/>
      <c r="M8" s="149"/>
      <c r="N8" s="149"/>
      <c r="O8" s="149"/>
      <c r="P8" s="149"/>
      <c r="Q8" s="149"/>
      <c r="R8" s="149">
        <v>150000</v>
      </c>
      <c r="S8" s="149"/>
      <c r="T8" s="149"/>
      <c r="U8" s="149"/>
      <c r="V8" s="149"/>
      <c r="W8" s="149">
        <v>150000</v>
      </c>
    </row>
    <row r="9" ht="52.5" customHeight="1" outlineLevel="1" spans="1:23">
      <c r="A9" s="148" t="s">
        <v>226</v>
      </c>
      <c r="B9" s="148" t="s">
        <v>227</v>
      </c>
      <c r="C9" s="148" t="s">
        <v>225</v>
      </c>
      <c r="D9" s="148" t="s">
        <v>54</v>
      </c>
      <c r="E9" s="148" t="s">
        <v>113</v>
      </c>
      <c r="F9" s="148" t="s">
        <v>114</v>
      </c>
      <c r="G9" s="148" t="s">
        <v>228</v>
      </c>
      <c r="H9" s="148" t="s">
        <v>229</v>
      </c>
      <c r="I9" s="149">
        <v>150000</v>
      </c>
      <c r="J9" s="149"/>
      <c r="K9" s="149"/>
      <c r="L9" s="149"/>
      <c r="M9" s="149"/>
      <c r="N9" s="149"/>
      <c r="O9" s="149"/>
      <c r="P9" s="149"/>
      <c r="Q9" s="149"/>
      <c r="R9" s="149">
        <v>150000</v>
      </c>
      <c r="S9" s="149"/>
      <c r="T9" s="149"/>
      <c r="U9" s="149"/>
      <c r="V9" s="149"/>
      <c r="W9" s="149">
        <v>150000</v>
      </c>
    </row>
    <row r="10" ht="52.5" customHeight="1" spans="1:23">
      <c r="A10" s="148"/>
      <c r="B10" s="148"/>
      <c r="C10" s="148" t="s">
        <v>230</v>
      </c>
      <c r="D10" s="148"/>
      <c r="E10" s="148"/>
      <c r="F10" s="148"/>
      <c r="G10" s="148"/>
      <c r="H10" s="148"/>
      <c r="I10" s="149">
        <v>130000</v>
      </c>
      <c r="J10" s="149">
        <v>130000</v>
      </c>
      <c r="K10" s="149">
        <v>130000</v>
      </c>
      <c r="L10" s="149"/>
      <c r="M10" s="149"/>
      <c r="N10" s="148"/>
      <c r="O10" s="148"/>
      <c r="P10" s="148"/>
      <c r="Q10" s="149"/>
      <c r="R10" s="149"/>
      <c r="S10" s="149"/>
      <c r="T10" s="149"/>
      <c r="U10" s="149"/>
      <c r="V10" s="149"/>
      <c r="W10" s="149"/>
    </row>
    <row r="11" ht="67" customHeight="1" outlineLevel="1" spans="1:23">
      <c r="A11" s="148" t="s">
        <v>226</v>
      </c>
      <c r="B11" s="148" t="s">
        <v>231</v>
      </c>
      <c r="C11" s="148" t="s">
        <v>230</v>
      </c>
      <c r="D11" s="148" t="s">
        <v>54</v>
      </c>
      <c r="E11" s="148" t="s">
        <v>113</v>
      </c>
      <c r="F11" s="148" t="s">
        <v>114</v>
      </c>
      <c r="G11" s="148" t="s">
        <v>228</v>
      </c>
      <c r="H11" s="148" t="s">
        <v>229</v>
      </c>
      <c r="I11" s="149">
        <v>90000</v>
      </c>
      <c r="J11" s="149">
        <v>90000</v>
      </c>
      <c r="K11" s="149">
        <v>90000</v>
      </c>
      <c r="L11" s="149"/>
      <c r="M11" s="149"/>
      <c r="N11" s="148"/>
      <c r="O11" s="148"/>
      <c r="P11" s="148"/>
      <c r="Q11" s="149"/>
      <c r="R11" s="149"/>
      <c r="S11" s="149"/>
      <c r="T11" s="149"/>
      <c r="U11" s="149"/>
      <c r="V11" s="149"/>
      <c r="W11" s="149"/>
    </row>
    <row r="12" ht="52.5" customHeight="1" outlineLevel="1" spans="1:23">
      <c r="A12" s="148" t="s">
        <v>226</v>
      </c>
      <c r="B12" s="148" t="s">
        <v>231</v>
      </c>
      <c r="C12" s="148" t="s">
        <v>230</v>
      </c>
      <c r="D12" s="148" t="s">
        <v>54</v>
      </c>
      <c r="E12" s="148" t="s">
        <v>113</v>
      </c>
      <c r="F12" s="148" t="s">
        <v>114</v>
      </c>
      <c r="G12" s="148" t="s">
        <v>232</v>
      </c>
      <c r="H12" s="148" t="s">
        <v>233</v>
      </c>
      <c r="I12" s="149">
        <v>20000</v>
      </c>
      <c r="J12" s="149">
        <v>20000</v>
      </c>
      <c r="K12" s="149">
        <v>20000</v>
      </c>
      <c r="L12" s="149"/>
      <c r="M12" s="149"/>
      <c r="N12" s="148"/>
      <c r="O12" s="148"/>
      <c r="P12" s="148"/>
      <c r="Q12" s="149"/>
      <c r="R12" s="149"/>
      <c r="S12" s="149"/>
      <c r="T12" s="149"/>
      <c r="U12" s="149"/>
      <c r="V12" s="149"/>
      <c r="W12" s="149"/>
    </row>
    <row r="13" ht="52.5" customHeight="1" outlineLevel="1" spans="1:23">
      <c r="A13" s="148" t="s">
        <v>226</v>
      </c>
      <c r="B13" s="148" t="s">
        <v>231</v>
      </c>
      <c r="C13" s="148" t="s">
        <v>230</v>
      </c>
      <c r="D13" s="148" t="s">
        <v>54</v>
      </c>
      <c r="E13" s="148" t="s">
        <v>113</v>
      </c>
      <c r="F13" s="148" t="s">
        <v>114</v>
      </c>
      <c r="G13" s="148" t="s">
        <v>234</v>
      </c>
      <c r="H13" s="148" t="s">
        <v>235</v>
      </c>
      <c r="I13" s="149">
        <v>20000</v>
      </c>
      <c r="J13" s="149">
        <v>20000</v>
      </c>
      <c r="K13" s="149">
        <v>20000</v>
      </c>
      <c r="L13" s="149"/>
      <c r="M13" s="149"/>
      <c r="N13" s="148"/>
      <c r="O13" s="148"/>
      <c r="P13" s="148"/>
      <c r="Q13" s="149"/>
      <c r="R13" s="149"/>
      <c r="S13" s="149"/>
      <c r="T13" s="149"/>
      <c r="U13" s="149"/>
      <c r="V13" s="149"/>
      <c r="W13" s="149"/>
    </row>
    <row r="14" ht="30" customHeight="1" spans="1:23">
      <c r="A14" s="150" t="s">
        <v>38</v>
      </c>
      <c r="B14" s="150"/>
      <c r="C14" s="150"/>
      <c r="D14" s="150"/>
      <c r="E14" s="150"/>
      <c r="F14" s="150"/>
      <c r="G14" s="150"/>
      <c r="H14" s="150"/>
      <c r="I14" s="149">
        <v>280000</v>
      </c>
      <c r="J14" s="149">
        <v>130000</v>
      </c>
      <c r="K14" s="149">
        <v>130000</v>
      </c>
      <c r="L14" s="149"/>
      <c r="M14" s="149"/>
      <c r="N14" s="149"/>
      <c r="O14" s="149"/>
      <c r="P14" s="149"/>
      <c r="Q14" s="149"/>
      <c r="R14" s="149">
        <v>150000</v>
      </c>
      <c r="S14" s="149"/>
      <c r="T14" s="149"/>
      <c r="U14" s="149"/>
      <c r="V14" s="149"/>
      <c r="W14" s="149">
        <v>150000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4:H1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封面（芒市）</vt:lpstr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县对下转移支付预算表09-1（芒市）</vt:lpstr>
      <vt:lpstr>县对下转移支付绩效目标表09-2（芒市）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</cp:lastModifiedBy>
  <dcterms:created xsi:type="dcterms:W3CDTF">2026-01-29T01:01:00Z</dcterms:created>
  <dcterms:modified xsi:type="dcterms:W3CDTF">2026-03-04T07:25:28Z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35356358C835458B9ABBE621B7CB3541_13</vt:lpwstr>
  </property>
  <property fmtid="{D5CDD505-2E9C-101B-9397-08002B2CF9AE}" pid="4" name="CalculationRule">
    <vt:i4>0</vt:i4>
  </property>
</Properties>
</file>