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芒市）" sheetId="14" r:id="rId13"/>
    <sheet name="县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6">部门基本支出预算表04!$1:$8</definedName>
  </definedNames>
  <calcPr calcId="144525"/>
</workbook>
</file>

<file path=xl/sharedStrings.xml><?xml version="1.0" encoding="utf-8"?>
<sst xmlns="http://schemas.openxmlformats.org/spreadsheetml/2006/main" count="720" uniqueCount="294">
  <si>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</si>
  <si>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</si>
  <si>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</si>
  <si>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</si>
  <si>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</si>
  <si>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</si>
  <si>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</si>
  <si>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</si>
  <si>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</si>
  <si>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</si>
  <si>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</si>
  <si>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</si>
  <si>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</si>
  <si>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</si>
  <si>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</si>
  <si>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</si>
  <si>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</si>
  <si>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</si>
  <si>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</si>
  <si>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</si>
  <si>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</si>
  <si>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</si>
  <si>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</si>
  <si>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</si>
  <si>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</si>
  <si>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</si>
  <si>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</si>
  <si>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</si>
  <si>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</si>
  <si>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</si>
  <si>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</si>
  <si>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</si>
  <si>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</si>
  <si>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</si>
  <si>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</si>
  <si>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</si>
  <si>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</si>
  <si>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</si>
  <si>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</si>
  <si>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</si>
  <si>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</si>
  <si>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</si>
  <si>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</si>
  <si>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</si>
  <si>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</si>
  <si>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706001</t>
  </si>
  <si>
    <t>芒市农机技术推广站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</si>
  <si>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</si>
  <si>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</si>
  <si>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</si>
  <si>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</si>
  <si>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</si>
  <si>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</si>
  <si>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</si>
  <si>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</si>
  <si>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</si>
  <si>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</si>
  <si>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</si>
  <si>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</si>
  <si>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</si>
  <si>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</si>
  <si>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</si>
  <si>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</si>
  <si>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</si>
  <si>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</si>
  <si>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</si>
  <si>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</si>
  <si>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</si>
  <si>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</si>
  <si>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</si>
  <si>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</si>
  <si>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</si>
  <si>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</si>
  <si>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</si>
  <si>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</si>
  <si>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</si>
  <si>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</si>
  <si>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</si>
  <si>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</si>
  <si>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</si>
  <si>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</si>
  <si>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</si>
  <si>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</si>
  <si>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</si>
  <si>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</si>
  <si>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</si>
  <si>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</si>
  <si>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</si>
  <si>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</si>
  <si>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</si>
  <si>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</si>
  <si>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</si>
  <si>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</si>
  <si>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</si>
  <si>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</si>
  <si>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</si>
  <si>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</si>
  <si>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</si>
  <si>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</si>
  <si>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</si>
  <si>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</si>
  <si>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</si>
  <si>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</si>
  <si>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</si>
  <si>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</si>
  <si>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</si>
  <si>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</si>
  <si>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</si>
  <si>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</si>
  <si>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</si>
  <si>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</si>
  <si>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</si>
  <si>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</si>
  <si>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</si>
  <si>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</si>
  <si>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</si>
  <si>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</si>
  <si>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</si>
  <si>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</si>
  <si>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</si>
  <si>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</si>
  <si>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</si>
  <si>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</si>
  <si>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</si>
  <si>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</si>
  <si>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</si>
  <si>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</si>
  <si>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</si>
  <si>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</si>
  <si>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</si>
  <si>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</si>
  <si>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</si>
  <si>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</si>
  <si>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</si>
  <si>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</si>
  <si>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</si>
  <si>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</si>
  <si>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</si>
  <si>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</si>
  <si>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</si>
  <si>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</si>
  <si>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</si>
  <si>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</si>
  <si>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</si>
  <si>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</si>
  <si>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</si>
  <si>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</si>
  <si>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</si>
  <si>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</si>
  <si>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</si>
  <si>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</si>
  <si>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</si>
  <si>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</si>
  <si>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</si>
  <si>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</si>
  <si>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</si>
  <si>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</si>
  <si>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</si>
  <si>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</si>
  <si>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</si>
  <si>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533103210000000017718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</si>
  <si>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</si>
  <si>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</si>
  <si>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</si>
  <si>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</si>
  <si>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</si>
  <si>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</si>
  <si>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</si>
  <si>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533103210000000017719</t>
  </si>
  <si>
    <t>社会保障缴费</t>
  </si>
  <si>
    <t>30108</t>
  </si>
  <si>
    <t>机关事业单位基本养老保险缴费</t>
  </si>
  <si>
    <t>30109</t>
  </si>
  <si>
    <t>职业年金缴费</t>
  </si>
  <si>
    <t>533103261100005010253</t>
  </si>
  <si>
    <t>职业年金缴费（非三保）</t>
  </si>
  <si>
    <t>30110</t>
  </si>
  <si>
    <t>职工基本医疗保险缴费</t>
  </si>
  <si>
    <t>30112</t>
  </si>
  <si>
    <t>其他社会保障缴费</t>
  </si>
  <si>
    <t>533103210000000017720</t>
  </si>
  <si>
    <t>30113</t>
  </si>
  <si>
    <t>533103210000000017724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</si>
  <si>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</si>
  <si>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</si>
  <si>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</si>
  <si>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</si>
  <si>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</si>
  <si>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</si>
  <si>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</si>
  <si>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</si>
  <si>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</si>
  <si>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533103221100000329416</t>
  </si>
  <si>
    <t>公用经费安排的公务接待费</t>
  </si>
  <si>
    <t>30217</t>
  </si>
  <si>
    <t>30218</t>
  </si>
  <si>
    <t>专用材料费</t>
  </si>
  <si>
    <t>30226</t>
  </si>
  <si>
    <t>劳务费</t>
  </si>
  <si>
    <t>533103231100001182791</t>
  </si>
  <si>
    <t>公用经费安排的公务用车运维费</t>
  </si>
  <si>
    <t>30231</t>
  </si>
  <si>
    <t>公务用车运行维护费</t>
  </si>
  <si>
    <t>30299</t>
  </si>
  <si>
    <t>其他商品和服务支出</t>
  </si>
  <si>
    <t>533103210000000017723</t>
  </si>
  <si>
    <t>退休公用经费</t>
  </si>
  <si>
    <t>533103210000000017722</t>
  </si>
  <si>
    <t>工会经费</t>
  </si>
  <si>
    <t>30228</t>
  </si>
  <si>
    <t>533103261100005009384</t>
  </si>
  <si>
    <t>遗属补助资金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</si>
  <si>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</si>
  <si>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</si>
  <si>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</si>
  <si>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</si>
  <si>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</si>
  <si>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</si>
  <si>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</si>
  <si>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</si>
  <si>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</si>
  <si>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备注：本部门无项目支出预算，本表无数据，公开空表。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</si>
  <si>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</si>
  <si>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</si>
  <si>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</si>
  <si>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</si>
  <si>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</si>
  <si>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</si>
  <si>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</si>
  <si>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</si>
  <si>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</si>
  <si>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</si>
  <si>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</si>
  <si>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</si>
  <si>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</si>
  <si>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</si>
  <si>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</si>
  <si>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</si>
  <si>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备注：本部门无政府性基金支出预算，本表无数据，公开空表。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</si>
  <si>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</si>
  <si>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</si>
  <si>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</si>
  <si>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</si>
  <si>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</si>
  <si>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</si>
  <si>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</si>
  <si>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</si>
  <si>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</si>
  <si>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</si>
  <si>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</si>
  <si>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</si>
  <si>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车辆加油、添加燃料服务</t>
  </si>
  <si>
    <t>辆</t>
  </si>
  <si>
    <t>车辆维修和保养服务</t>
  </si>
  <si>
    <t>机动车保险服务</t>
  </si>
  <si>
    <t>预算08表</t>
  </si>
  <si>
    <t>政府购买服务项目</t>
  </si>
  <si>
    <t>政府购买服务目录</t>
  </si>
  <si>
    <t>备注：本部门无政府购买服务预算，本表无数据，公开空表。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</si>
  <si>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</si>
  <si>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</si>
  <si>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</si>
  <si>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</si>
  <si>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</si>
  <si>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</si>
  <si>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</si>
  <si>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</si>
  <si>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</si>
  <si>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</si>
  <si>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</si>
  <si>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</si>
  <si>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</si>
  <si>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</si>
  <si>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</si>
  <si>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</si>
  <si>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备注：本部门无市对下转移支付预算，本表无数据，公开空表。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</si>
  <si>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</si>
  <si>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</si>
  <si>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</si>
  <si>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</si>
  <si>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</si>
  <si>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</si>
  <si>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</si>
  <si>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</si>
  <si>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</si>
  <si>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</si>
  <si>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备注：本部门无新增资产配置预算，本表无数据，公开空表。</t>
  </si>
  <si>
    <t>预算11表</t>
  </si>
  <si>
    <t>上级补助</t>
  </si>
  <si>
    <t>备注：本部门无上级转移支付补助项目支出预算，本表无数据，公开空表。</t>
  </si>
  <si>
    <t>预算12表</t>
  </si>
  <si>
    <t>项目级次</t>
  </si>
  <si>
    <t>114 对个人和家庭的补助</t>
  </si>
  <si>
    <t>本级</t>
  </si>
</sst>
</file>

<file path=xl/styles.xml><?xml version="1.0" encoding="utf-8"?>
<styleSheet xmlns="http://schemas.openxmlformats.org/spreadsheetml/2006/main">
  <numFmts count="9">
    <numFmt numFmtId="176" formatCode="yyyy/mm/dd"/>
    <numFmt numFmtId="44" formatCode="_ &quot;￥&quot;* #,##0.00_ ;_ &quot;￥&quot;* \-#,##0.00_ ;_ &quot;￥&quot;* &quot;-&quot;??_ ;_ @_ "/>
    <numFmt numFmtId="177" formatCode="#,##0;\-#,##0;;@"/>
    <numFmt numFmtId="41" formatCode="_ * #,##0_ ;_ * \-#,##0_ ;_ * &quot;-&quot;_ ;_ @_ "/>
    <numFmt numFmtId="178" formatCode="yyyy/mm/dd\ hh:mm:ss"/>
    <numFmt numFmtId="179" formatCode="hh:mm:ss"/>
    <numFmt numFmtId="42" formatCode="_ &quot;￥&quot;* #,##0_ ;_ &quot;￥&quot;* \-#,##0_ ;_ &quot;￥&quot;* &quot;-&quot;_ ;_ @_ "/>
    <numFmt numFmtId="180" formatCode="#,##0.00;\-#,##0.00;;@"/>
    <numFmt numFmtId="43" formatCode="_ * #,##0.00_ ;_ * \-#,##0.00_ ;_ * &quot;-&quot;??_ ;_ @_ 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Calibri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4" fillId="19" borderId="1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2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5" fillId="0" borderId="0" applyNumberFormat="0" applyFill="0" applyBorder="0" applyAlignment="0" applyProtection="0">
      <alignment vertical="center"/>
    </xf>
    <xf numFmtId="0" fontId="21" fillId="14" borderId="17" applyNumberFormat="0" applyFon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3" borderId="16" applyNumberFormat="0" applyAlignment="0" applyProtection="0">
      <alignment vertical="center"/>
    </xf>
    <xf numFmtId="0" fontId="35" fillId="13" borderId="18" applyNumberFormat="0" applyAlignment="0" applyProtection="0">
      <alignment vertical="center"/>
    </xf>
    <xf numFmtId="0" fontId="27" fillId="8" borderId="14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2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8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  <xf numFmtId="179" fontId="1" fillId="0" borderId="7">
      <alignment horizontal="right" vertical="center"/>
    </xf>
    <xf numFmtId="177" fontId="1" fillId="0" borderId="7">
      <alignment horizontal="right" vertical="center"/>
    </xf>
  </cellStyleXfs>
  <cellXfs count="18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80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180" fontId="1" fillId="0" borderId="7" xfId="54" applyBorder="1" applyProtection="1">
      <alignment horizontal="right" vertical="center"/>
      <protection locked="0"/>
    </xf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80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80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180" fontId="1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3"/>
  <sheetViews>
    <sheetView showZeros="0" topLeftCell="A7" workbookViewId="0">
      <selection activeCell="B14" sqref="B14"/>
    </sheetView>
  </sheetViews>
  <sheetFormatPr defaultColWidth="10.2857142857143" defaultRowHeight="15" customHeight="1" outlineLevelCol="3"/>
  <cols>
    <col min="1" max="1" width="33.2857142857143" customWidth="1"/>
    <col min="2" max="2" width="27.4285714285714" customWidth="1"/>
    <col min="3" max="3" width="33.2857142857143" customWidth="1"/>
    <col min="4" max="4" width="31" customWidth="1"/>
  </cols>
  <sheetData>
    <row r="1" ht="18.75" customHeight="1" spans="1:4">
      <c r="A1" s="179"/>
      <c r="B1" s="179"/>
      <c r="C1" s="179"/>
      <c r="D1" s="180" t="s">
        <v>0</v>
      </c>
    </row>
    <row r="2" ht="42" customHeight="1" spans="1:4">
      <c r="A2" s="181" t="str">
        <f>"2026"&amp;"年部门财务收支预算总表"</f>
        <v>2026年部门财务收支预算总表</v>
      </c>
      <c r="B2" s="181"/>
      <c r="C2" s="181"/>
      <c r="D2" s="181"/>
    </row>
    <row r="3" ht="18.75" customHeight="1" spans="1:4">
      <c r="A3" s="179" t="str">
        <f>"单位名称："&amp;"芒市农机技术推广站"</f>
        <v>单位名称：芒市农机技术推广站</v>
      </c>
      <c r="B3" s="179"/>
      <c r="C3" s="182"/>
      <c r="D3" s="180" t="s">
        <v>1</v>
      </c>
    </row>
    <row r="4" ht="18.75" customHeight="1" spans="1:4">
      <c r="A4" s="138" t="s">
        <v>2</v>
      </c>
      <c r="B4" s="138"/>
      <c r="C4" s="138" t="s">
        <v>3</v>
      </c>
      <c r="D4" s="138"/>
    </row>
    <row r="5" ht="18.75" customHeight="1" spans="1:4">
      <c r="A5" s="138" t="s">
        <v>4</v>
      </c>
      <c r="B5" s="138" t="s">
        <v>5</v>
      </c>
      <c r="C5" s="138" t="s">
        <v>6</v>
      </c>
      <c r="D5" s="138" t="s">
        <v>5</v>
      </c>
    </row>
    <row r="6" ht="18.75" customHeight="1" spans="1:4">
      <c r="A6" s="137" t="s">
        <v>7</v>
      </c>
      <c r="B6" s="139">
        <v>4095291.8</v>
      </c>
      <c r="C6" s="137" t="str">
        <f>"一"&amp;"、"&amp;"社会保障和就业支出"</f>
        <v>一、社会保障和就业支出</v>
      </c>
      <c r="D6" s="139">
        <v>1068975.39</v>
      </c>
    </row>
    <row r="7" ht="18.75" customHeight="1" spans="1:4">
      <c r="A7" s="137" t="s">
        <v>8</v>
      </c>
      <c r="B7" s="139"/>
      <c r="C7" s="137" t="str">
        <f>"二"&amp;"、"&amp;"卫生健康支出"</f>
        <v>二、卫生健康支出</v>
      </c>
      <c r="D7" s="139">
        <v>162508.89</v>
      </c>
    </row>
    <row r="8" ht="18.75" customHeight="1" spans="1:4">
      <c r="A8" s="137" t="s">
        <v>9</v>
      </c>
      <c r="B8" s="139"/>
      <c r="C8" s="137" t="str">
        <f>"三"&amp;"、"&amp;"农林水支出"</f>
        <v>三、农林水支出</v>
      </c>
      <c r="D8" s="139">
        <v>2551271.36</v>
      </c>
    </row>
    <row r="9" ht="18.75" customHeight="1" spans="1:4">
      <c r="A9" s="137" t="s">
        <v>10</v>
      </c>
      <c r="B9" s="139"/>
      <c r="C9" s="137" t="str">
        <f>"四"&amp;"、"&amp;"住房保障支出"</f>
        <v>四、住房保障支出</v>
      </c>
      <c r="D9" s="139">
        <v>312536.16</v>
      </c>
    </row>
    <row r="10" ht="18.75" customHeight="1" spans="1:4">
      <c r="A10" s="137" t="s">
        <v>11</v>
      </c>
      <c r="B10" s="139"/>
      <c r="C10" s="137"/>
      <c r="D10" s="139"/>
    </row>
    <row r="11" ht="18.75" customHeight="1" spans="1:4">
      <c r="A11" s="137" t="s">
        <v>12</v>
      </c>
      <c r="B11" s="139"/>
      <c r="C11" s="137"/>
      <c r="D11" s="139"/>
    </row>
    <row r="12" ht="18.75" customHeight="1" spans="1:4">
      <c r="A12" s="137" t="s">
        <v>13</v>
      </c>
      <c r="B12" s="139"/>
      <c r="C12" s="137"/>
      <c r="D12" s="139"/>
    </row>
    <row r="13" ht="18.75" customHeight="1" spans="1:4">
      <c r="A13" s="137" t="s">
        <v>14</v>
      </c>
      <c r="B13" s="139"/>
      <c r="C13" s="137"/>
      <c r="D13" s="139"/>
    </row>
    <row r="14" ht="18.75" customHeight="1" spans="1:4">
      <c r="A14" s="137" t="s">
        <v>15</v>
      </c>
      <c r="B14" s="139"/>
      <c r="C14" s="137"/>
      <c r="D14" s="139"/>
    </row>
    <row r="15" ht="18.75" customHeight="1" spans="1:4">
      <c r="A15" s="137" t="s">
        <v>16</v>
      </c>
      <c r="B15" s="139"/>
      <c r="C15" s="137"/>
      <c r="D15" s="139"/>
    </row>
    <row r="16" ht="18.75" customHeight="1" spans="1:4">
      <c r="A16" s="137"/>
      <c r="B16" s="139"/>
      <c r="C16" s="137"/>
      <c r="D16" s="139"/>
    </row>
    <row r="17" ht="18.75" customHeight="1" spans="1:4">
      <c r="A17" s="137"/>
      <c r="B17" s="139"/>
      <c r="C17" s="137"/>
      <c r="D17" s="139"/>
    </row>
    <row r="18" ht="18.75" customHeight="1" spans="1:4">
      <c r="A18" s="137"/>
      <c r="B18" s="139"/>
      <c r="C18" s="137"/>
      <c r="D18" s="139"/>
    </row>
    <row r="19" ht="18.75" customHeight="1" spans="1:4">
      <c r="A19" s="137" t="s">
        <v>17</v>
      </c>
      <c r="B19" s="139">
        <v>4095291.8</v>
      </c>
      <c r="C19" s="137" t="s">
        <v>18</v>
      </c>
      <c r="D19" s="139">
        <v>4095291.8</v>
      </c>
    </row>
    <row r="20" ht="18.75" customHeight="1" spans="1:4">
      <c r="A20" s="137" t="s">
        <v>19</v>
      </c>
      <c r="B20" s="139"/>
      <c r="C20" s="137" t="s">
        <v>20</v>
      </c>
      <c r="D20" s="139"/>
    </row>
    <row r="21" ht="18.75" customHeight="1" spans="1:4">
      <c r="A21" s="137" t="s">
        <v>21</v>
      </c>
      <c r="B21" s="139"/>
      <c r="C21" s="137" t="s">
        <v>21</v>
      </c>
      <c r="D21" s="139"/>
    </row>
    <row r="22" ht="18.75" customHeight="1" spans="1:4">
      <c r="A22" s="137" t="s">
        <v>22</v>
      </c>
      <c r="B22" s="139"/>
      <c r="C22" s="137" t="s">
        <v>23</v>
      </c>
      <c r="D22" s="139"/>
    </row>
    <row r="23" ht="18.75" customHeight="1" spans="1:4">
      <c r="A23" s="137" t="s">
        <v>24</v>
      </c>
      <c r="B23" s="139">
        <v>4095291.8</v>
      </c>
      <c r="C23" s="137" t="s">
        <v>25</v>
      </c>
      <c r="D23" s="139">
        <v>4095291.8</v>
      </c>
    </row>
  </sheetData>
  <mergeCells count="4">
    <mergeCell ref="A2:D2"/>
    <mergeCell ref="A3:B3"/>
    <mergeCell ref="A4:B4"/>
    <mergeCell ref="C4:D4"/>
  </mergeCells>
  <pageMargins left="0.948611111111111" right="0.751388888888889" top="1" bottom="1" header="0.511805555555556" footer="0.511805555555556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D10"/>
    </sheetView>
  </sheetViews>
  <sheetFormatPr defaultColWidth="9.14285714285714" defaultRowHeight="14.25" customHeight="1" outlineLevelCol="5"/>
  <cols>
    <col min="1" max="1" width="24.3428571428571" customWidth="1"/>
    <col min="2" max="2" width="19.7142857142857" customWidth="1"/>
    <col min="3" max="3" width="19.2857142857143" customWidth="1"/>
    <col min="4" max="4" width="19.7142857142857" customWidth="1"/>
    <col min="5" max="5" width="22.7142857142857" customWidth="1"/>
    <col min="6" max="6" width="22" customWidth="1"/>
  </cols>
  <sheetData>
    <row r="1" ht="12" customHeight="1" spans="1:6">
      <c r="A1" s="116">
        <v>1</v>
      </c>
      <c r="B1" s="117">
        <v>0</v>
      </c>
      <c r="C1" s="116">
        <v>1</v>
      </c>
      <c r="D1" s="93"/>
      <c r="E1" s="93"/>
      <c r="F1" s="115" t="s">
        <v>233</v>
      </c>
    </row>
    <row r="2" ht="26.25" customHeight="1" spans="1:6">
      <c r="A2" s="118" t="str">
        <f>"2026"&amp;"年部门政府性基金预算支出预算表"</f>
        <v>2026年部门政府性基金预算支出预算表</v>
      </c>
      <c r="B2" s="118" t="s">
        <v>234</v>
      </c>
      <c r="C2" s="119"/>
      <c r="D2" s="120"/>
      <c r="E2" s="120"/>
      <c r="F2" s="120"/>
    </row>
    <row r="3" ht="13.5" customHeight="1" spans="1:6">
      <c r="A3" s="121" t="str">
        <f>"单位名称："&amp;"芒市农机技术推广站"</f>
        <v>单位名称：芒市农机技术推广站</v>
      </c>
      <c r="B3" s="121" t="s">
        <v>235</v>
      </c>
      <c r="C3" s="122"/>
      <c r="D3" s="93"/>
      <c r="E3" s="93"/>
      <c r="F3" s="115" t="s">
        <v>1</v>
      </c>
    </row>
    <row r="4" ht="19.5" customHeight="1" spans="1:6">
      <c r="A4" s="61" t="s">
        <v>137</v>
      </c>
      <c r="B4" s="123" t="s">
        <v>48</v>
      </c>
      <c r="C4" s="61" t="s">
        <v>49</v>
      </c>
      <c r="D4" s="34" t="s">
        <v>236</v>
      </c>
      <c r="E4" s="34"/>
      <c r="F4" s="34"/>
    </row>
    <row r="5" ht="18.55" customHeight="1" spans="1:6">
      <c r="A5" s="61"/>
      <c r="B5" s="123"/>
      <c r="C5" s="61"/>
      <c r="D5" s="34" t="s">
        <v>30</v>
      </c>
      <c r="E5" s="34" t="s">
        <v>52</v>
      </c>
      <c r="F5" s="34" t="s">
        <v>53</v>
      </c>
    </row>
    <row r="6" ht="20.25" customHeight="1" spans="1:6">
      <c r="A6" s="61">
        <v>1</v>
      </c>
      <c r="B6" s="124" t="s">
        <v>60</v>
      </c>
      <c r="C6" s="124" t="s">
        <v>61</v>
      </c>
      <c r="D6" s="124" t="s">
        <v>62</v>
      </c>
      <c r="E6" s="124" t="s">
        <v>63</v>
      </c>
      <c r="F6" s="124" t="s">
        <v>64</v>
      </c>
    </row>
    <row r="7" ht="30" customHeight="1" spans="1:6">
      <c r="A7" s="32"/>
      <c r="B7" s="123"/>
      <c r="C7" s="32"/>
      <c r="D7" s="77"/>
      <c r="E7" s="125"/>
      <c r="F7" s="125"/>
    </row>
    <row r="8" ht="30" customHeight="1" spans="1:6">
      <c r="A8" s="22"/>
      <c r="B8" s="22"/>
      <c r="C8" s="22"/>
      <c r="D8" s="77"/>
      <c r="E8" s="125"/>
      <c r="F8" s="125"/>
    </row>
    <row r="9" ht="30" customHeight="1" spans="1:6">
      <c r="A9" s="126" t="s">
        <v>237</v>
      </c>
      <c r="B9" s="126" t="s">
        <v>237</v>
      </c>
      <c r="C9" s="126" t="s">
        <v>237</v>
      </c>
      <c r="D9" s="127"/>
      <c r="E9" s="125"/>
      <c r="F9" s="125"/>
    </row>
    <row r="10" customHeight="1" spans="1:4">
      <c r="A10" s="39" t="s">
        <v>238</v>
      </c>
      <c r="B10" s="39"/>
      <c r="C10" s="39"/>
      <c r="D10" s="39"/>
    </row>
  </sheetData>
  <mergeCells count="8">
    <mergeCell ref="A2:F2"/>
    <mergeCell ref="A3:C3"/>
    <mergeCell ref="D4:F4"/>
    <mergeCell ref="A9:C9"/>
    <mergeCell ref="A10:D10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showZeros="0" workbookViewId="0">
      <selection activeCell="U11" sqref="U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4.57142857142857" customWidth="1"/>
    <col min="6" max="6" width="9.14285714285714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7.28571428571429" customWidth="1"/>
    <col min="13" max="13" width="9.71428571428571" customWidth="1"/>
    <col min="14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6"/>
      <c r="P1" s="106"/>
      <c r="Q1" s="44" t="s">
        <v>239</v>
      </c>
    </row>
    <row r="2" ht="27.75" customHeight="1" spans="1:17">
      <c r="A2" s="45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7"/>
      <c r="L2" s="28"/>
      <c r="M2" s="28"/>
      <c r="N2" s="28"/>
      <c r="O2" s="107"/>
      <c r="P2" s="107"/>
      <c r="Q2" s="28"/>
    </row>
    <row r="3" ht="18.75" customHeight="1" spans="1:17">
      <c r="A3" s="46" t="str">
        <f>"单位名称："&amp;"芒市农机技术推广站"</f>
        <v>单位名称：芒市农机技术推广站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8"/>
      <c r="P3" s="108"/>
      <c r="Q3" s="115" t="s">
        <v>27</v>
      </c>
    </row>
    <row r="4" ht="15.75" customHeight="1" spans="1:17">
      <c r="A4" s="11" t="s">
        <v>240</v>
      </c>
      <c r="B4" s="94" t="s">
        <v>241</v>
      </c>
      <c r="C4" s="94" t="s">
        <v>242</v>
      </c>
      <c r="D4" s="94" t="s">
        <v>243</v>
      </c>
      <c r="E4" s="94" t="s">
        <v>244</v>
      </c>
      <c r="F4" s="94" t="s">
        <v>245</v>
      </c>
      <c r="G4" s="49" t="s">
        <v>144</v>
      </c>
      <c r="H4" s="49"/>
      <c r="I4" s="49"/>
      <c r="J4" s="49"/>
      <c r="K4" s="109"/>
      <c r="L4" s="49"/>
      <c r="M4" s="49"/>
      <c r="N4" s="49"/>
      <c r="O4" s="74"/>
      <c r="P4" s="109"/>
      <c r="Q4" s="50"/>
    </row>
    <row r="5" ht="17.25" customHeight="1" spans="1:17">
      <c r="A5" s="16"/>
      <c r="B5" s="95"/>
      <c r="C5" s="95"/>
      <c r="D5" s="95"/>
      <c r="E5" s="95"/>
      <c r="F5" s="95"/>
      <c r="G5" s="95" t="s">
        <v>30</v>
      </c>
      <c r="H5" s="95" t="s">
        <v>34</v>
      </c>
      <c r="I5" s="95" t="s">
        <v>246</v>
      </c>
      <c r="J5" s="95" t="s">
        <v>247</v>
      </c>
      <c r="K5" s="110" t="s">
        <v>248</v>
      </c>
      <c r="L5" s="111" t="s">
        <v>249</v>
      </c>
      <c r="M5" s="111"/>
      <c r="N5" s="111"/>
      <c r="O5" s="112"/>
      <c r="P5" s="113"/>
      <c r="Q5" s="96"/>
    </row>
    <row r="6" ht="54" customHeight="1" spans="1:17">
      <c r="A6" s="18"/>
      <c r="B6" s="96"/>
      <c r="C6" s="96"/>
      <c r="D6" s="96"/>
      <c r="E6" s="96"/>
      <c r="F6" s="96"/>
      <c r="G6" s="96"/>
      <c r="H6" s="96" t="s">
        <v>33</v>
      </c>
      <c r="I6" s="96"/>
      <c r="J6" s="96"/>
      <c r="K6" s="114"/>
      <c r="L6" s="96" t="s">
        <v>33</v>
      </c>
      <c r="M6" s="96" t="s">
        <v>40</v>
      </c>
      <c r="N6" s="96" t="s">
        <v>250</v>
      </c>
      <c r="O6" s="32" t="s">
        <v>42</v>
      </c>
      <c r="P6" s="114" t="s">
        <v>43</v>
      </c>
      <c r="Q6" s="96" t="s">
        <v>44</v>
      </c>
    </row>
    <row r="7" ht="15" customHeight="1" spans="1:17">
      <c r="A7" s="75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52.5" customHeight="1" spans="1:17">
      <c r="A8" s="99" t="s">
        <v>46</v>
      </c>
      <c r="B8" s="100"/>
      <c r="C8" s="100"/>
      <c r="D8" s="101"/>
      <c r="E8" s="102"/>
      <c r="F8" s="23"/>
      <c r="G8" s="23">
        <v>18800</v>
      </c>
      <c r="H8" s="23">
        <v>18800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9" t="str">
        <f t="shared" ref="A9:A11" si="0">"     "&amp;"公用经费安排的公务用车运维费"</f>
        <v>     公用经费安排的公务用车运维费</v>
      </c>
      <c r="B9" s="100" t="s">
        <v>251</v>
      </c>
      <c r="C9" s="100" t="s">
        <v>251</v>
      </c>
      <c r="D9" s="103" t="s">
        <v>252</v>
      </c>
      <c r="E9" s="103">
        <v>2</v>
      </c>
      <c r="F9" s="23"/>
      <c r="G9" s="23">
        <v>10000</v>
      </c>
      <c r="H9" s="23">
        <v>10000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9" t="str">
        <f t="shared" si="0"/>
        <v>     公用经费安排的公务用车运维费</v>
      </c>
      <c r="B10" s="100" t="s">
        <v>253</v>
      </c>
      <c r="C10" s="100" t="s">
        <v>253</v>
      </c>
      <c r="D10" s="103" t="s">
        <v>252</v>
      </c>
      <c r="E10" s="103">
        <v>1</v>
      </c>
      <c r="F10" s="23"/>
      <c r="G10" s="23">
        <v>5300</v>
      </c>
      <c r="H10" s="23">
        <v>5300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9" t="str">
        <f t="shared" si="0"/>
        <v>     公用经费安排的公务用车运维费</v>
      </c>
      <c r="B11" s="100" t="s">
        <v>254</v>
      </c>
      <c r="C11" s="100" t="s">
        <v>254</v>
      </c>
      <c r="D11" s="103" t="s">
        <v>252</v>
      </c>
      <c r="E11" s="103">
        <v>2</v>
      </c>
      <c r="F11" s="23"/>
      <c r="G11" s="23">
        <v>3500</v>
      </c>
      <c r="H11" s="23">
        <v>3500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4" t="s">
        <v>237</v>
      </c>
      <c r="B12" s="105"/>
      <c r="C12" s="105"/>
      <c r="D12" s="105"/>
      <c r="E12" s="102"/>
      <c r="F12" s="23"/>
      <c r="G12" s="23">
        <v>18800</v>
      </c>
      <c r="H12" s="23">
        <v>18800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11805555555556" footer="0.511805555555556"/>
  <pageSetup paperSize="9" scale="81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A11" sqref="A11:N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7"/>
      <c r="I1" s="1"/>
      <c r="J1" s="1"/>
      <c r="K1" s="87"/>
      <c r="L1" s="1"/>
      <c r="M1" s="92"/>
      <c r="N1" s="92" t="s">
        <v>255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"单位名称："&amp;"芒市农机技术推广站"</f>
        <v>单位名称：芒市农机技术推广站</v>
      </c>
      <c r="B3" s="31"/>
      <c r="C3" s="31"/>
      <c r="D3" s="31"/>
      <c r="E3" s="31"/>
      <c r="F3" s="31"/>
      <c r="G3" s="31"/>
      <c r="H3" s="87"/>
      <c r="I3" s="1"/>
      <c r="J3" s="1"/>
      <c r="K3" s="87"/>
      <c r="L3" s="1"/>
      <c r="M3" s="93"/>
      <c r="N3" s="44" t="s">
        <v>27</v>
      </c>
    </row>
    <row r="4" ht="15.75" customHeight="1" spans="1:14">
      <c r="A4" s="11" t="s">
        <v>240</v>
      </c>
      <c r="B4" s="11" t="s">
        <v>256</v>
      </c>
      <c r="C4" s="11" t="s">
        <v>257</v>
      </c>
      <c r="D4" s="12" t="s">
        <v>144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8" t="s">
        <v>30</v>
      </c>
      <c r="E5" s="11" t="s">
        <v>34</v>
      </c>
      <c r="F5" s="11" t="s">
        <v>246</v>
      </c>
      <c r="G5" s="11" t="s">
        <v>247</v>
      </c>
      <c r="H5" s="11" t="s">
        <v>248</v>
      </c>
      <c r="I5" s="12" t="s">
        <v>249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9"/>
      <c r="B8" s="89"/>
      <c r="C8" s="8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0"/>
      <c r="B9" s="90"/>
      <c r="C9" s="90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1"/>
      <c r="C10" s="91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customHeight="1" spans="1:14">
      <c r="A11" s="39" t="s">
        <v>258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11805555555556" footer="0.511805555555556"/>
  <pageSetup paperSize="9" scale="7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11"/>
  <sheetViews>
    <sheetView showZeros="0" workbookViewId="0">
      <selection activeCell="A11" sqref="A11:P1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1" t="s">
        <v>259</v>
      </c>
    </row>
    <row r="2" ht="27.75" customHeight="1" spans="1:16">
      <c r="A2" s="67" t="str">
        <f>"2026"&amp;"年市对下转移支付预算表"</f>
        <v>2026年市对下转移支付预算表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"/>
    </row>
    <row r="3" customHeight="1" spans="1:16">
      <c r="A3" s="68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2"/>
    </row>
    <row r="4" ht="18" customHeight="1" spans="1:16">
      <c r="A4" s="70" t="str">
        <f>"单位名称："&amp;"芒市农机技术推广站"</f>
        <v>单位名称：芒市农机技术推广站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3"/>
    </row>
    <row r="5" ht="19.5" customHeight="1" spans="1:16">
      <c r="A5" s="72" t="s">
        <v>260</v>
      </c>
      <c r="B5" s="12" t="s">
        <v>144</v>
      </c>
      <c r="C5" s="13"/>
      <c r="D5" s="73"/>
      <c r="E5" s="74" t="s">
        <v>261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84"/>
    </row>
    <row r="6" ht="40.5" customHeight="1" spans="1:16">
      <c r="A6" s="75"/>
      <c r="B6" s="16" t="s">
        <v>30</v>
      </c>
      <c r="C6" s="11" t="s">
        <v>34</v>
      </c>
      <c r="D6" s="76" t="s">
        <v>262</v>
      </c>
      <c r="E6" s="76" t="s">
        <v>263</v>
      </c>
      <c r="F6" s="76" t="s">
        <v>264</v>
      </c>
      <c r="G6" s="76" t="s">
        <v>265</v>
      </c>
      <c r="H6" s="76" t="s">
        <v>266</v>
      </c>
      <c r="I6" s="76" t="s">
        <v>267</v>
      </c>
      <c r="J6" s="76" t="s">
        <v>268</v>
      </c>
      <c r="K6" s="76" t="s">
        <v>269</v>
      </c>
      <c r="L6" s="76" t="s">
        <v>270</v>
      </c>
      <c r="M6" s="32" t="s">
        <v>271</v>
      </c>
      <c r="N6" s="32" t="s">
        <v>272</v>
      </c>
      <c r="O6" s="85" t="s">
        <v>273</v>
      </c>
      <c r="P6" s="32" t="s">
        <v>274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5">
        <v>16</v>
      </c>
    </row>
    <row r="8" ht="19.5" customHeight="1" spans="1:16">
      <c r="A8" s="35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6"/>
      <c r="N8" s="86"/>
      <c r="O8" s="86"/>
      <c r="P8" s="86"/>
    </row>
    <row r="9" ht="19.5" customHeight="1" spans="1:16">
      <c r="A9" s="35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24"/>
    </row>
    <row r="10" ht="19.5" customHeight="1" spans="1:16">
      <c r="A10" s="53" t="s">
        <v>30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6"/>
      <c r="N10" s="86"/>
      <c r="O10" s="86"/>
      <c r="P10" s="86"/>
    </row>
    <row r="11" customHeight="1" spans="1:16">
      <c r="A11" s="56" t="s">
        <v>275</v>
      </c>
      <c r="B11" s="56"/>
      <c r="C11" s="5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6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1388888888889" right="0.751388888888889" top="1" bottom="1" header="0.511805555555556" footer="0.511805555555556"/>
  <pageSetup paperSize="9" scale="91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"/>
  <sheetViews>
    <sheetView showZeros="0" workbookViewId="0">
      <selection activeCell="A8" sqref="A8:P8"/>
    </sheetView>
  </sheetViews>
  <sheetFormatPr defaultColWidth="9.14285714285714" defaultRowHeight="12" customHeight="1" outlineLevelRow="7"/>
  <cols>
    <col min="1" max="1" width="20.7142857142857" customWidth="1"/>
    <col min="2" max="2" width="18.8571428571429" customWidth="1"/>
    <col min="3" max="10" width="11.2" customWidth="1"/>
  </cols>
  <sheetData>
    <row r="1" customHeight="1" spans="10:10">
      <c r="J1" s="64" t="s">
        <v>276</v>
      </c>
    </row>
    <row r="2" ht="28.5" customHeight="1" spans="1:10">
      <c r="A2" s="57" t="str">
        <f>"2026"&amp;"年市对下转移支付绩效目标表"</f>
        <v>2026年市对下转移支付绩效目标表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17.25" customHeight="1" spans="1:8">
      <c r="A3" s="6" t="str">
        <f>"单位名称："&amp;"芒市农机技术推广站"</f>
        <v>单位名称：芒市农机技术推广站</v>
      </c>
      <c r="B3" s="59"/>
      <c r="C3" s="59"/>
      <c r="D3" s="59"/>
      <c r="E3" s="59"/>
      <c r="F3" s="60"/>
      <c r="G3" s="59"/>
      <c r="H3" s="60"/>
    </row>
    <row r="4" ht="44.25" customHeight="1" spans="1:10">
      <c r="A4" s="33" t="s">
        <v>223</v>
      </c>
      <c r="B4" s="33" t="s">
        <v>224</v>
      </c>
      <c r="C4" s="33" t="s">
        <v>225</v>
      </c>
      <c r="D4" s="33" t="s">
        <v>226</v>
      </c>
      <c r="E4" s="33" t="s">
        <v>227</v>
      </c>
      <c r="F4" s="61" t="s">
        <v>228</v>
      </c>
      <c r="G4" s="33" t="s">
        <v>229</v>
      </c>
      <c r="H4" s="61" t="s">
        <v>230</v>
      </c>
      <c r="I4" s="61" t="s">
        <v>231</v>
      </c>
      <c r="J4" s="33" t="s">
        <v>232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61">
        <v>6</v>
      </c>
      <c r="G5" s="33">
        <v>7</v>
      </c>
      <c r="H5" s="61">
        <v>8</v>
      </c>
      <c r="I5" s="61">
        <v>9</v>
      </c>
      <c r="J5" s="33">
        <v>10</v>
      </c>
    </row>
    <row r="6" ht="25.95" customHeight="1" spans="1:10">
      <c r="A6" s="35"/>
      <c r="B6" s="51"/>
      <c r="C6" s="51"/>
      <c r="D6" s="51"/>
      <c r="E6" s="62"/>
      <c r="F6" s="63"/>
      <c r="G6" s="62"/>
      <c r="H6" s="63"/>
      <c r="I6" s="63"/>
      <c r="J6" s="62"/>
    </row>
    <row r="7" ht="25.95" customHeight="1" spans="1:10">
      <c r="A7" s="35"/>
      <c r="B7" s="22" t="s">
        <v>277</v>
      </c>
      <c r="C7" s="22" t="s">
        <v>277</v>
      </c>
      <c r="D7" s="22" t="s">
        <v>277</v>
      </c>
      <c r="E7" s="35" t="s">
        <v>277</v>
      </c>
      <c r="F7" s="22" t="s">
        <v>277</v>
      </c>
      <c r="G7" s="35" t="s">
        <v>277</v>
      </c>
      <c r="H7" s="22" t="s">
        <v>277</v>
      </c>
      <c r="I7" s="22" t="s">
        <v>277</v>
      </c>
      <c r="J7" s="35" t="s">
        <v>277</v>
      </c>
    </row>
    <row r="8" customHeight="1" spans="1:16">
      <c r="A8" s="56" t="s">
        <v>275</v>
      </c>
      <c r="B8" s="56"/>
      <c r="C8" s="5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56"/>
    </row>
  </sheetData>
  <mergeCells count="3">
    <mergeCell ref="A2:J2"/>
    <mergeCell ref="A3:H3"/>
    <mergeCell ref="A8:P8"/>
  </mergeCells>
  <pageMargins left="0.948611111111111" right="0.554861111111111" top="1" bottom="1" header="0.511805555555556" footer="0.511805555555556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9"/>
  <sheetViews>
    <sheetView showZeros="0" workbookViewId="0">
      <selection activeCell="A9" sqref="A9:P9"/>
    </sheetView>
  </sheetViews>
  <sheetFormatPr defaultColWidth="9.14285714285714" defaultRowHeight="12" customHeight="1"/>
  <cols>
    <col min="1" max="2" width="16.9142857142857" customWidth="1"/>
    <col min="3" max="3" width="20.8571428571429" customWidth="1"/>
    <col min="4" max="4" width="14" customWidth="1"/>
    <col min="5" max="5" width="14.5714285714286" customWidth="1"/>
    <col min="6" max="7" width="14.8571428571429" customWidth="1"/>
    <col min="8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4" t="s">
        <v>278</v>
      </c>
    </row>
    <row r="2" ht="28.5" customHeight="1" spans="1:8">
      <c r="A2" s="45" t="str">
        <f>"2026"&amp;"年新增资产配置表"</f>
        <v>2026年新增资产配置表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6" t="str">
        <f>"单位名称："&amp;"芒市农机技术推广站"</f>
        <v>单位名称：芒市农机技术推广站</v>
      </c>
      <c r="B3" s="30"/>
      <c r="C3" s="47"/>
      <c r="D3" s="1"/>
      <c r="E3" s="1"/>
      <c r="F3" s="1"/>
      <c r="G3" s="1"/>
      <c r="H3" s="1"/>
    </row>
    <row r="4" ht="18" customHeight="1" spans="1:8">
      <c r="A4" s="11" t="s">
        <v>137</v>
      </c>
      <c r="B4" s="11" t="s">
        <v>279</v>
      </c>
      <c r="C4" s="11" t="s">
        <v>280</v>
      </c>
      <c r="D4" s="11" t="s">
        <v>281</v>
      </c>
      <c r="E4" s="11" t="s">
        <v>282</v>
      </c>
      <c r="F4" s="48" t="s">
        <v>283</v>
      </c>
      <c r="G4" s="49"/>
      <c r="H4" s="50"/>
    </row>
    <row r="5" ht="18" customHeight="1" spans="1:8">
      <c r="A5" s="18"/>
      <c r="B5" s="18"/>
      <c r="C5" s="18"/>
      <c r="D5" s="18"/>
      <c r="E5" s="18"/>
      <c r="F5" s="33" t="s">
        <v>244</v>
      </c>
      <c r="G5" s="33" t="s">
        <v>284</v>
      </c>
      <c r="H5" s="33" t="s">
        <v>285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3"/>
      <c r="G8" s="55"/>
      <c r="H8" s="55"/>
    </row>
    <row r="9" customHeight="1" spans="1:16">
      <c r="A9" s="56" t="s">
        <v>286</v>
      </c>
      <c r="B9" s="56"/>
      <c r="C9" s="5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6"/>
    </row>
  </sheetData>
  <mergeCells count="10">
    <mergeCell ref="A2:H2"/>
    <mergeCell ref="A3:C3"/>
    <mergeCell ref="F4:H4"/>
    <mergeCell ref="A8:E8"/>
    <mergeCell ref="A9:P9"/>
    <mergeCell ref="A4:A5"/>
    <mergeCell ref="B4:B5"/>
    <mergeCell ref="C4:C5"/>
    <mergeCell ref="D4:D5"/>
    <mergeCell ref="E4:E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A11" sqref="A11:K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9" width="15.4190476190476" customWidth="1"/>
    <col min="10" max="10" width="19" customWidth="1"/>
    <col min="11" max="11" width="22.571428571428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287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"单位名称："&amp;"芒市农机技术推广站"</f>
        <v>单位名称：芒市农机技术推广站</v>
      </c>
      <c r="B3" s="30"/>
      <c r="C3" s="30"/>
      <c r="D3" s="30"/>
      <c r="E3" s="30"/>
      <c r="F3" s="30"/>
      <c r="G3" s="30"/>
      <c r="H3" s="31"/>
      <c r="I3" s="31"/>
      <c r="J3" s="31"/>
      <c r="K3" s="41" t="s">
        <v>27</v>
      </c>
    </row>
    <row r="4" ht="21.75" customHeight="1" spans="1:11">
      <c r="A4" s="32" t="s">
        <v>215</v>
      </c>
      <c r="B4" s="32" t="s">
        <v>139</v>
      </c>
      <c r="C4" s="32" t="s">
        <v>216</v>
      </c>
      <c r="D4" s="33" t="s">
        <v>140</v>
      </c>
      <c r="E4" s="33" t="s">
        <v>141</v>
      </c>
      <c r="F4" s="33" t="s">
        <v>217</v>
      </c>
      <c r="G4" s="33" t="s">
        <v>218</v>
      </c>
      <c r="H4" s="34" t="s">
        <v>30</v>
      </c>
      <c r="I4" s="34" t="s">
        <v>288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2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3"/>
    </row>
    <row r="10" ht="30" customHeight="1" spans="1:11">
      <c r="A10" s="36" t="s">
        <v>237</v>
      </c>
      <c r="B10" s="37"/>
      <c r="C10" s="37"/>
      <c r="D10" s="37"/>
      <c r="E10" s="37"/>
      <c r="F10" s="37"/>
      <c r="G10" s="37"/>
      <c r="H10" s="38"/>
      <c r="I10" s="38"/>
      <c r="J10" s="38"/>
      <c r="K10" s="43"/>
    </row>
    <row r="11" customHeight="1" spans="1:11">
      <c r="A11" s="39" t="s">
        <v>289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11805555555556" footer="0.511805555555556"/>
  <pageSetup paperSize="9" scale="6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E37" sqref="E37"/>
    </sheetView>
  </sheetViews>
  <sheetFormatPr defaultColWidth="9.14285714285714" defaultRowHeight="14.25" customHeight="1" outlineLevelCol="6"/>
  <cols>
    <col min="1" max="3" width="20.047619047619" customWidth="1"/>
    <col min="4" max="4" width="17.1428571428571" customWidth="1"/>
    <col min="5" max="5" width="21.047619047619" customWidth="1"/>
    <col min="6" max="6" width="16.4285714285714" customWidth="1"/>
    <col min="7" max="7" width="14.857142857142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290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"单位名称："&amp;"芒市农机技术推广站"</f>
        <v>单位名称：芒市农机技术推广站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216</v>
      </c>
      <c r="B4" s="10" t="s">
        <v>215</v>
      </c>
      <c r="C4" s="10" t="s">
        <v>139</v>
      </c>
      <c r="D4" s="11" t="s">
        <v>291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16000</v>
      </c>
      <c r="F8" s="23"/>
      <c r="G8" s="23"/>
    </row>
    <row r="9" ht="52.5" customHeight="1" spans="1:7">
      <c r="A9" s="24"/>
      <c r="B9" s="22" t="s">
        <v>292</v>
      </c>
      <c r="C9" s="22" t="s">
        <v>211</v>
      </c>
      <c r="D9" s="22" t="s">
        <v>293</v>
      </c>
      <c r="E9" s="23">
        <v>16000</v>
      </c>
      <c r="F9" s="23"/>
      <c r="G9" s="23"/>
    </row>
    <row r="10" ht="30" customHeight="1" spans="1:7">
      <c r="A10" s="25" t="s">
        <v>30</v>
      </c>
      <c r="B10" s="26" t="s">
        <v>277</v>
      </c>
      <c r="C10" s="26"/>
      <c r="D10" s="27"/>
      <c r="E10" s="23">
        <v>16000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E37" sqref="E37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4"/>
      <c r="B1" s="1"/>
      <c r="C1" s="1"/>
      <c r="D1" s="1"/>
      <c r="E1" s="1"/>
      <c r="F1" s="1"/>
      <c r="G1" s="1"/>
      <c r="H1" s="1"/>
      <c r="I1" s="87"/>
      <c r="J1" s="1"/>
      <c r="K1" s="1"/>
      <c r="L1" s="1"/>
      <c r="M1" s="1"/>
      <c r="N1" s="1"/>
      <c r="O1" s="1"/>
      <c r="P1" s="92" t="s">
        <v>26</v>
      </c>
      <c r="Q1" s="92" t="s">
        <v>26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"单位名称："&amp;"芒市农机技术推广站"</f>
        <v>单位名称：芒市农机技术推广站</v>
      </c>
      <c r="B3" s="30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92" t="s">
        <v>27</v>
      </c>
      <c r="Q3" s="92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8" t="s">
        <v>38</v>
      </c>
      <c r="J5" s="178"/>
      <c r="K5" s="178"/>
      <c r="L5" s="178"/>
      <c r="M5" s="178"/>
      <c r="N5" s="178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5"/>
      <c r="B6" s="75"/>
      <c r="C6" s="75"/>
      <c r="D6" s="88"/>
      <c r="E6" s="88"/>
      <c r="F6" s="88"/>
      <c r="G6" s="75"/>
      <c r="H6" s="75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88"/>
      <c r="P6" s="88"/>
      <c r="Q6" s="88"/>
      <c r="R6" s="88"/>
      <c r="S6" s="88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61">
        <v>19</v>
      </c>
    </row>
    <row r="8" ht="52.5" customHeight="1" spans="1:19">
      <c r="A8" s="175" t="s">
        <v>45</v>
      </c>
      <c r="B8" s="175" t="s">
        <v>46</v>
      </c>
      <c r="C8" s="23">
        <v>4095291.8</v>
      </c>
      <c r="D8" s="23">
        <v>4095291.8</v>
      </c>
      <c r="E8" s="23">
        <v>4095291.8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6"/>
      <c r="C9" s="177">
        <v>4095291.8</v>
      </c>
      <c r="D9" s="177">
        <v>4095291.8</v>
      </c>
      <c r="E9" s="177">
        <v>4095291.8</v>
      </c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11805555555556" footer="0.511805555555556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S18" sqref="S18"/>
    </sheetView>
  </sheetViews>
  <sheetFormatPr defaultColWidth="8.84761904761905" defaultRowHeight="15" customHeight="1"/>
  <cols>
    <col min="1" max="1" width="14.2857142857143" customWidth="1"/>
    <col min="2" max="2" width="21.8571428571429" customWidth="1"/>
    <col min="3" max="5" width="14.4761904761905" customWidth="1"/>
    <col min="6" max="6" width="9" customWidth="1"/>
    <col min="7" max="7" width="9.28571428571429" customWidth="1"/>
    <col min="8" max="8" width="4.34285714285714" customWidth="1"/>
    <col min="9" max="9" width="7.28571428571429" customWidth="1"/>
    <col min="10" max="10" width="8.85714285714286" customWidth="1"/>
    <col min="11" max="11" width="12.7714285714286" customWidth="1"/>
    <col min="12" max="12" width="9.57142857142857" customWidth="1"/>
    <col min="13" max="13" width="12.7714285714286" customWidth="1"/>
    <col min="14" max="14" width="8.71428571428571" customWidth="1"/>
    <col min="15" max="15" width="10.1428571428571" customWidth="1"/>
  </cols>
  <sheetData>
    <row r="1" ht="18.75" customHeight="1" spans="1:1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44" t="s">
        <v>47</v>
      </c>
      <c r="O1" s="44"/>
    </row>
    <row r="2" ht="36" customHeight="1" spans="1:15">
      <c r="A2" s="168" t="str">
        <f>"2026"&amp;"年部门支出预算表"</f>
        <v>2026年部门支出预算表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ht="18.75" customHeight="1" spans="1:15">
      <c r="A3" s="30" t="str">
        <f>"单位名称："&amp;"芒市农机技术推广站"</f>
        <v>单位名称：芒市农机技术推广站</v>
      </c>
      <c r="B3" s="30"/>
      <c r="C3" s="30"/>
      <c r="D3" s="30"/>
      <c r="E3" s="30"/>
      <c r="F3" s="30"/>
      <c r="G3" s="167"/>
      <c r="H3" s="167"/>
      <c r="I3" s="167"/>
      <c r="J3" s="167"/>
      <c r="K3" s="167"/>
      <c r="L3" s="167"/>
      <c r="M3" s="167"/>
      <c r="N3" s="44" t="s">
        <v>1</v>
      </c>
      <c r="O3" s="44"/>
    </row>
    <row r="4" ht="31.5" customHeight="1" spans="1:15">
      <c r="A4" s="169" t="s">
        <v>48</v>
      </c>
      <c r="B4" s="169" t="s">
        <v>49</v>
      </c>
      <c r="C4" s="169" t="s">
        <v>30</v>
      </c>
      <c r="D4" s="169" t="s">
        <v>34</v>
      </c>
      <c r="E4" s="169"/>
      <c r="F4" s="169"/>
      <c r="G4" s="169" t="s">
        <v>35</v>
      </c>
      <c r="H4" s="169" t="s">
        <v>36</v>
      </c>
      <c r="I4" s="169" t="s">
        <v>50</v>
      </c>
      <c r="J4" s="169" t="s">
        <v>51</v>
      </c>
      <c r="K4" s="169"/>
      <c r="L4" s="169"/>
      <c r="M4" s="169"/>
      <c r="N4" s="169"/>
      <c r="O4" s="169"/>
    </row>
    <row r="5" ht="37.3" customHeight="1" spans="1:15">
      <c r="A5" s="169"/>
      <c r="B5" s="169"/>
      <c r="C5" s="169"/>
      <c r="D5" s="169" t="s">
        <v>33</v>
      </c>
      <c r="E5" s="169" t="s">
        <v>52</v>
      </c>
      <c r="F5" s="169" t="s">
        <v>53</v>
      </c>
      <c r="G5" s="169"/>
      <c r="H5" s="169"/>
      <c r="I5" s="169"/>
      <c r="J5" s="169" t="s">
        <v>33</v>
      </c>
      <c r="K5" s="169" t="s">
        <v>54</v>
      </c>
      <c r="L5" s="169" t="s">
        <v>55</v>
      </c>
      <c r="M5" s="169" t="s">
        <v>56</v>
      </c>
      <c r="N5" s="169" t="s">
        <v>57</v>
      </c>
      <c r="O5" s="169" t="s">
        <v>58</v>
      </c>
    </row>
    <row r="6" ht="18.75" customHeight="1" spans="1:15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  <c r="H6" s="170" t="s">
        <v>66</v>
      </c>
      <c r="I6" s="170" t="s">
        <v>67</v>
      </c>
      <c r="J6" s="170" t="s">
        <v>68</v>
      </c>
      <c r="K6" s="170" t="s">
        <v>69</v>
      </c>
      <c r="L6" s="170" t="s">
        <v>70</v>
      </c>
      <c r="M6" s="170" t="s">
        <v>71</v>
      </c>
      <c r="N6" s="170" t="s">
        <v>72</v>
      </c>
      <c r="O6" s="170" t="s">
        <v>73</v>
      </c>
    </row>
    <row r="7" ht="28" customHeight="1" spans="1:15">
      <c r="A7" s="171" t="s">
        <v>74</v>
      </c>
      <c r="B7" s="171" t="s">
        <v>75</v>
      </c>
      <c r="C7" s="139">
        <v>1068975.39</v>
      </c>
      <c r="D7" s="139">
        <v>1068975.39</v>
      </c>
      <c r="E7" s="139">
        <v>1068975.39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</row>
    <row r="8" ht="28" customHeight="1" spans="1:15">
      <c r="A8" s="172" t="s">
        <v>76</v>
      </c>
      <c r="B8" s="172" t="s">
        <v>77</v>
      </c>
      <c r="C8" s="139">
        <v>1035418.21</v>
      </c>
      <c r="D8" s="139">
        <v>1035418.21</v>
      </c>
      <c r="E8" s="139">
        <v>1035418.21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</row>
    <row r="9" ht="28" customHeight="1" spans="1:15">
      <c r="A9" s="173" t="s">
        <v>78</v>
      </c>
      <c r="B9" s="173" t="s">
        <v>79</v>
      </c>
      <c r="C9" s="139">
        <v>25800</v>
      </c>
      <c r="D9" s="139">
        <v>25800</v>
      </c>
      <c r="E9" s="139">
        <v>25800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</row>
    <row r="10" ht="28" customHeight="1" spans="1:15">
      <c r="A10" s="173" t="s">
        <v>80</v>
      </c>
      <c r="B10" s="173" t="s">
        <v>81</v>
      </c>
      <c r="C10" s="139">
        <v>432122.88</v>
      </c>
      <c r="D10" s="139">
        <v>432122.88</v>
      </c>
      <c r="E10" s="139">
        <v>432122.88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</row>
    <row r="11" ht="28" customHeight="1" spans="1:15">
      <c r="A11" s="173" t="s">
        <v>82</v>
      </c>
      <c r="B11" s="173" t="s">
        <v>83</v>
      </c>
      <c r="C11" s="139">
        <v>577495.33</v>
      </c>
      <c r="D11" s="139">
        <v>577495.33</v>
      </c>
      <c r="E11" s="139">
        <v>577495.33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ht="28" customHeight="1" spans="1:15">
      <c r="A12" s="172" t="s">
        <v>84</v>
      </c>
      <c r="B12" s="172" t="s">
        <v>85</v>
      </c>
      <c r="C12" s="139">
        <v>16000</v>
      </c>
      <c r="D12" s="139">
        <v>16000</v>
      </c>
      <c r="E12" s="139">
        <v>16000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</row>
    <row r="13" ht="28" customHeight="1" spans="1:15">
      <c r="A13" s="173" t="s">
        <v>86</v>
      </c>
      <c r="B13" s="173" t="s">
        <v>87</v>
      </c>
      <c r="C13" s="139">
        <v>16000</v>
      </c>
      <c r="D13" s="139">
        <v>16000</v>
      </c>
      <c r="E13" s="139">
        <v>16000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ht="28" customHeight="1" spans="1:15">
      <c r="A14" s="172" t="s">
        <v>88</v>
      </c>
      <c r="B14" s="172" t="s">
        <v>89</v>
      </c>
      <c r="C14" s="139">
        <v>17557.18</v>
      </c>
      <c r="D14" s="139">
        <v>17557.18</v>
      </c>
      <c r="E14" s="139">
        <v>17557.18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28" customHeight="1" spans="1:15">
      <c r="A15" s="173" t="s">
        <v>90</v>
      </c>
      <c r="B15" s="173" t="s">
        <v>89</v>
      </c>
      <c r="C15" s="139">
        <v>17557.18</v>
      </c>
      <c r="D15" s="139">
        <v>17557.18</v>
      </c>
      <c r="E15" s="139">
        <v>17557.18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28" customHeight="1" spans="1:15">
      <c r="A16" s="171" t="s">
        <v>91</v>
      </c>
      <c r="B16" s="171" t="s">
        <v>92</v>
      </c>
      <c r="C16" s="139">
        <v>162508.89</v>
      </c>
      <c r="D16" s="139">
        <v>162508.89</v>
      </c>
      <c r="E16" s="139">
        <v>162508.89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ht="28" customHeight="1" spans="1:15">
      <c r="A17" s="172" t="s">
        <v>93</v>
      </c>
      <c r="B17" s="172" t="s">
        <v>94</v>
      </c>
      <c r="C17" s="139">
        <v>162508.89</v>
      </c>
      <c r="D17" s="139">
        <v>162508.89</v>
      </c>
      <c r="E17" s="139">
        <v>162508.89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28" customHeight="1" spans="1:15">
      <c r="A18" s="173" t="s">
        <v>95</v>
      </c>
      <c r="B18" s="173" t="s">
        <v>96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28" customHeight="1" spans="1:15">
      <c r="A19" s="173" t="s">
        <v>97</v>
      </c>
      <c r="B19" s="173" t="s">
        <v>98</v>
      </c>
      <c r="C19" s="139">
        <v>152091.02</v>
      </c>
      <c r="D19" s="139">
        <v>152091.02</v>
      </c>
      <c r="E19" s="139">
        <v>152091.02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28" customHeight="1" spans="1:15">
      <c r="A20" s="173" t="s">
        <v>99</v>
      </c>
      <c r="B20" s="173" t="s">
        <v>100</v>
      </c>
      <c r="C20" s="139">
        <v>10417.87</v>
      </c>
      <c r="D20" s="139">
        <v>10417.87</v>
      </c>
      <c r="E20" s="139">
        <v>10417.87</v>
      </c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ht="28" customHeight="1" spans="1:15">
      <c r="A21" s="171" t="s">
        <v>101</v>
      </c>
      <c r="B21" s="171" t="s">
        <v>102</v>
      </c>
      <c r="C21" s="139">
        <v>2551271.36</v>
      </c>
      <c r="D21" s="139">
        <v>2551271.36</v>
      </c>
      <c r="E21" s="139">
        <v>2551271.36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ht="28" customHeight="1" spans="1:15">
      <c r="A22" s="172" t="s">
        <v>103</v>
      </c>
      <c r="B22" s="172" t="s">
        <v>104</v>
      </c>
      <c r="C22" s="139">
        <v>2551271.36</v>
      </c>
      <c r="D22" s="139">
        <v>2551271.36</v>
      </c>
      <c r="E22" s="139">
        <v>2551271.36</v>
      </c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ht="28" customHeight="1" spans="1:15">
      <c r="A23" s="173" t="s">
        <v>105</v>
      </c>
      <c r="B23" s="173" t="s">
        <v>106</v>
      </c>
      <c r="C23" s="139">
        <v>2551271.36</v>
      </c>
      <c r="D23" s="139">
        <v>2551271.36</v>
      </c>
      <c r="E23" s="139">
        <v>2551271.36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ht="28" customHeight="1" spans="1:15">
      <c r="A24" s="171" t="s">
        <v>107</v>
      </c>
      <c r="B24" s="171" t="s">
        <v>108</v>
      </c>
      <c r="C24" s="139">
        <v>312536.16</v>
      </c>
      <c r="D24" s="139">
        <v>312536.16</v>
      </c>
      <c r="E24" s="139">
        <v>312536.16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</row>
    <row r="25" ht="28" customHeight="1" spans="1:15">
      <c r="A25" s="172" t="s">
        <v>109</v>
      </c>
      <c r="B25" s="172" t="s">
        <v>110</v>
      </c>
      <c r="C25" s="139">
        <v>312536.16</v>
      </c>
      <c r="D25" s="139">
        <v>312536.16</v>
      </c>
      <c r="E25" s="139">
        <v>312536.16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ht="28" customHeight="1" spans="1:15">
      <c r="A26" s="173" t="s">
        <v>111</v>
      </c>
      <c r="B26" s="173" t="s">
        <v>112</v>
      </c>
      <c r="C26" s="139">
        <v>312536.16</v>
      </c>
      <c r="D26" s="139">
        <v>312536.16</v>
      </c>
      <c r="E26" s="139">
        <v>312536.16</v>
      </c>
      <c r="F26" s="139"/>
      <c r="G26" s="139"/>
      <c r="H26" s="139"/>
      <c r="I26" s="139"/>
      <c r="J26" s="139"/>
      <c r="K26" s="139"/>
      <c r="L26" s="139"/>
      <c r="M26" s="139"/>
      <c r="N26" s="139"/>
      <c r="O26" s="139"/>
    </row>
    <row r="27" ht="28" customHeight="1" spans="1:15">
      <c r="A27" s="170" t="s">
        <v>30</v>
      </c>
      <c r="B27" s="170"/>
      <c r="C27" s="139">
        <v>4095291.8</v>
      </c>
      <c r="D27" s="139">
        <v>4095291.8</v>
      </c>
      <c r="E27" s="139">
        <v>4095291.8</v>
      </c>
      <c r="F27" s="139"/>
      <c r="G27" s="139"/>
      <c r="H27" s="139"/>
      <c r="I27" s="139"/>
      <c r="J27" s="139"/>
      <c r="K27" s="139"/>
      <c r="L27" s="139"/>
      <c r="M27" s="139"/>
      <c r="N27" s="139"/>
      <c r="O27" s="139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1388888888889" right="0.751388888888889" top="0.409027777777778" bottom="0.2125" header="0.511805555555556" footer="0.511805555555556"/>
  <pageSetup paperSize="9" scale="7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4"/>
  <sheetViews>
    <sheetView showZeros="0" workbookViewId="0">
      <selection activeCell="K33" sqref="K3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2.8571428571429" customWidth="1"/>
  </cols>
  <sheetData>
    <row r="1" ht="17.25" customHeight="1" spans="1:4">
      <c r="A1" s="47"/>
      <c r="B1" s="47"/>
      <c r="C1" s="47"/>
      <c r="D1" s="92" t="s">
        <v>113</v>
      </c>
    </row>
    <row r="2" ht="30.75" customHeight="1" spans="1:4">
      <c r="A2" s="161" t="str">
        <f>"2026"&amp;"年部门财政拨款收支预算总表"</f>
        <v>2026年部门财政拨款收支预算总表</v>
      </c>
      <c r="B2" s="161"/>
      <c r="C2" s="161"/>
      <c r="D2" s="161"/>
    </row>
    <row r="3" ht="18.75" customHeight="1" spans="1:4">
      <c r="A3" s="30" t="str">
        <f>"单位名称："&amp;"芒市农机技术推广站"</f>
        <v>单位名称：芒市农机技术推广站</v>
      </c>
      <c r="B3" s="162"/>
      <c r="C3" s="162"/>
      <c r="D3" s="93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72" t="s">
        <v>116</v>
      </c>
      <c r="B5" s="11" t="s">
        <v>5</v>
      </c>
      <c r="C5" s="72" t="s">
        <v>117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89" t="s">
        <v>118</v>
      </c>
      <c r="B7" s="23">
        <v>4095291.8</v>
      </c>
      <c r="C7" s="89" t="s">
        <v>119</v>
      </c>
      <c r="D7" s="23">
        <v>4095291.8</v>
      </c>
    </row>
    <row r="8" ht="19.5" customHeight="1" spans="1:4">
      <c r="A8" s="89" t="s">
        <v>120</v>
      </c>
      <c r="B8" s="23">
        <v>4095291.8</v>
      </c>
      <c r="C8" s="163" t="str">
        <f>"（"&amp;"一"&amp;"）"&amp;"社会保障和就业支出"</f>
        <v>（一）社会保障和就业支出</v>
      </c>
      <c r="D8" s="23">
        <v>1068975.39</v>
      </c>
    </row>
    <row r="9" ht="19.5" customHeight="1" spans="1:4">
      <c r="A9" s="164" t="s">
        <v>121</v>
      </c>
      <c r="B9" s="23"/>
      <c r="C9" s="163" t="str">
        <f>"（"&amp;"二"&amp;"）"&amp;"卫生健康支出"</f>
        <v>（二）卫生健康支出</v>
      </c>
      <c r="D9" s="23">
        <v>162508.89</v>
      </c>
    </row>
    <row r="10" ht="19.5" customHeight="1" spans="1:4">
      <c r="A10" s="164" t="s">
        <v>122</v>
      </c>
      <c r="B10" s="23"/>
      <c r="C10" s="163" t="str">
        <f>"（"&amp;"三"&amp;"）"&amp;"农林水支出"</f>
        <v>（三）农林水支出</v>
      </c>
      <c r="D10" s="23">
        <v>2551271.36</v>
      </c>
    </row>
    <row r="11" ht="19.5" customHeight="1" spans="1:4">
      <c r="A11" s="164" t="s">
        <v>123</v>
      </c>
      <c r="B11" s="23"/>
      <c r="C11" s="163" t="str">
        <f>"（"&amp;"四"&amp;"）"&amp;"住房保障支出"</f>
        <v>（四）住房保障支出</v>
      </c>
      <c r="D11" s="23">
        <v>312536.16</v>
      </c>
    </row>
    <row r="12" ht="19.5" customHeight="1" spans="1:4">
      <c r="A12" s="164" t="s">
        <v>120</v>
      </c>
      <c r="B12" s="23"/>
      <c r="C12" s="163"/>
      <c r="D12" s="23"/>
    </row>
    <row r="13" ht="19.5" customHeight="1" spans="1:4">
      <c r="A13" s="164" t="s">
        <v>121</v>
      </c>
      <c r="B13" s="23"/>
      <c r="C13" s="163"/>
      <c r="D13" s="23"/>
    </row>
    <row r="14" ht="19.5" customHeight="1" spans="1:4">
      <c r="A14" s="164" t="s">
        <v>122</v>
      </c>
      <c r="B14" s="23"/>
      <c r="C14" s="163"/>
      <c r="D14" s="23"/>
    </row>
    <row r="15" ht="19.5" customHeight="1" spans="1:4">
      <c r="A15" s="165"/>
      <c r="B15" s="23"/>
      <c r="C15" s="163"/>
      <c r="D15" s="23"/>
    </row>
    <row r="16" ht="19.5" customHeight="1" spans="1:4">
      <c r="A16" s="165"/>
      <c r="B16" s="23"/>
      <c r="C16" s="163"/>
      <c r="D16" s="23"/>
    </row>
    <row r="17" ht="19.5" customHeight="1" spans="1:4">
      <c r="A17" s="165"/>
      <c r="B17" s="23"/>
      <c r="C17" s="163"/>
      <c r="D17" s="23"/>
    </row>
    <row r="18" ht="19.5" customHeight="1" spans="1:4">
      <c r="A18" s="165"/>
      <c r="B18" s="23"/>
      <c r="C18" s="163"/>
      <c r="D18" s="23"/>
    </row>
    <row r="19" ht="19.5" customHeight="1" spans="1:4">
      <c r="A19" s="165"/>
      <c r="B19" s="23"/>
      <c r="C19" s="163"/>
      <c r="D19" s="23"/>
    </row>
    <row r="20" ht="19.5" customHeight="1" spans="1:4">
      <c r="A20" s="89"/>
      <c r="B20" s="23"/>
      <c r="C20" s="163"/>
      <c r="D20" s="23"/>
    </row>
    <row r="21" ht="19.5" customHeight="1" spans="1:4">
      <c r="A21" s="89"/>
      <c r="B21" s="23"/>
      <c r="C21" s="89"/>
      <c r="D21" s="23"/>
    </row>
    <row r="22" ht="19.5" customHeight="1" spans="1:4">
      <c r="A22" s="89"/>
      <c r="B22" s="23"/>
      <c r="C22" s="89"/>
      <c r="D22" s="23"/>
    </row>
    <row r="23" ht="19.5" customHeight="1" spans="1:4">
      <c r="A23" s="163"/>
      <c r="B23" s="23"/>
      <c r="C23" s="89" t="s">
        <v>124</v>
      </c>
      <c r="D23" s="23"/>
    </row>
    <row r="24" ht="19.5" customHeight="1" spans="1:4">
      <c r="A24" s="166" t="s">
        <v>24</v>
      </c>
      <c r="B24" s="23">
        <v>4095291.8</v>
      </c>
      <c r="C24" s="166" t="s">
        <v>25</v>
      </c>
      <c r="D24" s="23">
        <v>4095291.8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948611111111111" right="0.751388888888889" top="1" bottom="0.60625" header="0.511805555555556" footer="0.511805555555556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E37" sqref="E37"/>
    </sheetView>
  </sheetViews>
  <sheetFormatPr defaultColWidth="10.2857142857143" defaultRowHeight="15" customHeight="1" outlineLevelCol="6"/>
  <cols>
    <col min="1" max="1" width="14.8571428571429" customWidth="1"/>
    <col min="2" max="2" width="37.8571428571429" customWidth="1"/>
    <col min="3" max="3" width="18" customWidth="1"/>
    <col min="4" max="4" width="16.8571428571429" customWidth="1"/>
    <col min="5" max="5" width="19.2857142857143" customWidth="1"/>
    <col min="6" max="6" width="14.2857142857143" customWidth="1"/>
    <col min="7" max="7" width="11.5714285714286" customWidth="1"/>
  </cols>
  <sheetData>
    <row r="1" ht="18.75" customHeight="1" spans="1:7">
      <c r="A1" s="128"/>
      <c r="B1" s="128"/>
      <c r="C1" s="128"/>
      <c r="D1" s="128"/>
      <c r="E1" s="128"/>
      <c r="F1" s="128"/>
      <c r="G1" s="132" t="s">
        <v>125</v>
      </c>
    </row>
    <row r="2" ht="33" customHeight="1" spans="1:7">
      <c r="A2" s="154" t="str">
        <f>"2026"&amp;"年一般公共预算支出预算表（按功能科目分类）"</f>
        <v>2026年一般公共预算支出预算表（按功能科目分类）</v>
      </c>
      <c r="B2" s="154"/>
      <c r="C2" s="154"/>
      <c r="D2" s="154"/>
      <c r="E2" s="154"/>
      <c r="F2" s="154"/>
      <c r="G2" s="154"/>
    </row>
    <row r="3" ht="18.75" customHeight="1" spans="1:7">
      <c r="A3" s="155" t="str">
        <f>"单位名称："&amp;"芒市农机技术推广站"</f>
        <v>单位名称：芒市农机技术推广站</v>
      </c>
      <c r="B3" s="155"/>
      <c r="C3" s="128"/>
      <c r="D3" s="128"/>
      <c r="E3" s="128"/>
      <c r="F3" s="128"/>
      <c r="G3" s="132" t="s">
        <v>1</v>
      </c>
    </row>
    <row r="4" ht="18.75" customHeight="1" spans="1:7">
      <c r="A4" s="156" t="s">
        <v>126</v>
      </c>
      <c r="B4" s="156"/>
      <c r="C4" s="156" t="s">
        <v>30</v>
      </c>
      <c r="D4" s="156" t="s">
        <v>52</v>
      </c>
      <c r="E4" s="156"/>
      <c r="F4" s="156"/>
      <c r="G4" s="156" t="s">
        <v>53</v>
      </c>
    </row>
    <row r="5" ht="18.75" customHeight="1" spans="1:7">
      <c r="A5" s="156" t="s">
        <v>48</v>
      </c>
      <c r="B5" s="156" t="s">
        <v>49</v>
      </c>
      <c r="C5" s="156"/>
      <c r="D5" s="156" t="s">
        <v>33</v>
      </c>
      <c r="E5" s="156" t="s">
        <v>127</v>
      </c>
      <c r="F5" s="156" t="s">
        <v>128</v>
      </c>
      <c r="G5" s="156"/>
    </row>
    <row r="6" ht="18.75" customHeight="1" spans="1:7">
      <c r="A6" s="156" t="s">
        <v>59</v>
      </c>
      <c r="B6" s="156" t="s">
        <v>60</v>
      </c>
      <c r="C6" s="156" t="s">
        <v>61</v>
      </c>
      <c r="D6" s="156" t="s">
        <v>62</v>
      </c>
      <c r="E6" s="156" t="s">
        <v>63</v>
      </c>
      <c r="F6" s="156" t="s">
        <v>64</v>
      </c>
      <c r="G6" s="156" t="s">
        <v>65</v>
      </c>
    </row>
    <row r="7" ht="18.75" customHeight="1" spans="1:7">
      <c r="A7" s="157" t="s">
        <v>74</v>
      </c>
      <c r="B7" s="157" t="s">
        <v>75</v>
      </c>
      <c r="C7" s="158">
        <v>1068975.39</v>
      </c>
      <c r="D7" s="158">
        <v>1068975.39</v>
      </c>
      <c r="E7" s="158">
        <v>1043175.39</v>
      </c>
      <c r="F7" s="158">
        <v>25800</v>
      </c>
      <c r="G7" s="158"/>
    </row>
    <row r="8" ht="18.75" customHeight="1" outlineLevel="1" spans="1:7">
      <c r="A8" s="159" t="s">
        <v>76</v>
      </c>
      <c r="B8" s="159" t="s">
        <v>77</v>
      </c>
      <c r="C8" s="158">
        <v>1035418.21</v>
      </c>
      <c r="D8" s="158">
        <v>1035418.21</v>
      </c>
      <c r="E8" s="158">
        <v>1009618.21</v>
      </c>
      <c r="F8" s="158">
        <v>25800</v>
      </c>
      <c r="G8" s="158"/>
    </row>
    <row r="9" ht="18.75" customHeight="1" outlineLevel="2" spans="1:7">
      <c r="A9" s="160" t="s">
        <v>78</v>
      </c>
      <c r="B9" s="160" t="s">
        <v>79</v>
      </c>
      <c r="C9" s="158">
        <v>25800</v>
      </c>
      <c r="D9" s="158">
        <v>25800</v>
      </c>
      <c r="E9" s="158"/>
      <c r="F9" s="158">
        <v>25800</v>
      </c>
      <c r="G9" s="158"/>
    </row>
    <row r="10" ht="18.75" customHeight="1" outlineLevel="2" spans="1:7">
      <c r="A10" s="160" t="s">
        <v>80</v>
      </c>
      <c r="B10" s="160" t="s">
        <v>81</v>
      </c>
      <c r="C10" s="158">
        <v>432122.88</v>
      </c>
      <c r="D10" s="158">
        <v>432122.88</v>
      </c>
      <c r="E10" s="158">
        <v>432122.88</v>
      </c>
      <c r="F10" s="158"/>
      <c r="G10" s="158"/>
    </row>
    <row r="11" ht="18.75" customHeight="1" outlineLevel="2" spans="1:7">
      <c r="A11" s="160" t="s">
        <v>82</v>
      </c>
      <c r="B11" s="160" t="s">
        <v>83</v>
      </c>
      <c r="C11" s="158">
        <v>577495.33</v>
      </c>
      <c r="D11" s="158">
        <v>577495.33</v>
      </c>
      <c r="E11" s="158">
        <v>577495.33</v>
      </c>
      <c r="F11" s="158"/>
      <c r="G11" s="158"/>
    </row>
    <row r="12" ht="18.75" customHeight="1" outlineLevel="1" spans="1:7">
      <c r="A12" s="159" t="s">
        <v>84</v>
      </c>
      <c r="B12" s="159" t="s">
        <v>85</v>
      </c>
      <c r="C12" s="158">
        <v>16000</v>
      </c>
      <c r="D12" s="158">
        <v>16000</v>
      </c>
      <c r="E12" s="158">
        <v>16000</v>
      </c>
      <c r="F12" s="158"/>
      <c r="G12" s="158"/>
    </row>
    <row r="13" ht="18.75" customHeight="1" outlineLevel="2" spans="1:7">
      <c r="A13" s="160" t="s">
        <v>86</v>
      </c>
      <c r="B13" s="160" t="s">
        <v>87</v>
      </c>
      <c r="C13" s="158">
        <v>16000</v>
      </c>
      <c r="D13" s="158">
        <v>16000</v>
      </c>
      <c r="E13" s="158">
        <v>16000</v>
      </c>
      <c r="F13" s="158"/>
      <c r="G13" s="158"/>
    </row>
    <row r="14" ht="18.75" customHeight="1" outlineLevel="1" spans="1:7">
      <c r="A14" s="159" t="s">
        <v>88</v>
      </c>
      <c r="B14" s="159" t="s">
        <v>89</v>
      </c>
      <c r="C14" s="158">
        <v>17557.18</v>
      </c>
      <c r="D14" s="158">
        <v>17557.18</v>
      </c>
      <c r="E14" s="158">
        <v>17557.18</v>
      </c>
      <c r="F14" s="158"/>
      <c r="G14" s="158"/>
    </row>
    <row r="15" ht="18.75" customHeight="1" outlineLevel="2" spans="1:7">
      <c r="A15" s="160" t="s">
        <v>90</v>
      </c>
      <c r="B15" s="160" t="s">
        <v>89</v>
      </c>
      <c r="C15" s="158">
        <v>17557.18</v>
      </c>
      <c r="D15" s="158">
        <v>17557.18</v>
      </c>
      <c r="E15" s="158">
        <v>17557.18</v>
      </c>
      <c r="F15" s="158"/>
      <c r="G15" s="158"/>
    </row>
    <row r="16" ht="18.75" customHeight="1" spans="1:7">
      <c r="A16" s="157" t="s">
        <v>91</v>
      </c>
      <c r="B16" s="157" t="s">
        <v>92</v>
      </c>
      <c r="C16" s="158">
        <v>162508.89</v>
      </c>
      <c r="D16" s="158">
        <v>162508.89</v>
      </c>
      <c r="E16" s="158">
        <v>162508.89</v>
      </c>
      <c r="F16" s="158"/>
      <c r="G16" s="158"/>
    </row>
    <row r="17" ht="18.75" customHeight="1" outlineLevel="1" spans="1:7">
      <c r="A17" s="159" t="s">
        <v>93</v>
      </c>
      <c r="B17" s="159" t="s">
        <v>94</v>
      </c>
      <c r="C17" s="158">
        <v>162508.89</v>
      </c>
      <c r="D17" s="158">
        <v>162508.89</v>
      </c>
      <c r="E17" s="158">
        <v>162508.89</v>
      </c>
      <c r="F17" s="158"/>
      <c r="G17" s="158"/>
    </row>
    <row r="18" ht="18.75" customHeight="1" outlineLevel="2" spans="1:7">
      <c r="A18" s="160" t="s">
        <v>97</v>
      </c>
      <c r="B18" s="160" t="s">
        <v>98</v>
      </c>
      <c r="C18" s="158">
        <v>152091.02</v>
      </c>
      <c r="D18" s="158">
        <v>152091.02</v>
      </c>
      <c r="E18" s="158">
        <v>152091.02</v>
      </c>
      <c r="F18" s="158"/>
      <c r="G18" s="158"/>
    </row>
    <row r="19" ht="18.75" customHeight="1" outlineLevel="2" spans="1:7">
      <c r="A19" s="160" t="s">
        <v>99</v>
      </c>
      <c r="B19" s="160" t="s">
        <v>100</v>
      </c>
      <c r="C19" s="158">
        <v>10417.87</v>
      </c>
      <c r="D19" s="158">
        <v>10417.87</v>
      </c>
      <c r="E19" s="158">
        <v>10417.87</v>
      </c>
      <c r="F19" s="158"/>
      <c r="G19" s="158"/>
    </row>
    <row r="20" ht="18.75" customHeight="1" spans="1:7">
      <c r="A20" s="157" t="s">
        <v>101</v>
      </c>
      <c r="B20" s="157" t="s">
        <v>102</v>
      </c>
      <c r="C20" s="158">
        <v>2551271.36</v>
      </c>
      <c r="D20" s="158">
        <v>2551271.36</v>
      </c>
      <c r="E20" s="158">
        <v>2376468</v>
      </c>
      <c r="F20" s="158">
        <v>174803.36</v>
      </c>
      <c r="G20" s="158"/>
    </row>
    <row r="21" ht="18.75" customHeight="1" outlineLevel="1" spans="1:7">
      <c r="A21" s="159" t="s">
        <v>103</v>
      </c>
      <c r="B21" s="159" t="s">
        <v>104</v>
      </c>
      <c r="C21" s="158">
        <v>2551271.36</v>
      </c>
      <c r="D21" s="158">
        <v>2551271.36</v>
      </c>
      <c r="E21" s="158">
        <v>2376468</v>
      </c>
      <c r="F21" s="158">
        <v>174803.36</v>
      </c>
      <c r="G21" s="158"/>
    </row>
    <row r="22" ht="18.75" customHeight="1" outlineLevel="2" spans="1:7">
      <c r="A22" s="160" t="s">
        <v>105</v>
      </c>
      <c r="B22" s="160" t="s">
        <v>106</v>
      </c>
      <c r="C22" s="158">
        <v>2551271.36</v>
      </c>
      <c r="D22" s="158">
        <v>2551271.36</v>
      </c>
      <c r="E22" s="158">
        <v>2376468</v>
      </c>
      <c r="F22" s="158">
        <v>174803.36</v>
      </c>
      <c r="G22" s="158"/>
    </row>
    <row r="23" ht="18.75" customHeight="1" spans="1:7">
      <c r="A23" s="157" t="s">
        <v>107</v>
      </c>
      <c r="B23" s="157" t="s">
        <v>108</v>
      </c>
      <c r="C23" s="158">
        <v>312536.16</v>
      </c>
      <c r="D23" s="158">
        <v>312536.16</v>
      </c>
      <c r="E23" s="158">
        <v>312536.16</v>
      </c>
      <c r="F23" s="158"/>
      <c r="G23" s="158"/>
    </row>
    <row r="24" ht="18.75" customHeight="1" outlineLevel="1" spans="1:7">
      <c r="A24" s="159" t="s">
        <v>109</v>
      </c>
      <c r="B24" s="159" t="s">
        <v>110</v>
      </c>
      <c r="C24" s="158">
        <v>312536.16</v>
      </c>
      <c r="D24" s="158">
        <v>312536.16</v>
      </c>
      <c r="E24" s="158">
        <v>312536.16</v>
      </c>
      <c r="F24" s="158"/>
      <c r="G24" s="158"/>
    </row>
    <row r="25" ht="18.75" customHeight="1" outlineLevel="2" spans="1:7">
      <c r="A25" s="160" t="s">
        <v>111</v>
      </c>
      <c r="B25" s="160" t="s">
        <v>112</v>
      </c>
      <c r="C25" s="158">
        <v>312536.16</v>
      </c>
      <c r="D25" s="158">
        <v>312536.16</v>
      </c>
      <c r="E25" s="158">
        <v>312536.16</v>
      </c>
      <c r="F25" s="158"/>
      <c r="G25" s="158"/>
    </row>
    <row r="26" ht="18.75" customHeight="1" spans="1:7">
      <c r="A26" s="156" t="s">
        <v>30</v>
      </c>
      <c r="B26" s="156"/>
      <c r="C26" s="158">
        <v>4095291.8</v>
      </c>
      <c r="D26" s="158">
        <v>4095291.8</v>
      </c>
      <c r="E26" s="158">
        <v>3894688.44</v>
      </c>
      <c r="F26" s="158">
        <v>200603.36</v>
      </c>
      <c r="G26" s="158"/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1388888888889" right="0.357638888888889" top="0.802777777777778" bottom="0.60625" header="0.511805555555556" footer="0.511805555555556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37" sqref="E3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5"/>
      <c r="B1" s="145"/>
      <c r="C1" s="146"/>
      <c r="D1" s="1"/>
      <c r="E1" s="1"/>
      <c r="F1" s="147" t="s">
        <v>129</v>
      </c>
    </row>
    <row r="2" ht="33.75" customHeight="1" spans="1:6">
      <c r="A2" s="148" t="str">
        <f>"2026"&amp;"年一般公共预算“三公”经费支出预算表"</f>
        <v>2026年一般公共预算“三公”经费支出预算表</v>
      </c>
      <c r="B2" s="148"/>
      <c r="C2" s="148"/>
      <c r="D2" s="148"/>
      <c r="E2" s="148"/>
      <c r="F2" s="148"/>
    </row>
    <row r="3" ht="21.75" customHeight="1" spans="1:6">
      <c r="A3" s="149" t="str">
        <f>"单位名称："&amp;"芒市农机技术推广站"</f>
        <v>单位名称：芒市农机技术推广站</v>
      </c>
      <c r="B3" s="145"/>
      <c r="C3" s="146"/>
      <c r="D3" s="3"/>
      <c r="E3" s="1"/>
      <c r="F3" s="147" t="s">
        <v>27</v>
      </c>
    </row>
    <row r="4" ht="19.5" customHeight="1" spans="1:6">
      <c r="A4" s="11" t="s">
        <v>130</v>
      </c>
      <c r="B4" s="72" t="s">
        <v>131</v>
      </c>
      <c r="C4" s="12" t="s">
        <v>132</v>
      </c>
      <c r="D4" s="13"/>
      <c r="E4" s="14"/>
      <c r="F4" s="72" t="s">
        <v>133</v>
      </c>
    </row>
    <row r="5" ht="19.5" customHeight="1" spans="1:6">
      <c r="A5" s="18"/>
      <c r="B5" s="75"/>
      <c r="C5" s="34" t="s">
        <v>33</v>
      </c>
      <c r="D5" s="34" t="s">
        <v>134</v>
      </c>
      <c r="E5" s="34" t="s">
        <v>135</v>
      </c>
      <c r="F5" s="75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24.75" customHeight="1" spans="1:6">
      <c r="A7" s="152">
        <v>23280</v>
      </c>
      <c r="B7" s="152"/>
      <c r="C7" s="153">
        <v>21340</v>
      </c>
      <c r="D7" s="152"/>
      <c r="E7" s="152">
        <v>21340</v>
      </c>
      <c r="F7" s="152">
        <v>1940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948611111111111" right="0.751388888888889" top="1" bottom="1" header="0.511805555555556" footer="0.511805555555556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9"/>
  <sheetViews>
    <sheetView showZeros="0" tabSelected="1" topLeftCell="A4" workbookViewId="0">
      <selection activeCell="AA9" sqref="AA9"/>
    </sheetView>
  </sheetViews>
  <sheetFormatPr defaultColWidth="10.2857142857143" defaultRowHeight="15" customHeight="1"/>
  <cols>
    <col min="1" max="1" width="12.1428571428571" customWidth="1"/>
    <col min="2" max="2" width="12.4190476190476" customWidth="1"/>
    <col min="3" max="3" width="11.7142857142857" customWidth="1"/>
    <col min="4" max="4" width="7.28571428571429" customWidth="1"/>
    <col min="5" max="5" width="16.7142857142857" customWidth="1"/>
    <col min="6" max="6" width="5.57142857142857" customWidth="1"/>
    <col min="7" max="7" width="15.2857142857143" customWidth="1"/>
    <col min="8" max="8" width="12.1428571428571" customWidth="1"/>
    <col min="9" max="9" width="11.1428571428571" customWidth="1"/>
    <col min="10" max="10" width="5.57142857142857" customWidth="1"/>
    <col min="11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5.42857142857143" customWidth="1"/>
    <col min="18" max="18" width="4.28571428571429" customWidth="1"/>
    <col min="19" max="19" width="4.71428571428571" customWidth="1"/>
    <col min="20" max="20" width="6.57142857142857" customWidth="1"/>
    <col min="21" max="21" width="5.42857142857143" customWidth="1"/>
    <col min="22" max="22" width="5.57142857142857" customWidth="1"/>
    <col min="23" max="23" width="4.71428571428571" customWidth="1"/>
  </cols>
  <sheetData>
    <row r="1" ht="18.75" customHeight="1" spans="1:23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4" t="s">
        <v>136</v>
      </c>
      <c r="U1" s="144"/>
      <c r="V1" s="144"/>
      <c r="W1" s="144"/>
    </row>
    <row r="2" ht="45.75" customHeight="1" spans="1:23">
      <c r="A2" s="141" t="str">
        <f>"2026"&amp;"年部门基本支出预算表"</f>
        <v>2026年部门基本支出预算表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ht="18.75" customHeight="1" spans="1:23">
      <c r="A3" s="140" t="str">
        <f>"单位名称："&amp;"芒市农机技术推广站"</f>
        <v>单位名称：芒市农机技术推广站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4" t="s">
        <v>27</v>
      </c>
      <c r="U3" s="144"/>
      <c r="V3" s="144"/>
      <c r="W3" s="144"/>
    </row>
    <row r="4" ht="18.75" customHeight="1" spans="1:23">
      <c r="A4" s="142" t="s">
        <v>137</v>
      </c>
      <c r="B4" s="142" t="s">
        <v>138</v>
      </c>
      <c r="C4" s="142" t="s">
        <v>139</v>
      </c>
      <c r="D4" s="142" t="s">
        <v>140</v>
      </c>
      <c r="E4" s="142" t="s">
        <v>141</v>
      </c>
      <c r="F4" s="142" t="s">
        <v>142</v>
      </c>
      <c r="G4" s="142" t="s">
        <v>143</v>
      </c>
      <c r="H4" s="142" t="s">
        <v>144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ht="28.3" customHeight="1" spans="1:23">
      <c r="A5" s="142"/>
      <c r="B5" s="142"/>
      <c r="C5" s="142"/>
      <c r="D5" s="142"/>
      <c r="E5" s="142"/>
      <c r="F5" s="142"/>
      <c r="G5" s="142"/>
      <c r="H5" s="142" t="s">
        <v>145</v>
      </c>
      <c r="I5" s="142" t="s">
        <v>34</v>
      </c>
      <c r="J5" s="142" t="s">
        <v>146</v>
      </c>
      <c r="K5" s="142" t="s">
        <v>147</v>
      </c>
      <c r="L5" s="142" t="s">
        <v>148</v>
      </c>
      <c r="M5" s="142" t="s">
        <v>149</v>
      </c>
      <c r="N5" s="142" t="s">
        <v>150</v>
      </c>
      <c r="O5" s="142" t="s">
        <v>35</v>
      </c>
      <c r="P5" s="142" t="s">
        <v>36</v>
      </c>
      <c r="Q5" s="142" t="s">
        <v>37</v>
      </c>
      <c r="R5" s="142" t="s">
        <v>51</v>
      </c>
      <c r="S5" s="142"/>
      <c r="T5" s="142"/>
      <c r="U5" s="142"/>
      <c r="V5" s="142"/>
      <c r="W5" s="142"/>
    </row>
    <row r="6" ht="24" customHeight="1" spans="1:23">
      <c r="A6" s="142"/>
      <c r="B6" s="142"/>
      <c r="C6" s="142"/>
      <c r="D6" s="142"/>
      <c r="E6" s="142"/>
      <c r="F6" s="142"/>
      <c r="G6" s="142"/>
      <c r="H6" s="142"/>
      <c r="I6" s="142" t="s">
        <v>151</v>
      </c>
      <c r="J6" s="142" t="s">
        <v>146</v>
      </c>
      <c r="K6" s="142" t="s">
        <v>147</v>
      </c>
      <c r="L6" s="142" t="s">
        <v>148</v>
      </c>
      <c r="M6" s="142" t="s">
        <v>149</v>
      </c>
      <c r="N6" s="142" t="s">
        <v>34</v>
      </c>
      <c r="O6" s="142" t="s">
        <v>35</v>
      </c>
      <c r="P6" s="142" t="s">
        <v>36</v>
      </c>
      <c r="Q6" s="142"/>
      <c r="R6" s="142" t="s">
        <v>33</v>
      </c>
      <c r="S6" s="142" t="s">
        <v>40</v>
      </c>
      <c r="T6" s="142" t="s">
        <v>41</v>
      </c>
      <c r="U6" s="142" t="s">
        <v>42</v>
      </c>
      <c r="V6" s="142" t="s">
        <v>43</v>
      </c>
      <c r="W6" s="142" t="s">
        <v>44</v>
      </c>
    </row>
    <row r="7" ht="42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33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ht="18.75" customHeight="1" spans="1:23">
      <c r="A8" s="142" t="s">
        <v>59</v>
      </c>
      <c r="B8" s="142" t="s">
        <v>60</v>
      </c>
      <c r="C8" s="142" t="s">
        <v>61</v>
      </c>
      <c r="D8" s="142" t="s">
        <v>62</v>
      </c>
      <c r="E8" s="142" t="s">
        <v>63</v>
      </c>
      <c r="F8" s="142" t="s">
        <v>64</v>
      </c>
      <c r="G8" s="142" t="s">
        <v>65</v>
      </c>
      <c r="H8" s="142" t="s">
        <v>66</v>
      </c>
      <c r="I8" s="142" t="s">
        <v>67</v>
      </c>
      <c r="J8" s="142" t="s">
        <v>68</v>
      </c>
      <c r="K8" s="142" t="s">
        <v>69</v>
      </c>
      <c r="L8" s="142" t="s">
        <v>70</v>
      </c>
      <c r="M8" s="142" t="s">
        <v>71</v>
      </c>
      <c r="N8" s="142" t="s">
        <v>72</v>
      </c>
      <c r="O8" s="142" t="s">
        <v>73</v>
      </c>
      <c r="P8" s="142" t="s">
        <v>152</v>
      </c>
      <c r="Q8" s="142" t="s">
        <v>153</v>
      </c>
      <c r="R8" s="142" t="s">
        <v>154</v>
      </c>
      <c r="S8" s="142" t="s">
        <v>155</v>
      </c>
      <c r="T8" s="142" t="s">
        <v>156</v>
      </c>
      <c r="U8" s="142" t="s">
        <v>157</v>
      </c>
      <c r="V8" s="142" t="s">
        <v>158</v>
      </c>
      <c r="W8" s="142" t="s">
        <v>159</v>
      </c>
    </row>
    <row r="9" ht="28" customHeight="1" spans="1:23">
      <c r="A9" s="137" t="s">
        <v>46</v>
      </c>
      <c r="B9" s="137"/>
      <c r="C9" s="137"/>
      <c r="D9" s="137"/>
      <c r="E9" s="137"/>
      <c r="F9" s="137"/>
      <c r="G9" s="137"/>
      <c r="H9" s="139">
        <v>4095291.8</v>
      </c>
      <c r="I9" s="139">
        <v>4095291.8</v>
      </c>
      <c r="J9" s="139"/>
      <c r="K9" s="139"/>
      <c r="L9" s="139">
        <v>4095291.8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28" customHeight="1" outlineLevel="1" spans="1:23">
      <c r="A10" s="137" t="s">
        <v>46</v>
      </c>
      <c r="B10" s="137" t="s">
        <v>160</v>
      </c>
      <c r="C10" s="137" t="s">
        <v>161</v>
      </c>
      <c r="D10" s="137" t="s">
        <v>105</v>
      </c>
      <c r="E10" s="137" t="s">
        <v>106</v>
      </c>
      <c r="F10" s="137" t="s">
        <v>162</v>
      </c>
      <c r="G10" s="137" t="s">
        <v>163</v>
      </c>
      <c r="H10" s="139">
        <v>1155600</v>
      </c>
      <c r="I10" s="139">
        <v>1155600</v>
      </c>
      <c r="J10" s="139"/>
      <c r="K10" s="139"/>
      <c r="L10" s="139">
        <v>1155600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28" customHeight="1" outlineLevel="1" spans="1:23">
      <c r="A11" s="137" t="s">
        <v>46</v>
      </c>
      <c r="B11" s="137" t="s">
        <v>160</v>
      </c>
      <c r="C11" s="137" t="s">
        <v>161</v>
      </c>
      <c r="D11" s="137" t="s">
        <v>105</v>
      </c>
      <c r="E11" s="137" t="s">
        <v>106</v>
      </c>
      <c r="F11" s="137" t="s">
        <v>164</v>
      </c>
      <c r="G11" s="137" t="s">
        <v>165</v>
      </c>
      <c r="H11" s="139">
        <v>159900</v>
      </c>
      <c r="I11" s="139">
        <v>159900</v>
      </c>
      <c r="J11" s="139"/>
      <c r="K11" s="139"/>
      <c r="L11" s="139">
        <v>159900</v>
      </c>
      <c r="M11" s="137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28" customHeight="1" outlineLevel="1" spans="1:23">
      <c r="A12" s="137" t="s">
        <v>46</v>
      </c>
      <c r="B12" s="137" t="s">
        <v>160</v>
      </c>
      <c r="C12" s="137" t="s">
        <v>161</v>
      </c>
      <c r="D12" s="137" t="s">
        <v>105</v>
      </c>
      <c r="E12" s="137" t="s">
        <v>106</v>
      </c>
      <c r="F12" s="137" t="s">
        <v>166</v>
      </c>
      <c r="G12" s="137" t="s">
        <v>167</v>
      </c>
      <c r="H12" s="139">
        <v>96300</v>
      </c>
      <c r="I12" s="139">
        <v>96300</v>
      </c>
      <c r="J12" s="139"/>
      <c r="K12" s="139"/>
      <c r="L12" s="139">
        <v>96300</v>
      </c>
      <c r="M12" s="137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28" customHeight="1" outlineLevel="1" spans="1:23">
      <c r="A13" s="137" t="s">
        <v>46</v>
      </c>
      <c r="B13" s="137" t="s">
        <v>160</v>
      </c>
      <c r="C13" s="137" t="s">
        <v>161</v>
      </c>
      <c r="D13" s="137" t="s">
        <v>105</v>
      </c>
      <c r="E13" s="137" t="s">
        <v>106</v>
      </c>
      <c r="F13" s="137" t="s">
        <v>166</v>
      </c>
      <c r="G13" s="137" t="s">
        <v>167</v>
      </c>
      <c r="H13" s="139">
        <v>259920</v>
      </c>
      <c r="I13" s="139">
        <v>259920</v>
      </c>
      <c r="J13" s="139"/>
      <c r="K13" s="139"/>
      <c r="L13" s="139">
        <v>259920</v>
      </c>
      <c r="M13" s="137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28" customHeight="1" outlineLevel="1" spans="1:23">
      <c r="A14" s="137" t="s">
        <v>46</v>
      </c>
      <c r="B14" s="137" t="s">
        <v>160</v>
      </c>
      <c r="C14" s="137" t="s">
        <v>161</v>
      </c>
      <c r="D14" s="137" t="s">
        <v>105</v>
      </c>
      <c r="E14" s="137" t="s">
        <v>106</v>
      </c>
      <c r="F14" s="137" t="s">
        <v>166</v>
      </c>
      <c r="G14" s="137" t="s">
        <v>167</v>
      </c>
      <c r="H14" s="139">
        <v>433740</v>
      </c>
      <c r="I14" s="139">
        <v>433740</v>
      </c>
      <c r="J14" s="139"/>
      <c r="K14" s="139"/>
      <c r="L14" s="139">
        <v>433740</v>
      </c>
      <c r="M14" s="137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28" customHeight="1" outlineLevel="1" spans="1:23">
      <c r="A15" s="137" t="s">
        <v>46</v>
      </c>
      <c r="B15" s="137" t="s">
        <v>160</v>
      </c>
      <c r="C15" s="137" t="s">
        <v>161</v>
      </c>
      <c r="D15" s="137" t="s">
        <v>105</v>
      </c>
      <c r="E15" s="137" t="s">
        <v>106</v>
      </c>
      <c r="F15" s="137" t="s">
        <v>166</v>
      </c>
      <c r="G15" s="137" t="s">
        <v>167</v>
      </c>
      <c r="H15" s="139">
        <v>271008</v>
      </c>
      <c r="I15" s="139">
        <v>271008</v>
      </c>
      <c r="J15" s="139"/>
      <c r="K15" s="139"/>
      <c r="L15" s="139">
        <v>271008</v>
      </c>
      <c r="M15" s="137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28" customHeight="1" outlineLevel="1" spans="1:23">
      <c r="A16" s="137" t="s">
        <v>46</v>
      </c>
      <c r="B16" s="137" t="s">
        <v>168</v>
      </c>
      <c r="C16" s="137" t="s">
        <v>169</v>
      </c>
      <c r="D16" s="137" t="s">
        <v>80</v>
      </c>
      <c r="E16" s="137" t="s">
        <v>81</v>
      </c>
      <c r="F16" s="137" t="s">
        <v>170</v>
      </c>
      <c r="G16" s="137" t="s">
        <v>171</v>
      </c>
      <c r="H16" s="139">
        <v>432122.88</v>
      </c>
      <c r="I16" s="139">
        <v>432122.88</v>
      </c>
      <c r="J16" s="139"/>
      <c r="K16" s="139"/>
      <c r="L16" s="139">
        <v>432122.88</v>
      </c>
      <c r="M16" s="137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28" customHeight="1" outlineLevel="1" spans="1:23">
      <c r="A17" s="137" t="s">
        <v>46</v>
      </c>
      <c r="B17" s="137" t="s">
        <v>168</v>
      </c>
      <c r="C17" s="137" t="s">
        <v>169</v>
      </c>
      <c r="D17" s="137" t="s">
        <v>82</v>
      </c>
      <c r="E17" s="137" t="s">
        <v>83</v>
      </c>
      <c r="F17" s="137" t="s">
        <v>172</v>
      </c>
      <c r="G17" s="137" t="s">
        <v>173</v>
      </c>
      <c r="H17" s="139">
        <v>90000</v>
      </c>
      <c r="I17" s="139">
        <v>90000</v>
      </c>
      <c r="J17" s="139"/>
      <c r="K17" s="139"/>
      <c r="L17" s="139">
        <v>90000</v>
      </c>
      <c r="M17" s="137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28" customHeight="1" outlineLevel="1" spans="1:23">
      <c r="A18" s="137" t="s">
        <v>46</v>
      </c>
      <c r="B18" s="137" t="s">
        <v>168</v>
      </c>
      <c r="C18" s="137" t="s">
        <v>169</v>
      </c>
      <c r="D18" s="137" t="s">
        <v>82</v>
      </c>
      <c r="E18" s="137" t="s">
        <v>83</v>
      </c>
      <c r="F18" s="137" t="s">
        <v>172</v>
      </c>
      <c r="G18" s="137" t="s">
        <v>173</v>
      </c>
      <c r="H18" s="139"/>
      <c r="I18" s="139"/>
      <c r="J18" s="139"/>
      <c r="K18" s="139"/>
      <c r="L18" s="139"/>
      <c r="M18" s="137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28" customHeight="1" outlineLevel="1" spans="1:23">
      <c r="A19" s="137" t="s">
        <v>46</v>
      </c>
      <c r="B19" s="137" t="s">
        <v>174</v>
      </c>
      <c r="C19" s="137" t="s">
        <v>175</v>
      </c>
      <c r="D19" s="137" t="s">
        <v>82</v>
      </c>
      <c r="E19" s="137" t="s">
        <v>83</v>
      </c>
      <c r="F19" s="137" t="s">
        <v>172</v>
      </c>
      <c r="G19" s="137" t="s">
        <v>173</v>
      </c>
      <c r="H19" s="139">
        <v>487495.33</v>
      </c>
      <c r="I19" s="139">
        <v>487495.33</v>
      </c>
      <c r="J19" s="139"/>
      <c r="K19" s="139"/>
      <c r="L19" s="139">
        <v>487495.33</v>
      </c>
      <c r="M19" s="137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28" customHeight="1" outlineLevel="1" spans="1:23">
      <c r="A20" s="137" t="s">
        <v>46</v>
      </c>
      <c r="B20" s="137" t="s">
        <v>168</v>
      </c>
      <c r="C20" s="137" t="s">
        <v>169</v>
      </c>
      <c r="D20" s="137" t="s">
        <v>95</v>
      </c>
      <c r="E20" s="137" t="s">
        <v>96</v>
      </c>
      <c r="F20" s="137" t="s">
        <v>176</v>
      </c>
      <c r="G20" s="137" t="s">
        <v>177</v>
      </c>
      <c r="H20" s="139"/>
      <c r="I20" s="139"/>
      <c r="J20" s="139"/>
      <c r="K20" s="139"/>
      <c r="L20" s="139"/>
      <c r="M20" s="137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28" customHeight="1" outlineLevel="1" spans="1:23">
      <c r="A21" s="137" t="s">
        <v>46</v>
      </c>
      <c r="B21" s="137" t="s">
        <v>168</v>
      </c>
      <c r="C21" s="137" t="s">
        <v>169</v>
      </c>
      <c r="D21" s="137" t="s">
        <v>97</v>
      </c>
      <c r="E21" s="137" t="s">
        <v>98</v>
      </c>
      <c r="F21" s="137" t="s">
        <v>176</v>
      </c>
      <c r="G21" s="137" t="s">
        <v>177</v>
      </c>
      <c r="H21" s="139">
        <v>152091.02</v>
      </c>
      <c r="I21" s="139">
        <v>152091.02</v>
      </c>
      <c r="J21" s="139"/>
      <c r="K21" s="139"/>
      <c r="L21" s="139">
        <v>152091.02</v>
      </c>
      <c r="M21" s="137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28" customHeight="1" outlineLevel="1" spans="1:23">
      <c r="A22" s="137" t="s">
        <v>46</v>
      </c>
      <c r="B22" s="137" t="s">
        <v>168</v>
      </c>
      <c r="C22" s="137" t="s">
        <v>169</v>
      </c>
      <c r="D22" s="137" t="s">
        <v>99</v>
      </c>
      <c r="E22" s="137" t="s">
        <v>100</v>
      </c>
      <c r="F22" s="137" t="s">
        <v>178</v>
      </c>
      <c r="G22" s="137" t="s">
        <v>179</v>
      </c>
      <c r="H22" s="139">
        <v>10417.87</v>
      </c>
      <c r="I22" s="139">
        <v>10417.87</v>
      </c>
      <c r="J22" s="139"/>
      <c r="K22" s="139"/>
      <c r="L22" s="139">
        <v>10417.87</v>
      </c>
      <c r="M22" s="137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28" customHeight="1" outlineLevel="1" spans="1:23">
      <c r="A23" s="137" t="s">
        <v>46</v>
      </c>
      <c r="B23" s="137" t="s">
        <v>168</v>
      </c>
      <c r="C23" s="137" t="s">
        <v>169</v>
      </c>
      <c r="D23" s="137" t="s">
        <v>90</v>
      </c>
      <c r="E23" s="137" t="s">
        <v>89</v>
      </c>
      <c r="F23" s="137" t="s">
        <v>178</v>
      </c>
      <c r="G23" s="137" t="s">
        <v>179</v>
      </c>
      <c r="H23" s="139">
        <v>17557.18</v>
      </c>
      <c r="I23" s="139">
        <v>17557.18</v>
      </c>
      <c r="J23" s="139"/>
      <c r="K23" s="139"/>
      <c r="L23" s="139">
        <v>17557.18</v>
      </c>
      <c r="M23" s="137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28" customHeight="1" outlineLevel="1" spans="1:23">
      <c r="A24" s="137" t="s">
        <v>46</v>
      </c>
      <c r="B24" s="137" t="s">
        <v>168</v>
      </c>
      <c r="C24" s="137" t="s">
        <v>169</v>
      </c>
      <c r="D24" s="137" t="s">
        <v>99</v>
      </c>
      <c r="E24" s="137" t="s">
        <v>100</v>
      </c>
      <c r="F24" s="137" t="s">
        <v>178</v>
      </c>
      <c r="G24" s="137" t="s">
        <v>179</v>
      </c>
      <c r="H24" s="139"/>
      <c r="I24" s="139"/>
      <c r="J24" s="139"/>
      <c r="K24" s="139"/>
      <c r="L24" s="139"/>
      <c r="M24" s="137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28" customHeight="1" outlineLevel="1" spans="1:23">
      <c r="A25" s="137" t="s">
        <v>46</v>
      </c>
      <c r="B25" s="137" t="s">
        <v>180</v>
      </c>
      <c r="C25" s="137" t="s">
        <v>112</v>
      </c>
      <c r="D25" s="137" t="s">
        <v>111</v>
      </c>
      <c r="E25" s="137" t="s">
        <v>112</v>
      </c>
      <c r="F25" s="137" t="s">
        <v>181</v>
      </c>
      <c r="G25" s="137" t="s">
        <v>112</v>
      </c>
      <c r="H25" s="139">
        <v>312536.16</v>
      </c>
      <c r="I25" s="139">
        <v>312536.16</v>
      </c>
      <c r="J25" s="139"/>
      <c r="K25" s="139"/>
      <c r="L25" s="139">
        <v>312536.16</v>
      </c>
      <c r="M25" s="137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28" customHeight="1" outlineLevel="1" spans="1:23">
      <c r="A26" s="137" t="s">
        <v>46</v>
      </c>
      <c r="B26" s="137" t="s">
        <v>182</v>
      </c>
      <c r="C26" s="137" t="s">
        <v>183</v>
      </c>
      <c r="D26" s="137" t="s">
        <v>105</v>
      </c>
      <c r="E26" s="137" t="s">
        <v>106</v>
      </c>
      <c r="F26" s="137" t="s">
        <v>184</v>
      </c>
      <c r="G26" s="137" t="s">
        <v>185</v>
      </c>
      <c r="H26" s="139">
        <v>25170</v>
      </c>
      <c r="I26" s="139">
        <v>25170</v>
      </c>
      <c r="J26" s="139"/>
      <c r="K26" s="139"/>
      <c r="L26" s="139">
        <v>25170</v>
      </c>
      <c r="M26" s="137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28" customHeight="1" outlineLevel="1" spans="1:23">
      <c r="A27" s="137" t="s">
        <v>46</v>
      </c>
      <c r="B27" s="137" t="s">
        <v>182</v>
      </c>
      <c r="C27" s="137" t="s">
        <v>183</v>
      </c>
      <c r="D27" s="137" t="s">
        <v>105</v>
      </c>
      <c r="E27" s="137" t="s">
        <v>106</v>
      </c>
      <c r="F27" s="137" t="s">
        <v>186</v>
      </c>
      <c r="G27" s="137" t="s">
        <v>187</v>
      </c>
      <c r="H27" s="139">
        <v>20500</v>
      </c>
      <c r="I27" s="139">
        <v>20500</v>
      </c>
      <c r="J27" s="139"/>
      <c r="K27" s="139"/>
      <c r="L27" s="139">
        <v>20500</v>
      </c>
      <c r="M27" s="137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28" customHeight="1" outlineLevel="1" spans="1:23">
      <c r="A28" s="137" t="s">
        <v>46</v>
      </c>
      <c r="B28" s="137" t="s">
        <v>182</v>
      </c>
      <c r="C28" s="137" t="s">
        <v>183</v>
      </c>
      <c r="D28" s="137" t="s">
        <v>105</v>
      </c>
      <c r="E28" s="137" t="s">
        <v>106</v>
      </c>
      <c r="F28" s="137" t="s">
        <v>188</v>
      </c>
      <c r="G28" s="137" t="s">
        <v>189</v>
      </c>
      <c r="H28" s="139">
        <v>30000</v>
      </c>
      <c r="I28" s="139">
        <v>30000</v>
      </c>
      <c r="J28" s="139"/>
      <c r="K28" s="139"/>
      <c r="L28" s="139">
        <v>30000</v>
      </c>
      <c r="M28" s="137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28" customHeight="1" outlineLevel="1" spans="1:23">
      <c r="A29" s="137" t="s">
        <v>46</v>
      </c>
      <c r="B29" s="137" t="s">
        <v>182</v>
      </c>
      <c r="C29" s="137" t="s">
        <v>183</v>
      </c>
      <c r="D29" s="137" t="s">
        <v>105</v>
      </c>
      <c r="E29" s="137" t="s">
        <v>106</v>
      </c>
      <c r="F29" s="137" t="s">
        <v>190</v>
      </c>
      <c r="G29" s="137" t="s">
        <v>191</v>
      </c>
      <c r="H29" s="139">
        <v>3000</v>
      </c>
      <c r="I29" s="139">
        <v>3000</v>
      </c>
      <c r="J29" s="139"/>
      <c r="K29" s="139"/>
      <c r="L29" s="139">
        <v>3000</v>
      </c>
      <c r="M29" s="137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ht="28" customHeight="1" outlineLevel="1" spans="1:23">
      <c r="A30" s="137" t="s">
        <v>46</v>
      </c>
      <c r="B30" s="137" t="s">
        <v>192</v>
      </c>
      <c r="C30" s="137" t="s">
        <v>193</v>
      </c>
      <c r="D30" s="137" t="s">
        <v>105</v>
      </c>
      <c r="E30" s="137" t="s">
        <v>106</v>
      </c>
      <c r="F30" s="137" t="s">
        <v>194</v>
      </c>
      <c r="G30" s="137" t="s">
        <v>133</v>
      </c>
      <c r="H30" s="139">
        <v>1940</v>
      </c>
      <c r="I30" s="139">
        <v>1940</v>
      </c>
      <c r="J30" s="139"/>
      <c r="K30" s="139"/>
      <c r="L30" s="139">
        <v>1940</v>
      </c>
      <c r="M30" s="137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ht="28" customHeight="1" outlineLevel="1" spans="1:23">
      <c r="A31" s="137" t="s">
        <v>46</v>
      </c>
      <c r="B31" s="137" t="s">
        <v>182</v>
      </c>
      <c r="C31" s="137" t="s">
        <v>183</v>
      </c>
      <c r="D31" s="137" t="s">
        <v>105</v>
      </c>
      <c r="E31" s="137" t="s">
        <v>106</v>
      </c>
      <c r="F31" s="137" t="s">
        <v>195</v>
      </c>
      <c r="G31" s="137" t="s">
        <v>196</v>
      </c>
      <c r="H31" s="139">
        <v>2000</v>
      </c>
      <c r="I31" s="139">
        <v>2000</v>
      </c>
      <c r="J31" s="139"/>
      <c r="K31" s="139"/>
      <c r="L31" s="139">
        <v>2000</v>
      </c>
      <c r="M31" s="137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ht="28" customHeight="1" outlineLevel="1" spans="1:23">
      <c r="A32" s="137" t="s">
        <v>46</v>
      </c>
      <c r="B32" s="137" t="s">
        <v>182</v>
      </c>
      <c r="C32" s="137" t="s">
        <v>183</v>
      </c>
      <c r="D32" s="137" t="s">
        <v>105</v>
      </c>
      <c r="E32" s="137" t="s">
        <v>106</v>
      </c>
      <c r="F32" s="137" t="s">
        <v>197</v>
      </c>
      <c r="G32" s="137" t="s">
        <v>198</v>
      </c>
      <c r="H32" s="139">
        <v>1250</v>
      </c>
      <c r="I32" s="139">
        <v>1250</v>
      </c>
      <c r="J32" s="139"/>
      <c r="K32" s="139"/>
      <c r="L32" s="139">
        <v>1250</v>
      </c>
      <c r="M32" s="137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ht="39" customHeight="1" outlineLevel="1" spans="1:23">
      <c r="A33" s="137" t="s">
        <v>46</v>
      </c>
      <c r="B33" s="137" t="s">
        <v>199</v>
      </c>
      <c r="C33" s="137" t="s">
        <v>200</v>
      </c>
      <c r="D33" s="137" t="s">
        <v>105</v>
      </c>
      <c r="E33" s="137" t="s">
        <v>106</v>
      </c>
      <c r="F33" s="137" t="s">
        <v>201</v>
      </c>
      <c r="G33" s="137" t="s">
        <v>202</v>
      </c>
      <c r="H33" s="139">
        <v>21340</v>
      </c>
      <c r="I33" s="139">
        <v>21340</v>
      </c>
      <c r="J33" s="139"/>
      <c r="K33" s="139"/>
      <c r="L33" s="139">
        <v>21340</v>
      </c>
      <c r="M33" s="137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  <row r="34" ht="28" customHeight="1" outlineLevel="1" spans="1:23">
      <c r="A34" s="137" t="s">
        <v>46</v>
      </c>
      <c r="B34" s="137" t="s">
        <v>182</v>
      </c>
      <c r="C34" s="137" t="s">
        <v>183</v>
      </c>
      <c r="D34" s="137" t="s">
        <v>105</v>
      </c>
      <c r="E34" s="137" t="s">
        <v>106</v>
      </c>
      <c r="F34" s="137" t="s">
        <v>203</v>
      </c>
      <c r="G34" s="137" t="s">
        <v>204</v>
      </c>
      <c r="H34" s="139">
        <v>24000</v>
      </c>
      <c r="I34" s="139">
        <v>24000</v>
      </c>
      <c r="J34" s="139"/>
      <c r="K34" s="139"/>
      <c r="L34" s="139">
        <v>24000</v>
      </c>
      <c r="M34" s="137"/>
      <c r="N34" s="139"/>
      <c r="O34" s="139"/>
      <c r="P34" s="139"/>
      <c r="Q34" s="139"/>
      <c r="R34" s="139"/>
      <c r="S34" s="139"/>
      <c r="T34" s="139"/>
      <c r="U34" s="139"/>
      <c r="V34" s="139"/>
      <c r="W34" s="139"/>
    </row>
    <row r="35" ht="28" customHeight="1" outlineLevel="1" spans="1:23">
      <c r="A35" s="137" t="s">
        <v>46</v>
      </c>
      <c r="B35" s="137" t="s">
        <v>205</v>
      </c>
      <c r="C35" s="137" t="s">
        <v>206</v>
      </c>
      <c r="D35" s="137" t="s">
        <v>78</v>
      </c>
      <c r="E35" s="137" t="s">
        <v>79</v>
      </c>
      <c r="F35" s="137" t="s">
        <v>203</v>
      </c>
      <c r="G35" s="137" t="s">
        <v>204</v>
      </c>
      <c r="H35" s="139">
        <v>25800</v>
      </c>
      <c r="I35" s="139">
        <v>25800</v>
      </c>
      <c r="J35" s="139"/>
      <c r="K35" s="139"/>
      <c r="L35" s="139">
        <v>25800</v>
      </c>
      <c r="M35" s="137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ht="28" customHeight="1" outlineLevel="1" spans="1:23">
      <c r="A36" s="137" t="s">
        <v>46</v>
      </c>
      <c r="B36" s="137" t="s">
        <v>207</v>
      </c>
      <c r="C36" s="137" t="s">
        <v>208</v>
      </c>
      <c r="D36" s="137" t="s">
        <v>105</v>
      </c>
      <c r="E36" s="137" t="s">
        <v>106</v>
      </c>
      <c r="F36" s="137" t="s">
        <v>209</v>
      </c>
      <c r="G36" s="137" t="s">
        <v>208</v>
      </c>
      <c r="H36" s="139">
        <v>45603.36</v>
      </c>
      <c r="I36" s="139">
        <v>45603.36</v>
      </c>
      <c r="J36" s="139"/>
      <c r="K36" s="139"/>
      <c r="L36" s="139">
        <v>45603.36</v>
      </c>
      <c r="M36" s="137"/>
      <c r="N36" s="139"/>
      <c r="O36" s="139"/>
      <c r="P36" s="139"/>
      <c r="Q36" s="139"/>
      <c r="R36" s="139"/>
      <c r="S36" s="139"/>
      <c r="T36" s="139"/>
      <c r="U36" s="139"/>
      <c r="V36" s="139"/>
      <c r="W36" s="139"/>
    </row>
    <row r="37" ht="28" customHeight="1" outlineLevel="1" spans="1:23">
      <c r="A37" s="137" t="s">
        <v>46</v>
      </c>
      <c r="B37" s="137" t="s">
        <v>207</v>
      </c>
      <c r="C37" s="137" t="s">
        <v>208</v>
      </c>
      <c r="D37" s="137" t="s">
        <v>105</v>
      </c>
      <c r="E37" s="137" t="s">
        <v>106</v>
      </c>
      <c r="F37" s="137" t="s">
        <v>209</v>
      </c>
      <c r="G37" s="137" t="s">
        <v>208</v>
      </c>
      <c r="H37" s="139"/>
      <c r="I37" s="139"/>
      <c r="J37" s="139"/>
      <c r="K37" s="139"/>
      <c r="L37" s="139"/>
      <c r="M37" s="137"/>
      <c r="N37" s="139"/>
      <c r="O37" s="139"/>
      <c r="P37" s="139"/>
      <c r="Q37" s="139"/>
      <c r="R37" s="139"/>
      <c r="S37" s="139"/>
      <c r="T37" s="139"/>
      <c r="U37" s="139"/>
      <c r="V37" s="139"/>
      <c r="W37" s="139"/>
    </row>
    <row r="38" ht="28" customHeight="1" outlineLevel="1" spans="1:23">
      <c r="A38" s="137" t="s">
        <v>46</v>
      </c>
      <c r="B38" s="137" t="s">
        <v>210</v>
      </c>
      <c r="C38" s="137" t="s">
        <v>211</v>
      </c>
      <c r="D38" s="137" t="s">
        <v>86</v>
      </c>
      <c r="E38" s="137" t="s">
        <v>87</v>
      </c>
      <c r="F38" s="137" t="s">
        <v>212</v>
      </c>
      <c r="G38" s="137" t="s">
        <v>213</v>
      </c>
      <c r="H38" s="139">
        <v>16000</v>
      </c>
      <c r="I38" s="139">
        <v>16000</v>
      </c>
      <c r="J38" s="139"/>
      <c r="K38" s="139"/>
      <c r="L38" s="139">
        <v>16000</v>
      </c>
      <c r="M38" s="137"/>
      <c r="N38" s="139"/>
      <c r="O38" s="139"/>
      <c r="P38" s="139"/>
      <c r="Q38" s="139"/>
      <c r="R38" s="139"/>
      <c r="S38" s="139"/>
      <c r="T38" s="139"/>
      <c r="U38" s="139"/>
      <c r="V38" s="139"/>
      <c r="W38" s="139"/>
    </row>
    <row r="39" ht="28" customHeight="1" spans="1:23">
      <c r="A39" s="143" t="s">
        <v>30</v>
      </c>
      <c r="B39" s="143"/>
      <c r="C39" s="143"/>
      <c r="D39" s="143"/>
      <c r="E39" s="143"/>
      <c r="F39" s="143"/>
      <c r="G39" s="143"/>
      <c r="H39" s="139">
        <v>4095291.8</v>
      </c>
      <c r="I39" s="139">
        <v>4095291.8</v>
      </c>
      <c r="J39" s="139"/>
      <c r="K39" s="139"/>
      <c r="L39" s="139">
        <v>4095291.8</v>
      </c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554861111111111" right="0.161111111111111" top="0.802777777777778" bottom="0.60625" header="0.511805555555556" footer="0.511805555555556"/>
  <pageSetup paperSize="9" scale="75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A11" sqref="A11:W1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9" width="8.85714285714286" customWidth="1"/>
    <col min="10" max="10" width="10.4285714285714" customWidth="1"/>
    <col min="11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9.14285714285714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3" t="s">
        <v>214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ht="26.25" customHeight="1" spans="1:23">
      <c r="A2" s="129" t="str">
        <f>"2026"&amp;"年部门项目支出预算表"</f>
        <v>2026年部门项目支出预算表</v>
      </c>
      <c r="B2" s="129"/>
      <c r="C2" s="129" t="s">
        <v>59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ht="18.75" customHeight="1" spans="1:23">
      <c r="A3" s="134" t="str">
        <f>"单位名称："&amp;"芒市农机技术推广站"</f>
        <v>单位名称：芒市农机技术推广站</v>
      </c>
      <c r="B3" s="134"/>
      <c r="C3" s="134"/>
      <c r="D3" s="134"/>
      <c r="E3" s="134"/>
      <c r="F3" s="134"/>
      <c r="G3" s="134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3" t="s">
        <v>27</v>
      </c>
      <c r="W3" s="133"/>
    </row>
    <row r="4" ht="26.25" customHeight="1" spans="1:23">
      <c r="A4" s="136" t="s">
        <v>215</v>
      </c>
      <c r="B4" s="136" t="s">
        <v>138</v>
      </c>
      <c r="C4" s="136" t="s">
        <v>139</v>
      </c>
      <c r="D4" s="136" t="s">
        <v>216</v>
      </c>
      <c r="E4" s="136" t="s">
        <v>140</v>
      </c>
      <c r="F4" s="136" t="s">
        <v>141</v>
      </c>
      <c r="G4" s="136" t="s">
        <v>217</v>
      </c>
      <c r="H4" s="136" t="s">
        <v>218</v>
      </c>
      <c r="I4" s="136" t="s">
        <v>30</v>
      </c>
      <c r="J4" s="136" t="s">
        <v>219</v>
      </c>
      <c r="K4" s="136"/>
      <c r="L4" s="136"/>
      <c r="M4" s="136"/>
      <c r="N4" s="136" t="s">
        <v>150</v>
      </c>
      <c r="O4" s="136"/>
      <c r="P4" s="136"/>
      <c r="Q4" s="136" t="s">
        <v>37</v>
      </c>
      <c r="R4" s="136" t="s">
        <v>51</v>
      </c>
      <c r="S4" s="136"/>
      <c r="T4" s="136"/>
      <c r="U4" s="136"/>
      <c r="V4" s="136"/>
      <c r="W4" s="136"/>
    </row>
    <row r="5" ht="26.25" customHeight="1" spans="1:23">
      <c r="A5" s="136"/>
      <c r="B5" s="136"/>
      <c r="C5" s="136"/>
      <c r="D5" s="136"/>
      <c r="E5" s="136"/>
      <c r="F5" s="136"/>
      <c r="G5" s="136"/>
      <c r="H5" s="136"/>
      <c r="I5" s="136"/>
      <c r="J5" s="136" t="s">
        <v>34</v>
      </c>
      <c r="K5" s="136"/>
      <c r="L5" s="136" t="s">
        <v>35</v>
      </c>
      <c r="M5" s="136" t="s">
        <v>36</v>
      </c>
      <c r="N5" s="136" t="s">
        <v>34</v>
      </c>
      <c r="O5" s="136" t="s">
        <v>35</v>
      </c>
      <c r="P5" s="136" t="s">
        <v>36</v>
      </c>
      <c r="Q5" s="136"/>
      <c r="R5" s="136" t="s">
        <v>33</v>
      </c>
      <c r="S5" s="136" t="s">
        <v>40</v>
      </c>
      <c r="T5" s="136" t="s">
        <v>41</v>
      </c>
      <c r="U5" s="136" t="s">
        <v>42</v>
      </c>
      <c r="V5" s="136" t="s">
        <v>43</v>
      </c>
      <c r="W5" s="136" t="s">
        <v>44</v>
      </c>
    </row>
    <row r="6" ht="26.25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136" t="s">
        <v>33</v>
      </c>
      <c r="K6" s="136" t="s">
        <v>220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ht="18.75" customHeight="1" spans="1:23">
      <c r="A7" s="136" t="s">
        <v>59</v>
      </c>
      <c r="B7" s="136" t="s">
        <v>60</v>
      </c>
      <c r="C7" s="136" t="s">
        <v>61</v>
      </c>
      <c r="D7" s="136" t="s">
        <v>62</v>
      </c>
      <c r="E7" s="136" t="s">
        <v>63</v>
      </c>
      <c r="F7" s="136" t="s">
        <v>64</v>
      </c>
      <c r="G7" s="136" t="s">
        <v>65</v>
      </c>
      <c r="H7" s="136" t="s">
        <v>66</v>
      </c>
      <c r="I7" s="136" t="s">
        <v>67</v>
      </c>
      <c r="J7" s="136" t="s">
        <v>68</v>
      </c>
      <c r="K7" s="136" t="s">
        <v>69</v>
      </c>
      <c r="L7" s="136" t="s">
        <v>70</v>
      </c>
      <c r="M7" s="136" t="s">
        <v>71</v>
      </c>
      <c r="N7" s="136" t="s">
        <v>72</v>
      </c>
      <c r="O7" s="136" t="s">
        <v>73</v>
      </c>
      <c r="P7" s="136" t="s">
        <v>152</v>
      </c>
      <c r="Q7" s="136" t="s">
        <v>153</v>
      </c>
      <c r="R7" s="136" t="s">
        <v>154</v>
      </c>
      <c r="S7" s="136" t="s">
        <v>155</v>
      </c>
      <c r="T7" s="136" t="s">
        <v>156</v>
      </c>
      <c r="U7" s="136" t="s">
        <v>157</v>
      </c>
      <c r="V7" s="136" t="s">
        <v>158</v>
      </c>
      <c r="W7" s="136" t="s">
        <v>159</v>
      </c>
    </row>
    <row r="8" ht="52.5" customHeight="1" spans="1:23">
      <c r="A8" s="137"/>
      <c r="B8" s="137"/>
      <c r="C8" s="137"/>
      <c r="D8" s="137"/>
      <c r="E8" s="137"/>
      <c r="F8" s="137"/>
      <c r="G8" s="137"/>
      <c r="H8" s="137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</row>
    <row r="9" ht="52.5" customHeight="1" spans="1:23">
      <c r="A9" s="137"/>
      <c r="B9" s="137"/>
      <c r="C9" s="137"/>
      <c r="D9" s="137"/>
      <c r="E9" s="137"/>
      <c r="F9" s="137"/>
      <c r="G9" s="137"/>
      <c r="H9" s="137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30" customHeight="1" spans="1:23">
      <c r="A10" s="138" t="s">
        <v>30</v>
      </c>
      <c r="B10" s="138"/>
      <c r="C10" s="138"/>
      <c r="D10" s="138"/>
      <c r="E10" s="138"/>
      <c r="F10" s="138"/>
      <c r="G10" s="138"/>
      <c r="H10" s="138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customHeight="1" spans="1:23">
      <c r="A11" s="39" t="s">
        <v>221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</sheetData>
  <mergeCells count="31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11:W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357638888888889" top="1" bottom="1" header="0.511805555555556" footer="0.51180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:E8"/>
    </sheetView>
  </sheetViews>
  <sheetFormatPr defaultColWidth="10.2857142857143" defaultRowHeight="15" customHeight="1" outlineLevelRow="7"/>
  <cols>
    <col min="1" max="1" width="17" customWidth="1"/>
    <col min="2" max="2" width="15.7142857142857" customWidth="1"/>
    <col min="3" max="3" width="11.4285714285714" customWidth="1"/>
    <col min="4" max="4" width="11.7142857142857" customWidth="1"/>
    <col min="5" max="5" width="11.5714285714286" customWidth="1"/>
    <col min="6" max="6" width="12.8571428571429" customWidth="1"/>
    <col min="7" max="7" width="11.5714285714286" customWidth="1"/>
    <col min="8" max="8" width="11.8571428571429" customWidth="1"/>
    <col min="9" max="9" width="10" customWidth="1"/>
    <col min="10" max="10" width="13" customWidth="1"/>
  </cols>
  <sheetData>
    <row r="1" ht="18.75" customHeight="1" spans="1:10">
      <c r="A1" s="128"/>
      <c r="B1" s="128"/>
      <c r="C1" s="128"/>
      <c r="D1" s="128"/>
      <c r="E1" s="128"/>
      <c r="F1" s="128"/>
      <c r="G1" s="128"/>
      <c r="H1" s="128"/>
      <c r="I1" s="128"/>
      <c r="J1" s="132" t="s">
        <v>222</v>
      </c>
    </row>
    <row r="2" ht="34.5" customHeight="1" spans="1:10">
      <c r="A2" s="129" t="str">
        <f>"2026"&amp;"年部门项目支出绩效目标表"</f>
        <v>2026年部门项目支出绩效目标表</v>
      </c>
      <c r="B2" s="129"/>
      <c r="C2" s="129"/>
      <c r="D2" s="129"/>
      <c r="E2" s="129"/>
      <c r="F2" s="129"/>
      <c r="G2" s="129"/>
      <c r="H2" s="129"/>
      <c r="I2" s="129"/>
      <c r="J2" s="129"/>
    </row>
    <row r="3" ht="18.75" customHeight="1" spans="1:10">
      <c r="A3" s="128" t="str">
        <f>"单位名称："&amp;"芒市农机技术推广站"</f>
        <v>单位名称：芒市农机技术推广站</v>
      </c>
      <c r="B3" s="128"/>
      <c r="C3" s="128"/>
      <c r="D3" s="128"/>
      <c r="E3" s="128"/>
      <c r="F3" s="128"/>
      <c r="G3" s="128"/>
      <c r="H3" s="128"/>
      <c r="I3" s="128"/>
      <c r="J3" s="128"/>
    </row>
    <row r="4" ht="22.5" customHeight="1" spans="1:10">
      <c r="A4" s="130" t="s">
        <v>223</v>
      </c>
      <c r="B4" s="130" t="s">
        <v>224</v>
      </c>
      <c r="C4" s="130" t="s">
        <v>225</v>
      </c>
      <c r="D4" s="130" t="s">
        <v>226</v>
      </c>
      <c r="E4" s="130" t="s">
        <v>227</v>
      </c>
      <c r="F4" s="130" t="s">
        <v>228</v>
      </c>
      <c r="G4" s="130" t="s">
        <v>229</v>
      </c>
      <c r="H4" s="130" t="s">
        <v>230</v>
      </c>
      <c r="I4" s="130" t="s">
        <v>231</v>
      </c>
      <c r="J4" s="130" t="s">
        <v>232</v>
      </c>
    </row>
    <row r="5" ht="22.5" customHeight="1" spans="1:10">
      <c r="A5" s="130" t="s">
        <v>59</v>
      </c>
      <c r="B5" s="130" t="s">
        <v>60</v>
      </c>
      <c r="C5" s="130" t="s">
        <v>61</v>
      </c>
      <c r="D5" s="130" t="s">
        <v>62</v>
      </c>
      <c r="E5" s="130" t="s">
        <v>63</v>
      </c>
      <c r="F5" s="130" t="s">
        <v>64</v>
      </c>
      <c r="G5" s="130" t="s">
        <v>65</v>
      </c>
      <c r="H5" s="130" t="s">
        <v>66</v>
      </c>
      <c r="I5" s="130" t="s">
        <v>67</v>
      </c>
      <c r="J5" s="130" t="s">
        <v>68</v>
      </c>
    </row>
    <row r="6" ht="52.5" customHeight="1" spans="1:10">
      <c r="A6" s="130"/>
      <c r="B6" s="130"/>
      <c r="C6" s="130"/>
      <c r="D6" s="130"/>
      <c r="E6" s="130"/>
      <c r="F6" s="130"/>
      <c r="G6" s="130"/>
      <c r="H6" s="130"/>
      <c r="I6" s="130"/>
      <c r="J6" s="130"/>
    </row>
    <row r="7" ht="52.5" customHeight="1" spans="1:10">
      <c r="A7" s="131"/>
      <c r="B7" s="131"/>
      <c r="C7" s="131"/>
      <c r="D7" s="131"/>
      <c r="E7" s="131"/>
      <c r="F7" s="131"/>
      <c r="G7" s="130"/>
      <c r="H7" s="130"/>
      <c r="I7" s="131"/>
      <c r="J7" s="131"/>
    </row>
    <row r="8" customHeight="1" spans="1:5">
      <c r="A8" s="39" t="s">
        <v>221</v>
      </c>
      <c r="B8" s="39"/>
      <c r="C8" s="39"/>
      <c r="D8" s="39"/>
      <c r="E8" s="39"/>
    </row>
  </sheetData>
  <mergeCells count="3">
    <mergeCell ref="A2:J2"/>
    <mergeCell ref="A3:E3"/>
    <mergeCell ref="A8:E8"/>
  </mergeCells>
  <pageMargins left="0.948611111111111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县对下转移支付预算表09-1（芒市）</vt:lpstr>
      <vt:lpstr>县对下转移支付绩效目标表09-2（芒市）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2026-01-29T01:08:00Z</dcterms:created>
  <dcterms:modified xsi:type="dcterms:W3CDTF">2026-02-28T03:20:44Z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