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<sst xmlns="http://schemas.openxmlformats.org/spreadsheetml/2006/main" count="866" uniqueCount="355">
  <si>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</si>
  <si>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</si>
  <si>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</si>
  <si>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</si>
  <si>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</si>
  <si>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</si>
  <si>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</si>
  <si>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</si>
  <si>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</si>
  <si>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</si>
  <si>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</si>
  <si>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</si>
  <si>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</si>
  <si>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</si>
  <si>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</si>
  <si>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</si>
  <si>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</si>
  <si>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</si>
  <si>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</si>
  <si>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</si>
  <si>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</si>
  <si>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</si>
  <si>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</si>
  <si>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</si>
  <si>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</si>
  <si>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</si>
  <si>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</si>
  <si>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</si>
  <si>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</si>
  <si>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</si>
  <si>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</si>
  <si>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</si>
  <si>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</si>
  <si>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</si>
  <si>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</si>
  <si>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</si>
  <si>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</si>
  <si>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</si>
  <si>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</si>
  <si>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</si>
  <si>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</si>
  <si>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</si>
  <si>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</si>
  <si>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</si>
  <si>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</si>
  <si>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703001</t>
  </si>
  <si>
    <t>芒市茶叶技术推广站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</si>
  <si>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</si>
  <si>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</si>
  <si>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</si>
  <si>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</si>
  <si>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</si>
  <si>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</si>
  <si>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</si>
  <si>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</si>
  <si>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</si>
  <si>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</si>
  <si>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</si>
  <si>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</si>
  <si>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</si>
  <si>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</si>
  <si>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</si>
  <si>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</si>
  <si>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</si>
  <si>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</si>
  <si>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</si>
  <si>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</si>
  <si>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</si>
  <si>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</si>
  <si>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</si>
  <si>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</si>
  <si>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</si>
  <si>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</si>
  <si>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</si>
  <si>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</si>
  <si>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</si>
  <si>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20604</t>
  </si>
  <si>
    <t>技术研究与开发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</si>
  <si>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</si>
  <si>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</si>
  <si>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</si>
  <si>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</si>
  <si>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</si>
  <si>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</si>
  <si>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</si>
  <si>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</si>
  <si>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</si>
  <si>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</si>
  <si>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</si>
  <si>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</si>
  <si>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</si>
  <si>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</si>
  <si>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</si>
  <si>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</si>
  <si>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</si>
  <si>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</si>
  <si>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</si>
  <si>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</si>
  <si>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</si>
  <si>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</si>
  <si>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</si>
  <si>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</si>
  <si>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</si>
  <si>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</si>
  <si>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</si>
  <si>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</si>
  <si>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</si>
  <si>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</si>
  <si>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</si>
  <si>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</si>
  <si>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</si>
  <si>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</si>
  <si>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</si>
  <si>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</si>
  <si>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</si>
  <si>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</si>
  <si>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</si>
  <si>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</si>
  <si>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</si>
  <si>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</si>
  <si>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</si>
  <si>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</si>
  <si>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</si>
  <si>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</si>
  <si>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</si>
  <si>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</si>
  <si>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</si>
  <si>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</si>
  <si>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</si>
  <si>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</si>
  <si>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</si>
  <si>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</si>
  <si>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</si>
  <si>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</si>
  <si>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</si>
  <si>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</si>
  <si>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</si>
  <si>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</si>
  <si>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</si>
  <si>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</si>
  <si>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</si>
  <si>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</si>
  <si>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</si>
  <si>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</si>
  <si>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</si>
  <si>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</si>
  <si>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</si>
  <si>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</si>
  <si>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</si>
  <si>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</si>
  <si>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</si>
  <si>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</si>
  <si>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</si>
  <si>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</si>
  <si>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</si>
  <si>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</si>
  <si>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</si>
  <si>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</si>
  <si>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</si>
  <si>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</si>
  <si>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</si>
  <si>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</si>
  <si>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</si>
  <si>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</si>
  <si>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</si>
  <si>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</si>
  <si>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533103210000000017283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</si>
  <si>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</si>
  <si>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</si>
  <si>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</si>
  <si>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</si>
  <si>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</si>
  <si>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</si>
  <si>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</si>
  <si>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533103210000000017284</t>
  </si>
  <si>
    <t>社会保障缴费</t>
  </si>
  <si>
    <t>30108</t>
  </si>
  <si>
    <t>机关事业单位基本养老保险缴费</t>
  </si>
  <si>
    <t>30109</t>
  </si>
  <si>
    <t>职业年金缴费</t>
  </si>
  <si>
    <t>533103261100005011949</t>
  </si>
  <si>
    <t>职业年金缴费（非三保）</t>
  </si>
  <si>
    <t>30110</t>
  </si>
  <si>
    <t>职工基本医疗保险缴费</t>
  </si>
  <si>
    <t>30112</t>
  </si>
  <si>
    <t>其他社会保障缴费</t>
  </si>
  <si>
    <t>533103210000000017285</t>
  </si>
  <si>
    <t>30113</t>
  </si>
  <si>
    <t>533103210000000017289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</si>
  <si>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</si>
  <si>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</si>
  <si>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</si>
  <si>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</si>
  <si>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</si>
  <si>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</si>
  <si>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</si>
  <si>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</si>
  <si>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</si>
  <si>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</si>
  <si>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</si>
  <si>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533103231100001202445</t>
  </si>
  <si>
    <t>公用经费安排的公务接待费</t>
  </si>
  <si>
    <t>30217</t>
  </si>
  <si>
    <t>30226</t>
  </si>
  <si>
    <t>劳务费</t>
  </si>
  <si>
    <t>533103231100001202461</t>
  </si>
  <si>
    <t>公用经费安排的公务用车运维费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</si>
  <si>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</si>
  <si>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</si>
  <si>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</si>
  <si>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</si>
  <si>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</si>
  <si>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</si>
  <si>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533103231100001202444</t>
  </si>
  <si>
    <t>公用经费安排的对个人和家庭的补助</t>
  </si>
  <si>
    <t>30305</t>
  </si>
  <si>
    <t>生活补助</t>
  </si>
  <si>
    <t>533103210000000017288</t>
  </si>
  <si>
    <t>退休公用经费</t>
  </si>
  <si>
    <t>533103210000000017287</t>
  </si>
  <si>
    <t>工会经费</t>
  </si>
  <si>
    <t>30228</t>
  </si>
  <si>
    <t>533103261100004995741</t>
  </si>
  <si>
    <t>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</si>
  <si>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</si>
  <si>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</si>
  <si>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</si>
  <si>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</si>
  <si>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</si>
  <si>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</si>
  <si>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</si>
  <si>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</si>
  <si>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</si>
  <si>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533103241100003192937</t>
  </si>
  <si>
    <t>芒市茶叶技术推广站单位自有资金</t>
  </si>
  <si>
    <t>533103241100003254269</t>
  </si>
  <si>
    <t>30216</t>
  </si>
  <si>
    <t>培训费</t>
  </si>
  <si>
    <t>30218</t>
  </si>
  <si>
    <t>专用材料费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</si>
  <si>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</si>
  <si>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</si>
  <si>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</si>
  <si>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</si>
  <si>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</si>
  <si>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</si>
  <si>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</si>
  <si>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</si>
  <si>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</si>
  <si>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</si>
  <si>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</si>
  <si>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1、建立失管台地茶改大树茶示范基地1个；2、提供绿色防控技术核心示范点1个，虫害监测点2个，机采示范点1个，培训农技人员及茶农100人次。</t>
  </si>
  <si>
    <t>产出指标</t>
  </si>
  <si>
    <t>数量指标</t>
  </si>
  <si>
    <t>建设示范基地</t>
  </si>
  <si>
    <t>=</t>
  </si>
  <si>
    <t>个</t>
  </si>
  <si>
    <t>定量指标</t>
  </si>
  <si>
    <t>建立失管台地茶改大树茶示范基地1个，提供绿色防控技术核心示范基地1个，机采示范点1个。</t>
  </si>
  <si>
    <t>效益指标</t>
  </si>
  <si>
    <t>社会效益</t>
  </si>
  <si>
    <t>人才培养数</t>
  </si>
  <si>
    <t>&gt;=</t>
  </si>
  <si>
    <t>100</t>
  </si>
  <si>
    <t>人次</t>
  </si>
  <si>
    <t>培训农技人员及茶农100人次。</t>
  </si>
  <si>
    <t>满意度指标</t>
  </si>
  <si>
    <t>服务对象满意度</t>
  </si>
  <si>
    <t>项目推广总体满意度</t>
  </si>
  <si>
    <t>90</t>
  </si>
  <si>
    <t>%</t>
  </si>
  <si>
    <t xml:space="preserve">服务对象对科技推广工作整体满意度。
</t>
  </si>
  <si>
    <t>一是完成红绿茶适制性研究；二是完成芒丙基地仿古茶园的第二次修剪拉枝工作；三是完成中山手采茶园示范基地建设1个；四是通过对德昂酸茶加工中的杀青、揉捻、厌氧发酵等工序进行不断实验改进，解决传统德昂酸茶瓮味问题；五是培训茶农及企业相关人员120余人次，使芒市镇片区的红茶售价比原来售价提高3%~5%，绿茶售价比原来售价提高5%~7%，中山的毛茶单价每公斤提高2元左右，从而达到增加企业经济效益的目的。</t>
  </si>
  <si>
    <t>1.00</t>
  </si>
  <si>
    <t>反映示范基地的建设完成情况。</t>
  </si>
  <si>
    <t>质量指标</t>
  </si>
  <si>
    <t>项目验收合格率</t>
  </si>
  <si>
    <t>反映科技推广项目完成质量。
项目验收合格率=（验收合格项目数/科技推广项目数）*100%</t>
  </si>
  <si>
    <t>经济效益</t>
  </si>
  <si>
    <t>红、绿茶售价比原来售价提高</t>
  </si>
  <si>
    <t>反映红、绿茶售价比原来售价提高情况。</t>
  </si>
  <si>
    <t>毛茶单价每公斤提高</t>
  </si>
  <si>
    <t>元</t>
  </si>
  <si>
    <t>反映项目实施后带动示范区受益人群的增加收入情况。</t>
  </si>
  <si>
    <t>120</t>
  </si>
  <si>
    <t>反映科技培训开展情况，提高受益人群的科技素质。</t>
  </si>
  <si>
    <t>可持续影响</t>
  </si>
  <si>
    <t>示范推广数量</t>
  </si>
  <si>
    <t>反映项目成果的示范推广成效。</t>
  </si>
  <si>
    <t>85</t>
  </si>
  <si>
    <t>反映服务对象对科技推广工作整体满意度。
服务对象满意度=（对科研推广效果整体满意的人数/问卷调查人数）*100%。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</si>
  <si>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</si>
  <si>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</si>
  <si>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</si>
  <si>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</si>
  <si>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</si>
  <si>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芒市茶叶技术推广站无政府性基金预算，本表无数据，公开空表。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</si>
  <si>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</si>
  <si>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</si>
  <si>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</si>
  <si>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</si>
  <si>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</si>
  <si>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</si>
  <si>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</si>
  <si>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</si>
  <si>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</si>
  <si>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</si>
  <si>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</si>
  <si>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</si>
  <si>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</si>
  <si>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</si>
  <si>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</si>
  <si>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车辆维修费</t>
  </si>
  <si>
    <t>车辆维修和保养服务</t>
  </si>
  <si>
    <t>车辆保险费</t>
  </si>
  <si>
    <t>机动车保险服务</t>
  </si>
  <si>
    <t>预算08表</t>
  </si>
  <si>
    <t>政府购买服务项目</t>
  </si>
  <si>
    <t>政府购买服务目录</t>
  </si>
  <si>
    <t>芒市茶叶技术推广站无政府购买服务预算，本表无数据，公开空表。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</si>
  <si>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</si>
  <si>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</si>
  <si>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</si>
  <si>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</si>
  <si>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</si>
  <si>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</si>
  <si>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</si>
  <si>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</si>
  <si>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</si>
  <si>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</si>
  <si>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</si>
  <si>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</si>
  <si>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</si>
  <si>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</si>
  <si>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</si>
  <si>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</si>
  <si>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芒市茶叶技术推广站无市对下转移支付预算，本表无数据，公开空表。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</si>
  <si>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</si>
  <si>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</si>
  <si>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</si>
  <si>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</si>
  <si>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</si>
  <si>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</si>
  <si>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</si>
  <si>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</si>
  <si>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</si>
  <si>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</si>
  <si>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芒市茶叶技术推广站无新增资产配置预算，本表无数据，公开空表。</t>
  </si>
  <si>
    <t>预算11表</t>
  </si>
  <si>
    <t>上级补助</t>
  </si>
  <si>
    <t>芒市茶叶技术推广站无上级转移支付补助项目支出预算，本表无数据，公开空表。</t>
  </si>
  <si>
    <t>预算12表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</si>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</sst>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1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>
      <alignment vertical="top"/>
    </xf>
    <xf numFmtId="0" fontId="7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00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5"/>
  <sheetViews>
    <sheetView showZeros="0" tabSelected="1" workbookViewId="0">
      <selection activeCell="C33" sqref="C33"/>
    </sheetView>
  </sheetViews>
  <sheetFormatPr defaultColWidth="10.2857142857143" defaultRowHeight="15" customHeight="1" outlineLevelCol="3"/>
  <cols>
    <col min="1" max="1" width="33.2857142857143" customWidth="1"/>
    <col min="2" max="2" width="19.6190476190476" customWidth="1"/>
    <col min="3" max="4" width="33.2857142857143" customWidth="1"/>
  </cols>
  <sheetData>
    <row r="1" ht="18.75" customHeight="1" spans="1:4">
      <c r="A1" s="183"/>
      <c r="B1" s="183"/>
      <c r="C1" s="183"/>
      <c r="D1" s="184" t="s">
        <v>0</v>
      </c>
    </row>
    <row r="2" ht="42" customHeight="1" spans="1:4">
      <c r="A2" s="185" t="str">
        <f>"2026"&amp;"年部门财务收支预算总表"</f>
        <v>2026年部门财务收支预算总表</v>
      </c>
      <c r="B2" s="185"/>
      <c r="C2" s="185"/>
      <c r="D2" s="185"/>
    </row>
    <row r="3" ht="18.75" customHeight="1" spans="1:4">
      <c r="A3" s="183" t="str">
        <f>"单位名称："&amp;"芒市茶叶技术推广站"</f>
        <v>单位名称：芒市茶叶技术推广站</v>
      </c>
      <c r="B3" s="183"/>
      <c r="C3" s="186"/>
      <c r="D3" s="184" t="s">
        <v>1</v>
      </c>
    </row>
    <row r="4" ht="18.75" customHeight="1" spans="1:4">
      <c r="A4" s="143" t="s">
        <v>2</v>
      </c>
      <c r="B4" s="143"/>
      <c r="C4" s="143" t="s">
        <v>3</v>
      </c>
      <c r="D4" s="143"/>
    </row>
    <row r="5" ht="18.75" customHeight="1" spans="1:4">
      <c r="A5" s="143" t="s">
        <v>4</v>
      </c>
      <c r="B5" s="143" t="s">
        <v>5</v>
      </c>
      <c r="C5" s="143" t="s">
        <v>6</v>
      </c>
      <c r="D5" s="143" t="s">
        <v>5</v>
      </c>
    </row>
    <row r="6" ht="18.75" customHeight="1" spans="1:4">
      <c r="A6" s="142" t="s">
        <v>7</v>
      </c>
      <c r="B6" s="144">
        <v>2785996.48</v>
      </c>
      <c r="C6" s="142" t="str">
        <f>"一"&amp;"、"&amp;"科学技术支出"</f>
        <v>一、科学技术支出</v>
      </c>
      <c r="D6" s="144">
        <v>150000</v>
      </c>
    </row>
    <row r="7" ht="18.75" customHeight="1" spans="1:4">
      <c r="A7" s="142" t="s">
        <v>8</v>
      </c>
      <c r="B7" s="144"/>
      <c r="C7" s="142" t="str">
        <f>"二"&amp;"、"&amp;"社会保障和就业支出"</f>
        <v>二、社会保障和就业支出</v>
      </c>
      <c r="D7" s="144">
        <v>601411.56</v>
      </c>
    </row>
    <row r="8" ht="18.75" customHeight="1" spans="1:4">
      <c r="A8" s="142" t="s">
        <v>9</v>
      </c>
      <c r="B8" s="144"/>
      <c r="C8" s="142" t="str">
        <f>"三"&amp;"、"&amp;"卫生健康支出"</f>
        <v>三、卫生健康支出</v>
      </c>
      <c r="D8" s="144">
        <v>126233.72</v>
      </c>
    </row>
    <row r="9" ht="18.75" customHeight="1" spans="1:4">
      <c r="A9" s="142" t="s">
        <v>10</v>
      </c>
      <c r="B9" s="144"/>
      <c r="C9" s="142" t="str">
        <f>"四"&amp;"、"&amp;"农林水支出"</f>
        <v>四、农林水支出</v>
      </c>
      <c r="D9" s="144">
        <v>1913612.52</v>
      </c>
    </row>
    <row r="10" ht="18.75" customHeight="1" spans="1:4">
      <c r="A10" s="142" t="s">
        <v>11</v>
      </c>
      <c r="B10" s="144">
        <v>250000</v>
      </c>
      <c r="C10" s="142" t="str">
        <f>"五"&amp;"、"&amp;"住房保障支出"</f>
        <v>五、住房保障支出</v>
      </c>
      <c r="D10" s="144">
        <v>244738.68</v>
      </c>
    </row>
    <row r="11" ht="18.75" customHeight="1" spans="1:4">
      <c r="A11" s="142" t="s">
        <v>12</v>
      </c>
      <c r="B11" s="144"/>
      <c r="C11" s="142"/>
      <c r="D11" s="144"/>
    </row>
    <row r="12" ht="18.75" customHeight="1" spans="1:4">
      <c r="A12" s="142" t="s">
        <v>13</v>
      </c>
      <c r="B12" s="144"/>
      <c r="C12" s="142"/>
      <c r="D12" s="144"/>
    </row>
    <row r="13" ht="18.75" customHeight="1" spans="1:4">
      <c r="A13" s="142" t="s">
        <v>14</v>
      </c>
      <c r="B13" s="144"/>
      <c r="C13" s="142"/>
      <c r="D13" s="144"/>
    </row>
    <row r="14" ht="18.75" customHeight="1" spans="1:4">
      <c r="A14" s="142" t="s">
        <v>15</v>
      </c>
      <c r="B14" s="144"/>
      <c r="C14" s="142"/>
      <c r="D14" s="144"/>
    </row>
    <row r="15" ht="18.75" customHeight="1" spans="1:4">
      <c r="A15" s="142" t="s">
        <v>16</v>
      </c>
      <c r="B15" s="144">
        <v>250000</v>
      </c>
      <c r="C15" s="142"/>
      <c r="D15" s="144"/>
    </row>
    <row r="16" ht="18.75" customHeight="1" spans="1:4">
      <c r="A16" s="142"/>
      <c r="B16" s="144"/>
      <c r="C16" s="142"/>
      <c r="D16" s="144"/>
    </row>
    <row r="17" ht="18.75" customHeight="1" spans="1:4">
      <c r="A17" s="142"/>
      <c r="B17" s="144"/>
      <c r="C17" s="142"/>
      <c r="D17" s="144"/>
    </row>
    <row r="18" ht="18.75" customHeight="1" spans="1:4">
      <c r="A18" s="142"/>
      <c r="B18" s="144"/>
      <c r="C18" s="142"/>
      <c r="D18" s="144"/>
    </row>
    <row r="19" ht="18.75" customHeight="1" spans="1:4">
      <c r="A19" s="142"/>
      <c r="B19" s="144"/>
      <c r="C19" s="142"/>
      <c r="D19" s="144"/>
    </row>
    <row r="20" ht="18.75" customHeight="1" spans="1:4">
      <c r="A20" s="142"/>
      <c r="B20" s="144"/>
      <c r="C20" s="142"/>
      <c r="D20" s="144"/>
    </row>
    <row r="21" ht="18.75" customHeight="1" spans="1:4">
      <c r="A21" s="142" t="s">
        <v>17</v>
      </c>
      <c r="B21" s="144">
        <v>3035996.48</v>
      </c>
      <c r="C21" s="142" t="s">
        <v>18</v>
      </c>
      <c r="D21" s="144">
        <v>3035996.48</v>
      </c>
    </row>
    <row r="22" ht="18.75" customHeight="1" spans="1:4">
      <c r="A22" s="142" t="s">
        <v>19</v>
      </c>
      <c r="B22" s="144"/>
      <c r="C22" s="142" t="s">
        <v>20</v>
      </c>
      <c r="D22" s="144"/>
    </row>
    <row r="23" ht="18.75" customHeight="1" spans="1:4">
      <c r="A23" s="142" t="s">
        <v>21</v>
      </c>
      <c r="B23" s="144"/>
      <c r="C23" s="142" t="s">
        <v>21</v>
      </c>
      <c r="D23" s="144"/>
    </row>
    <row r="24" ht="18.75" customHeight="1" spans="1:4">
      <c r="A24" s="142" t="s">
        <v>22</v>
      </c>
      <c r="B24" s="144"/>
      <c r="C24" s="142" t="s">
        <v>23</v>
      </c>
      <c r="D24" s="144"/>
    </row>
    <row r="25" ht="18.75" customHeight="1" spans="1:4">
      <c r="A25" s="142" t="s">
        <v>24</v>
      </c>
      <c r="B25" s="144">
        <v>3035996.48</v>
      </c>
      <c r="C25" s="142" t="s">
        <v>25</v>
      </c>
      <c r="D25" s="144">
        <v>3035996.48</v>
      </c>
    </row>
  </sheetData>
  <mergeCells count="4">
    <mergeCell ref="A2:D2"/>
    <mergeCell ref="A3:B3"/>
    <mergeCell ref="A4:B4"/>
    <mergeCell ref="C4:D4"/>
  </mergeCells>
  <pageMargins left="0.984027777777778" right="0.75" top="1" bottom="0.275" header="0.511805555555556" footer="0.2361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9" sqref="A9:D9"/>
    </sheetView>
  </sheetViews>
  <sheetFormatPr defaultColWidth="9.14285714285714" defaultRowHeight="14.25" customHeight="1" outlineLevelCol="5"/>
  <cols>
    <col min="1" max="1" width="21.0190476190476" customWidth="1"/>
    <col min="2" max="2" width="19.6666666666667" customWidth="1"/>
    <col min="3" max="3" width="18.3142857142857" customWidth="1"/>
    <col min="4" max="4" width="22.247619047619" customWidth="1"/>
    <col min="5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9"/>
      <c r="E1" s="99"/>
      <c r="F1" s="120" t="s">
        <v>291</v>
      </c>
    </row>
    <row r="2" ht="26.25" customHeight="1" spans="1:6">
      <c r="A2" s="123" t="str">
        <f>"2026"&amp;"年政府性基金预算支出预算表"</f>
        <v>2026年政府性基金预算支出预算表</v>
      </c>
      <c r="B2" s="123" t="s">
        <v>292</v>
      </c>
      <c r="C2" s="124"/>
      <c r="D2" s="125"/>
      <c r="E2" s="125"/>
      <c r="F2" s="125"/>
    </row>
    <row r="3" ht="13.5" customHeight="1" spans="1:6">
      <c r="A3" s="126" t="str">
        <f>"单位名称："&amp;"芒市茶叶技术推广站"</f>
        <v>单位名称：芒市茶叶技术推广站</v>
      </c>
      <c r="B3" s="126" t="s">
        <v>293</v>
      </c>
      <c r="C3" s="127"/>
      <c r="D3" s="99"/>
      <c r="E3" s="99"/>
      <c r="F3" s="120" t="s">
        <v>1</v>
      </c>
    </row>
    <row r="4" ht="19.5" customHeight="1" spans="1:6">
      <c r="A4" s="61" t="s">
        <v>143</v>
      </c>
      <c r="B4" s="128" t="s">
        <v>48</v>
      </c>
      <c r="C4" s="61" t="s">
        <v>49</v>
      </c>
      <c r="D4" s="34" t="s">
        <v>294</v>
      </c>
      <c r="E4" s="34"/>
      <c r="F4" s="34"/>
    </row>
    <row r="5" ht="18.55" customHeight="1" spans="1:6">
      <c r="A5" s="61"/>
      <c r="B5" s="128"/>
      <c r="C5" s="61"/>
      <c r="D5" s="34" t="s">
        <v>30</v>
      </c>
      <c r="E5" s="34" t="s">
        <v>52</v>
      </c>
      <c r="F5" s="34" t="s">
        <v>53</v>
      </c>
    </row>
    <row r="6" ht="20.25" customHeight="1" spans="1:6">
      <c r="A6" s="61">
        <v>1</v>
      </c>
      <c r="B6" s="129" t="s">
        <v>60</v>
      </c>
      <c r="C6" s="129" t="s">
        <v>61</v>
      </c>
      <c r="D6" s="129" t="s">
        <v>62</v>
      </c>
      <c r="E6" s="129" t="s">
        <v>63</v>
      </c>
      <c r="F6" s="129" t="s">
        <v>64</v>
      </c>
    </row>
    <row r="7" ht="30" customHeight="1" spans="1:6">
      <c r="A7" s="32"/>
      <c r="B7" s="128"/>
      <c r="C7" s="32"/>
      <c r="D7" s="80"/>
      <c r="E7" s="130"/>
      <c r="F7" s="130"/>
    </row>
    <row r="8" ht="30" customHeight="1" spans="1:6">
      <c r="A8" s="22"/>
      <c r="B8" s="22"/>
      <c r="C8" s="22"/>
      <c r="D8" s="80"/>
      <c r="E8" s="130"/>
      <c r="F8" s="130"/>
    </row>
    <row r="9" ht="30" customHeight="1" spans="1:6">
      <c r="A9" s="131" t="s">
        <v>295</v>
      </c>
      <c r="B9" s="131" t="s">
        <v>295</v>
      </c>
      <c r="C9" s="131" t="s">
        <v>295</v>
      </c>
      <c r="D9" s="132"/>
      <c r="E9" s="130"/>
      <c r="F9" s="130"/>
    </row>
    <row r="10" s="96" customFormat="1" customHeight="1" spans="1:4">
      <c r="A10" s="56" t="s">
        <v>296</v>
      </c>
      <c r="B10" s="56"/>
      <c r="C10" s="56"/>
      <c r="D10" s="56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275" right="0.118055555555556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5.83809523809524" customWidth="1"/>
    <col min="7" max="8" width="11.847619047619" customWidth="1"/>
    <col min="9" max="9" width="6.07619047619048" customWidth="1"/>
    <col min="10" max="10" width="6.04761904761905" customWidth="1"/>
    <col min="11" max="11" width="7.78095238095238" customWidth="1"/>
    <col min="12" max="12" width="8.38095238095238" customWidth="1"/>
    <col min="13" max="13" width="7.12380952380952" customWidth="1"/>
    <col min="14" max="14" width="6.28571428571429" customWidth="1"/>
    <col min="15" max="15" width="8.72380952380952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3" t="s">
        <v>297</v>
      </c>
    </row>
    <row r="2" ht="27.75" customHeight="1" spans="1:17">
      <c r="A2" s="44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2"/>
      <c r="L2" s="28"/>
      <c r="M2" s="28"/>
      <c r="N2" s="28"/>
      <c r="O2" s="112"/>
      <c r="P2" s="112"/>
      <c r="Q2" s="28"/>
    </row>
    <row r="3" ht="18.75" customHeight="1" spans="1:17">
      <c r="A3" s="45" t="str">
        <f>"单位名称："&amp;"芒市茶叶技术推广站"</f>
        <v>单位名称：芒市茶叶技术推广站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298</v>
      </c>
      <c r="B4" s="100" t="s">
        <v>299</v>
      </c>
      <c r="C4" s="100" t="s">
        <v>300</v>
      </c>
      <c r="D4" s="100" t="s">
        <v>301</v>
      </c>
      <c r="E4" s="100" t="s">
        <v>302</v>
      </c>
      <c r="F4" s="100" t="s">
        <v>303</v>
      </c>
      <c r="G4" s="48" t="s">
        <v>150</v>
      </c>
      <c r="H4" s="48"/>
      <c r="I4" s="48"/>
      <c r="J4" s="48"/>
      <c r="K4" s="114"/>
      <c r="L4" s="48"/>
      <c r="M4" s="48"/>
      <c r="N4" s="48"/>
      <c r="O4" s="77"/>
      <c r="P4" s="114"/>
      <c r="Q4" s="49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304</v>
      </c>
      <c r="J5" s="101" t="s">
        <v>305</v>
      </c>
      <c r="K5" s="115" t="s">
        <v>306</v>
      </c>
      <c r="L5" s="116" t="s">
        <v>307</v>
      </c>
      <c r="M5" s="116"/>
      <c r="N5" s="116"/>
      <c r="O5" s="117"/>
      <c r="P5" s="118"/>
      <c r="Q5" s="102"/>
    </row>
    <row r="6" ht="60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9"/>
      <c r="L6" s="102" t="s">
        <v>33</v>
      </c>
      <c r="M6" s="102" t="s">
        <v>40</v>
      </c>
      <c r="N6" s="102" t="s">
        <v>308</v>
      </c>
      <c r="O6" s="32" t="s">
        <v>42</v>
      </c>
      <c r="P6" s="119" t="s">
        <v>43</v>
      </c>
      <c r="Q6" s="102" t="s">
        <v>44</v>
      </c>
    </row>
    <row r="7" ht="15" customHeight="1" spans="1:17">
      <c r="A7" s="78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/>
      <c r="G8" s="23">
        <v>29000</v>
      </c>
      <c r="H8" s="23">
        <v>29000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 t="shared" ref="A9:A11" si="0">"     "&amp;"公用经费安排的公务用车运维费"</f>
        <v>     公用经费安排的公务用车运维费</v>
      </c>
      <c r="B9" s="106" t="s">
        <v>309</v>
      </c>
      <c r="C9" s="106" t="s">
        <v>310</v>
      </c>
      <c r="D9" s="107" t="s">
        <v>311</v>
      </c>
      <c r="E9" s="108">
        <v>1</v>
      </c>
      <c r="F9" s="23"/>
      <c r="G9" s="23">
        <v>14000</v>
      </c>
      <c r="H9" s="23">
        <v>14000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公用经费安排的公务用车运维费</v>
      </c>
      <c r="B10" s="106" t="s">
        <v>312</v>
      </c>
      <c r="C10" s="106" t="s">
        <v>313</v>
      </c>
      <c r="D10" s="107" t="s">
        <v>311</v>
      </c>
      <c r="E10" s="108">
        <v>1</v>
      </c>
      <c r="F10" s="23"/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si="0"/>
        <v>     公用经费安排的公务用车运维费</v>
      </c>
      <c r="B11" s="106" t="s">
        <v>314</v>
      </c>
      <c r="C11" s="106" t="s">
        <v>315</v>
      </c>
      <c r="D11" s="107" t="s">
        <v>311</v>
      </c>
      <c r="E11" s="108">
        <v>1</v>
      </c>
      <c r="F11" s="23"/>
      <c r="G11" s="23">
        <v>7000</v>
      </c>
      <c r="H11" s="23">
        <v>7000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9" t="s">
        <v>295</v>
      </c>
      <c r="B12" s="110"/>
      <c r="C12" s="110"/>
      <c r="D12" s="110"/>
      <c r="E12" s="108"/>
      <c r="F12" s="23"/>
      <c r="G12" s="23">
        <v>29000</v>
      </c>
      <c r="H12" s="23">
        <v>29000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54166666666667" right="0.27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4.7142857142857" customWidth="1"/>
    <col min="2" max="2" width="9.77142857142857" customWidth="1"/>
    <col min="3" max="3" width="9.8952380952381" customWidth="1"/>
    <col min="4" max="4" width="9.12380952380952" customWidth="1"/>
    <col min="5" max="5" width="12.047619047619" customWidth="1"/>
    <col min="6" max="6" width="5.77142857142857" customWidth="1"/>
    <col min="7" max="7" width="6.47619047619048" customWidth="1"/>
    <col min="8" max="8" width="9.91428571428571" customWidth="1"/>
    <col min="9" max="9" width="8.28571428571429" customWidth="1"/>
    <col min="10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8"/>
      <c r="N1" s="98" t="s">
        <v>316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"单位名称："&amp;"芒市茶叶技术推广站"</f>
        <v>单位名称：芒市茶叶技术推广站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9"/>
      <c r="N3" s="43" t="s">
        <v>27</v>
      </c>
    </row>
    <row r="4" ht="15.75" customHeight="1" spans="1:14">
      <c r="A4" s="11" t="s">
        <v>298</v>
      </c>
      <c r="B4" s="11" t="s">
        <v>317</v>
      </c>
      <c r="C4" s="11" t="s">
        <v>318</v>
      </c>
      <c r="D4" s="12" t="s">
        <v>150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2" t="s">
        <v>30</v>
      </c>
      <c r="E5" s="11" t="s">
        <v>34</v>
      </c>
      <c r="F5" s="11" t="s">
        <v>304</v>
      </c>
      <c r="G5" s="11" t="s">
        <v>305</v>
      </c>
      <c r="H5" s="11" t="s">
        <v>306</v>
      </c>
      <c r="I5" s="12" t="s">
        <v>307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7">
      <c r="A11" s="96" t="s">
        <v>319</v>
      </c>
      <c r="B11" s="97"/>
      <c r="C11" s="97"/>
      <c r="D11" s="97"/>
      <c r="E11" s="97"/>
      <c r="F11" s="97"/>
      <c r="G11" s="97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236111111111111" right="0.0388888888888889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E11"/>
    </sheetView>
  </sheetViews>
  <sheetFormatPr defaultColWidth="9.14285714285714" defaultRowHeight="14.25" customHeight="1"/>
  <cols>
    <col min="1" max="1" width="26.5142857142857" customWidth="1"/>
    <col min="2" max="16" width="7.04761904761905" customWidth="1"/>
  </cols>
  <sheetData>
    <row r="1" ht="13.5" customHeight="1" spans="1:16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85" t="s">
        <v>320</v>
      </c>
    </row>
    <row r="2" ht="27.75" customHeight="1" spans="1:16">
      <c r="A2" s="70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71" t="s">
        <v>1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6"/>
    </row>
    <row r="4" ht="18" customHeight="1" spans="1:16">
      <c r="A4" s="73" t="str">
        <f>"单位名称："&amp;"芒市茶叶技术推广站"</f>
        <v>单位名称：芒市茶叶技术推广站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7"/>
    </row>
    <row r="5" ht="19.5" customHeight="1" spans="1:16">
      <c r="A5" s="75" t="s">
        <v>321</v>
      </c>
      <c r="B5" s="12" t="s">
        <v>150</v>
      </c>
      <c r="C5" s="13"/>
      <c r="D5" s="76"/>
      <c r="E5" s="77" t="s">
        <v>322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88"/>
    </row>
    <row r="6" ht="40.5" customHeight="1" spans="1:16">
      <c r="A6" s="78"/>
      <c r="B6" s="16" t="s">
        <v>30</v>
      </c>
      <c r="C6" s="11" t="s">
        <v>34</v>
      </c>
      <c r="D6" s="79" t="s">
        <v>323</v>
      </c>
      <c r="E6" s="79" t="s">
        <v>324</v>
      </c>
      <c r="F6" s="79" t="s">
        <v>325</v>
      </c>
      <c r="G6" s="79" t="s">
        <v>326</v>
      </c>
      <c r="H6" s="79" t="s">
        <v>327</v>
      </c>
      <c r="I6" s="79" t="s">
        <v>328</v>
      </c>
      <c r="J6" s="79" t="s">
        <v>329</v>
      </c>
      <c r="K6" s="79" t="s">
        <v>330</v>
      </c>
      <c r="L6" s="79" t="s">
        <v>331</v>
      </c>
      <c r="M6" s="32" t="s">
        <v>332</v>
      </c>
      <c r="N6" s="32" t="s">
        <v>333</v>
      </c>
      <c r="O6" s="89" t="s">
        <v>334</v>
      </c>
      <c r="P6" s="32" t="s">
        <v>335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8">
        <v>16</v>
      </c>
    </row>
    <row r="8" ht="19.5" customHeight="1" spans="1:16">
      <c r="A8" s="35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90"/>
      <c r="N8" s="90"/>
      <c r="O8" s="90"/>
      <c r="P8" s="90"/>
    </row>
    <row r="9" ht="19.5" customHeight="1" spans="1:16">
      <c r="A9" s="35"/>
      <c r="B9" s="80"/>
      <c r="C9" s="80"/>
      <c r="D9" s="81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4"/>
    </row>
    <row r="10" ht="19.5" customHeight="1" spans="1:16">
      <c r="A10" s="84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90"/>
      <c r="N10" s="90"/>
      <c r="O10" s="90"/>
      <c r="P10" s="90"/>
    </row>
    <row r="11" ht="20" customHeight="1" spans="1:16">
      <c r="A11" s="64" t="s">
        <v>336</v>
      </c>
      <c r="B11" s="64"/>
      <c r="C11" s="64"/>
      <c r="D11" s="64"/>
      <c r="E11" s="64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7"/>
    </row>
  </sheetData>
  <mergeCells count="7">
    <mergeCell ref="A2:P2"/>
    <mergeCell ref="A3:P3"/>
    <mergeCell ref="A4:P4"/>
    <mergeCell ref="B5:D5"/>
    <mergeCell ref="E5:P5"/>
    <mergeCell ref="A11:E11"/>
    <mergeCell ref="A5:A6"/>
  </mergeCells>
  <pageMargins left="0.786805555555556" right="0.118055555555556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:D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337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"单位名称："&amp;"芒市茶叶技术推广站"</f>
        <v>单位名称：芒市茶叶技术推广站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241</v>
      </c>
      <c r="B4" s="33" t="s">
        <v>242</v>
      </c>
      <c r="C4" s="33" t="s">
        <v>243</v>
      </c>
      <c r="D4" s="33" t="s">
        <v>244</v>
      </c>
      <c r="E4" s="33" t="s">
        <v>245</v>
      </c>
      <c r="F4" s="61" t="s">
        <v>246</v>
      </c>
      <c r="G4" s="33" t="s">
        <v>247</v>
      </c>
      <c r="H4" s="61" t="s">
        <v>248</v>
      </c>
      <c r="I4" s="61" t="s">
        <v>249</v>
      </c>
      <c r="J4" s="33" t="s">
        <v>250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25.95" customHeight="1" spans="1:10">
      <c r="A6" s="35"/>
      <c r="B6" s="50"/>
      <c r="C6" s="50"/>
      <c r="D6" s="50"/>
      <c r="E6" s="62"/>
      <c r="F6" s="63"/>
      <c r="G6" s="62"/>
      <c r="H6" s="63"/>
      <c r="I6" s="63"/>
      <c r="J6" s="62"/>
    </row>
    <row r="7" ht="25.95" customHeight="1" spans="1:10">
      <c r="A7" s="35"/>
      <c r="B7" s="22" t="s">
        <v>338</v>
      </c>
      <c r="C7" s="22" t="s">
        <v>338</v>
      </c>
      <c r="D7" s="22" t="s">
        <v>338</v>
      </c>
      <c r="E7" s="35" t="s">
        <v>338</v>
      </c>
      <c r="F7" s="22" t="s">
        <v>338</v>
      </c>
      <c r="G7" s="35" t="s">
        <v>338</v>
      </c>
      <c r="H7" s="22" t="s">
        <v>338</v>
      </c>
      <c r="I7" s="22" t="s">
        <v>338</v>
      </c>
      <c r="J7" s="35" t="s">
        <v>338</v>
      </c>
    </row>
    <row r="8" ht="21" customHeight="1" spans="1:16">
      <c r="A8" s="64" t="s">
        <v>336</v>
      </c>
      <c r="B8" s="64"/>
      <c r="C8" s="64"/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7"/>
    </row>
  </sheetData>
  <mergeCells count="3">
    <mergeCell ref="A2:J2"/>
    <mergeCell ref="A3:H3"/>
    <mergeCell ref="A8:D8"/>
  </mergeCells>
  <pageMargins left="0.75" right="0.75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D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339</v>
      </c>
    </row>
    <row r="2" ht="28.5" customHeight="1" spans="1:8">
      <c r="A2" s="44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5" t="str">
        <f>"单位名称："&amp;"芒市茶叶技术推广站"</f>
        <v>单位名称：芒市茶叶技术推广站</v>
      </c>
      <c r="B3" s="30"/>
      <c r="C3" s="46"/>
      <c r="D3" s="1"/>
      <c r="E3" s="1"/>
      <c r="F3" s="1"/>
      <c r="G3" s="1"/>
      <c r="H3" s="1"/>
    </row>
    <row r="4" ht="18" customHeight="1" spans="1:8">
      <c r="A4" s="11" t="s">
        <v>143</v>
      </c>
      <c r="B4" s="11" t="s">
        <v>340</v>
      </c>
      <c r="C4" s="11" t="s">
        <v>341</v>
      </c>
      <c r="D4" s="11" t="s">
        <v>342</v>
      </c>
      <c r="E4" s="11" t="s">
        <v>343</v>
      </c>
      <c r="F4" s="47" t="s">
        <v>344</v>
      </c>
      <c r="G4" s="48"/>
      <c r="H4" s="49"/>
    </row>
    <row r="5" ht="18" customHeight="1" spans="1:8">
      <c r="A5" s="18"/>
      <c r="B5" s="18"/>
      <c r="C5" s="18"/>
      <c r="D5" s="18"/>
      <c r="E5" s="18"/>
      <c r="F5" s="33" t="s">
        <v>302</v>
      </c>
      <c r="G5" s="33" t="s">
        <v>345</v>
      </c>
      <c r="H5" s="33" t="s">
        <v>346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4"/>
      <c r="F8" s="42"/>
      <c r="G8" s="55"/>
      <c r="H8" s="55"/>
    </row>
    <row r="9" ht="18" customHeight="1" spans="1:4">
      <c r="A9" s="39" t="s">
        <v>347</v>
      </c>
      <c r="B9" s="56"/>
      <c r="C9" s="56"/>
      <c r="D9" s="56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275" top="1" bottom="1" header="0.511805555555556" footer="0.51180555555555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E11"/>
    </sheetView>
  </sheetViews>
  <sheetFormatPr defaultColWidth="9.14285714285714" defaultRowHeight="14.25" customHeight="1"/>
  <cols>
    <col min="1" max="1" width="10.2857142857143" customWidth="1"/>
    <col min="2" max="2" width="12.5142857142857" customWidth="1"/>
    <col min="3" max="3" width="13.752380952381" customWidth="1"/>
    <col min="4" max="4" width="11.1428571428571" customWidth="1"/>
    <col min="5" max="5" width="14.1428571428571" customWidth="1"/>
    <col min="6" max="6" width="9.84761904761905" customWidth="1"/>
    <col min="7" max="7" width="9.96190476190476" customWidth="1"/>
    <col min="8" max="8" width="5.43809523809524" customWidth="1"/>
    <col min="9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348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"单位名称："&amp;"芒市茶叶技术推广站"</f>
        <v>单位名称：芒市茶叶技术推广站</v>
      </c>
      <c r="B3" s="30"/>
      <c r="C3" s="30"/>
      <c r="D3" s="30"/>
      <c r="E3" s="30"/>
      <c r="F3" s="30"/>
      <c r="G3" s="30"/>
      <c r="H3" s="31"/>
      <c r="I3" s="31"/>
      <c r="J3" s="31"/>
      <c r="K3" s="40" t="s">
        <v>27</v>
      </c>
    </row>
    <row r="4" ht="21.75" customHeight="1" spans="1:11">
      <c r="A4" s="32" t="s">
        <v>225</v>
      </c>
      <c r="B4" s="32" t="s">
        <v>145</v>
      </c>
      <c r="C4" s="32" t="s">
        <v>226</v>
      </c>
      <c r="D4" s="33" t="s">
        <v>146</v>
      </c>
      <c r="E4" s="33" t="s">
        <v>147</v>
      </c>
      <c r="F4" s="33" t="s">
        <v>227</v>
      </c>
      <c r="G4" s="33" t="s">
        <v>228</v>
      </c>
      <c r="H4" s="34" t="s">
        <v>30</v>
      </c>
      <c r="I4" s="34" t="s">
        <v>349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6" t="s">
        <v>295</v>
      </c>
      <c r="B10" s="37"/>
      <c r="C10" s="37"/>
      <c r="D10" s="37"/>
      <c r="E10" s="37"/>
      <c r="F10" s="37"/>
      <c r="G10" s="38"/>
      <c r="H10" s="23"/>
      <c r="I10" s="23"/>
      <c r="J10" s="23"/>
      <c r="K10" s="42"/>
    </row>
    <row r="11" ht="20" customHeight="1" spans="1:5">
      <c r="A11" s="39" t="s">
        <v>350</v>
      </c>
      <c r="B11" s="39"/>
      <c r="C11" s="39"/>
      <c r="D11" s="39"/>
      <c r="E11" s="39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156944444444444" top="1" bottom="1" header="0.511805555555556" footer="0.51180555555555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1" width="20.047619047619" customWidth="1"/>
    <col min="2" max="2" width="20.8761904761905" customWidth="1"/>
    <col min="3" max="3" width="14.8666666666667" customWidth="1"/>
    <col min="4" max="4" width="11.6666666666667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"单位名称："&amp;"芒市茶叶技术推广站"</f>
        <v>单位名称：芒市茶叶技术推广站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226</v>
      </c>
      <c r="B4" s="10" t="s">
        <v>225</v>
      </c>
      <c r="C4" s="10" t="s">
        <v>145</v>
      </c>
      <c r="D4" s="11" t="s">
        <v>352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600</v>
      </c>
      <c r="F8" s="23"/>
      <c r="G8" s="23"/>
    </row>
    <row r="9" ht="52.5" customHeight="1" spans="1:7">
      <c r="A9" s="24"/>
      <c r="B9" s="22" t="s">
        <v>353</v>
      </c>
      <c r="C9" s="22" t="s">
        <v>223</v>
      </c>
      <c r="D9" s="22" t="s">
        <v>354</v>
      </c>
      <c r="E9" s="23">
        <v>600</v>
      </c>
      <c r="F9" s="23"/>
      <c r="G9" s="23"/>
    </row>
    <row r="10" ht="30" customHeight="1" spans="1:7">
      <c r="A10" s="25" t="s">
        <v>30</v>
      </c>
      <c r="B10" s="26" t="s">
        <v>338</v>
      </c>
      <c r="C10" s="26"/>
      <c r="D10" s="27"/>
      <c r="E10" s="23">
        <v>600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314583333333333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P19" sqref="P19"/>
    </sheetView>
  </sheetViews>
  <sheetFormatPr defaultColWidth="9.14285714285714" defaultRowHeight="12" customHeight="1"/>
  <cols>
    <col min="1" max="1" width="7.62857142857143" customWidth="1"/>
    <col min="2" max="2" width="9.23809523809524" customWidth="1"/>
    <col min="3" max="3" width="12.1238095238095" customWidth="1"/>
    <col min="4" max="4" width="11.5047619047619" customWidth="1"/>
    <col min="5" max="5" width="12.1428571428571" customWidth="1"/>
    <col min="6" max="6" width="5.57142857142857" customWidth="1"/>
    <col min="7" max="7" width="5.34285714285714" customWidth="1"/>
    <col min="8" max="8" width="5.57142857142857" customWidth="1"/>
    <col min="9" max="9" width="11.9142857142857" customWidth="1"/>
    <col min="10" max="10" width="5.22857142857143" customWidth="1"/>
    <col min="11" max="11" width="6.06666666666667" customWidth="1"/>
    <col min="12" max="12" width="5.57142857142857" customWidth="1"/>
    <col min="13" max="13" width="6" customWidth="1"/>
    <col min="14" max="14" width="11.2857142857143" customWidth="1"/>
    <col min="15" max="15" width="4.47619047619048" customWidth="1"/>
    <col min="16" max="19" width="4.91428571428571" customWidth="1"/>
  </cols>
  <sheetData>
    <row r="1" ht="16.5" customHeight="1" spans="1:17">
      <c r="A1" s="179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"单位名称："&amp;"芒市茶叶技术推广站"</f>
        <v>单位名称：芒市茶叶技术推广站</v>
      </c>
      <c r="B3" s="30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2" t="s">
        <v>38</v>
      </c>
      <c r="J5" s="182"/>
      <c r="K5" s="182"/>
      <c r="L5" s="182"/>
      <c r="M5" s="182"/>
      <c r="N5" s="18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0" customHeight="1" spans="1:19">
      <c r="A6" s="78"/>
      <c r="B6" s="78"/>
      <c r="C6" s="78"/>
      <c r="D6" s="92"/>
      <c r="E6" s="92"/>
      <c r="F6" s="92"/>
      <c r="G6" s="78"/>
      <c r="H6" s="78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92"/>
      <c r="P6" s="92"/>
      <c r="Q6" s="92"/>
      <c r="R6" s="92"/>
      <c r="S6" s="9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80" t="s">
        <v>45</v>
      </c>
      <c r="B8" s="180" t="s">
        <v>46</v>
      </c>
      <c r="C8" s="23">
        <v>3035996.48</v>
      </c>
      <c r="D8" s="23">
        <v>3035996.48</v>
      </c>
      <c r="E8" s="23">
        <v>2785996.48</v>
      </c>
      <c r="F8" s="23"/>
      <c r="G8" s="23"/>
      <c r="H8" s="23"/>
      <c r="I8" s="23">
        <v>250000</v>
      </c>
      <c r="J8" s="23"/>
      <c r="K8" s="23"/>
      <c r="L8" s="23"/>
      <c r="M8" s="23"/>
      <c r="N8" s="23">
        <v>250000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1"/>
      <c r="C9" s="170">
        <v>3035996.48</v>
      </c>
      <c r="D9" s="170">
        <v>3035996.48</v>
      </c>
      <c r="E9" s="170">
        <v>2785996.48</v>
      </c>
      <c r="F9" s="170"/>
      <c r="G9" s="170"/>
      <c r="H9" s="170"/>
      <c r="I9" s="170">
        <v>250000</v>
      </c>
      <c r="J9" s="170"/>
      <c r="K9" s="170"/>
      <c r="L9" s="170"/>
      <c r="M9" s="170"/>
      <c r="N9" s="170">
        <v>250000</v>
      </c>
      <c r="O9" s="170"/>
      <c r="P9" s="170"/>
      <c r="Q9" s="170"/>
      <c r="R9" s="170"/>
      <c r="S9" s="17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118055555555556" right="0.118055555555556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2" workbookViewId="0">
      <selection activeCell="U5" sqref="U5"/>
    </sheetView>
  </sheetViews>
  <sheetFormatPr defaultColWidth="8.84761904761905" defaultRowHeight="15" customHeight="1"/>
  <cols>
    <col min="1" max="1" width="9.62857142857143" customWidth="1"/>
    <col min="2" max="2" width="15.5714285714286" customWidth="1"/>
    <col min="3" max="3" width="14.4761904761905" customWidth="1"/>
    <col min="4" max="4" width="11.1428571428571" customWidth="1"/>
    <col min="5" max="5" width="14.4761904761905" customWidth="1"/>
    <col min="6" max="6" width="7.57142857142857" customWidth="1"/>
    <col min="7" max="7" width="7.85714285714286" customWidth="1"/>
    <col min="8" max="8" width="4.34285714285714" customWidth="1"/>
    <col min="9" max="9" width="7.28571428571429" customWidth="1"/>
    <col min="10" max="10" width="11.2857142857143" customWidth="1"/>
    <col min="11" max="11" width="7.57142857142857" customWidth="1"/>
    <col min="12" max="12" width="7" customWidth="1"/>
    <col min="13" max="13" width="7.14285714285714" customWidth="1"/>
    <col min="14" max="14" width="5.77142857142857" customWidth="1"/>
    <col min="15" max="15" width="10.7142857142857" customWidth="1"/>
  </cols>
  <sheetData>
    <row r="1" ht="18.75" customHeight="1" spans="1: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43" t="s">
        <v>47</v>
      </c>
      <c r="O1" s="43"/>
    </row>
    <row r="2" ht="36" customHeight="1" spans="1:15">
      <c r="A2" s="173" t="str">
        <f>"2026"&amp;"年部门支出预算表"</f>
        <v>2026年部门支出预算表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ht="18.75" customHeight="1" spans="1:15">
      <c r="A3" s="30" t="str">
        <f>"单位名称："&amp;"芒市茶叶技术推广站"</f>
        <v>单位名称：芒市茶叶技术推广站</v>
      </c>
      <c r="B3" s="30"/>
      <c r="C3" s="30"/>
      <c r="D3" s="30"/>
      <c r="E3" s="30"/>
      <c r="F3" s="30"/>
      <c r="G3" s="172"/>
      <c r="H3" s="172"/>
      <c r="I3" s="172"/>
      <c r="J3" s="172"/>
      <c r="K3" s="172"/>
      <c r="L3" s="172"/>
      <c r="M3" s="172"/>
      <c r="N3" s="43" t="s">
        <v>1</v>
      </c>
      <c r="O3" s="43"/>
    </row>
    <row r="4" ht="31.5" customHeight="1" spans="1:15">
      <c r="A4" s="174" t="s">
        <v>48</v>
      </c>
      <c r="B4" s="174" t="s">
        <v>49</v>
      </c>
      <c r="C4" s="174" t="s">
        <v>30</v>
      </c>
      <c r="D4" s="174" t="s">
        <v>34</v>
      </c>
      <c r="E4" s="174"/>
      <c r="F4" s="174"/>
      <c r="G4" s="174" t="s">
        <v>35</v>
      </c>
      <c r="H4" s="174" t="s">
        <v>36</v>
      </c>
      <c r="I4" s="174" t="s">
        <v>50</v>
      </c>
      <c r="J4" s="174" t="s">
        <v>51</v>
      </c>
      <c r="K4" s="174"/>
      <c r="L4" s="174"/>
      <c r="M4" s="174"/>
      <c r="N4" s="174"/>
      <c r="O4" s="174"/>
    </row>
    <row r="5" ht="56" customHeight="1" spans="1:15">
      <c r="A5" s="174"/>
      <c r="B5" s="174"/>
      <c r="C5" s="174"/>
      <c r="D5" s="174" t="s">
        <v>33</v>
      </c>
      <c r="E5" s="174" t="s">
        <v>52</v>
      </c>
      <c r="F5" s="174" t="s">
        <v>53</v>
      </c>
      <c r="G5" s="174"/>
      <c r="H5" s="174"/>
      <c r="I5" s="174"/>
      <c r="J5" s="174" t="s">
        <v>33</v>
      </c>
      <c r="K5" s="174" t="s">
        <v>54</v>
      </c>
      <c r="L5" s="174" t="s">
        <v>55</v>
      </c>
      <c r="M5" s="174" t="s">
        <v>56</v>
      </c>
      <c r="N5" s="174" t="s">
        <v>57</v>
      </c>
      <c r="O5" s="174" t="s">
        <v>58</v>
      </c>
    </row>
    <row r="6" ht="18.75" customHeight="1" spans="1:15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  <c r="H6" s="175" t="s">
        <v>66</v>
      </c>
      <c r="I6" s="175" t="s">
        <v>67</v>
      </c>
      <c r="J6" s="175" t="s">
        <v>68</v>
      </c>
      <c r="K6" s="175" t="s">
        <v>69</v>
      </c>
      <c r="L6" s="175" t="s">
        <v>70</v>
      </c>
      <c r="M6" s="175" t="s">
        <v>71</v>
      </c>
      <c r="N6" s="175" t="s">
        <v>72</v>
      </c>
      <c r="O6" s="175" t="s">
        <v>73</v>
      </c>
    </row>
    <row r="7" ht="35" customHeight="1" spans="1:15">
      <c r="A7" s="176" t="s">
        <v>74</v>
      </c>
      <c r="B7" s="176" t="s">
        <v>75</v>
      </c>
      <c r="C7" s="144">
        <v>150000</v>
      </c>
      <c r="D7" s="144"/>
      <c r="E7" s="144"/>
      <c r="F7" s="144"/>
      <c r="G7" s="144"/>
      <c r="H7" s="144"/>
      <c r="I7" s="144"/>
      <c r="J7" s="144">
        <v>150000</v>
      </c>
      <c r="K7" s="144"/>
      <c r="L7" s="144"/>
      <c r="M7" s="144"/>
      <c r="N7" s="144"/>
      <c r="O7" s="144">
        <v>150000</v>
      </c>
    </row>
    <row r="8" ht="35" customHeight="1" spans="1:15">
      <c r="A8" s="177" t="s">
        <v>76</v>
      </c>
      <c r="B8" s="177" t="s">
        <v>77</v>
      </c>
      <c r="C8" s="144">
        <v>150000</v>
      </c>
      <c r="D8" s="144"/>
      <c r="E8" s="144"/>
      <c r="F8" s="144"/>
      <c r="G8" s="144"/>
      <c r="H8" s="144"/>
      <c r="I8" s="144"/>
      <c r="J8" s="144">
        <v>150000</v>
      </c>
      <c r="K8" s="144"/>
      <c r="L8" s="144"/>
      <c r="M8" s="144"/>
      <c r="N8" s="144"/>
      <c r="O8" s="144">
        <v>150000</v>
      </c>
    </row>
    <row r="9" ht="43" customHeight="1" spans="1:15">
      <c r="A9" s="178" t="s">
        <v>78</v>
      </c>
      <c r="B9" s="178" t="s">
        <v>79</v>
      </c>
      <c r="C9" s="144">
        <v>150000</v>
      </c>
      <c r="D9" s="144"/>
      <c r="E9" s="144"/>
      <c r="F9" s="144"/>
      <c r="G9" s="144"/>
      <c r="H9" s="144"/>
      <c r="I9" s="144"/>
      <c r="J9" s="144">
        <v>150000</v>
      </c>
      <c r="K9" s="144"/>
      <c r="L9" s="144"/>
      <c r="M9" s="144"/>
      <c r="N9" s="144"/>
      <c r="O9" s="144">
        <v>150000</v>
      </c>
    </row>
    <row r="10" ht="35" customHeight="1" spans="1:15">
      <c r="A10" s="176" t="s">
        <v>80</v>
      </c>
      <c r="B10" s="176" t="s">
        <v>81</v>
      </c>
      <c r="C10" s="144">
        <v>601411.56</v>
      </c>
      <c r="D10" s="144">
        <v>601411.56</v>
      </c>
      <c r="E10" s="144">
        <v>601411.56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</row>
    <row r="11" ht="35" customHeight="1" spans="1:15">
      <c r="A11" s="177" t="s">
        <v>82</v>
      </c>
      <c r="B11" s="177" t="s">
        <v>83</v>
      </c>
      <c r="C11" s="144">
        <v>587048.33</v>
      </c>
      <c r="D11" s="144">
        <v>587048.33</v>
      </c>
      <c r="E11" s="144">
        <v>587048.33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ht="35" customHeight="1" spans="1:15">
      <c r="A12" s="178" t="s">
        <v>84</v>
      </c>
      <c r="B12" s="178" t="s">
        <v>85</v>
      </c>
      <c r="C12" s="144">
        <v>9000</v>
      </c>
      <c r="D12" s="144">
        <v>9000</v>
      </c>
      <c r="E12" s="144">
        <v>9000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ht="35" customHeight="1" spans="1:15">
      <c r="A13" s="178" t="s">
        <v>86</v>
      </c>
      <c r="B13" s="178" t="s">
        <v>87</v>
      </c>
      <c r="C13" s="144">
        <v>338048.33</v>
      </c>
      <c r="D13" s="144">
        <v>338048.33</v>
      </c>
      <c r="E13" s="144">
        <v>338048.33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55" customHeight="1" spans="1:15">
      <c r="A14" s="178" t="s">
        <v>88</v>
      </c>
      <c r="B14" s="178" t="s">
        <v>89</v>
      </c>
      <c r="C14" s="144">
        <v>240000</v>
      </c>
      <c r="D14" s="144">
        <v>240000</v>
      </c>
      <c r="E14" s="144">
        <v>240000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35" customHeight="1" spans="1:15">
      <c r="A15" s="177" t="s">
        <v>90</v>
      </c>
      <c r="B15" s="177" t="s">
        <v>91</v>
      </c>
      <c r="C15" s="144">
        <v>600</v>
      </c>
      <c r="D15" s="144">
        <v>600</v>
      </c>
      <c r="E15" s="144">
        <v>600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ht="35" customHeight="1" spans="1:15">
      <c r="A16" s="178" t="s">
        <v>92</v>
      </c>
      <c r="B16" s="178" t="s">
        <v>93</v>
      </c>
      <c r="C16" s="144">
        <v>600</v>
      </c>
      <c r="D16" s="144">
        <v>600</v>
      </c>
      <c r="E16" s="144">
        <v>600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ht="44" customHeight="1" spans="1:15">
      <c r="A17" s="177" t="s">
        <v>94</v>
      </c>
      <c r="B17" s="177" t="s">
        <v>95</v>
      </c>
      <c r="C17" s="144">
        <v>13763.23</v>
      </c>
      <c r="D17" s="144">
        <v>13763.23</v>
      </c>
      <c r="E17" s="144">
        <v>13763.23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ht="35" customHeight="1" spans="1:15">
      <c r="A18" s="178" t="s">
        <v>96</v>
      </c>
      <c r="B18" s="178" t="s">
        <v>95</v>
      </c>
      <c r="C18" s="144">
        <v>13763.23</v>
      </c>
      <c r="D18" s="144">
        <v>13763.23</v>
      </c>
      <c r="E18" s="144">
        <v>13763.23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ht="35" customHeight="1" spans="1:15">
      <c r="A19" s="176" t="s">
        <v>97</v>
      </c>
      <c r="B19" s="176" t="s">
        <v>98</v>
      </c>
      <c r="C19" s="144">
        <v>126233.72</v>
      </c>
      <c r="D19" s="144">
        <v>126233.72</v>
      </c>
      <c r="E19" s="144">
        <v>126233.72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ht="35" customHeight="1" spans="1:15">
      <c r="A20" s="177" t="s">
        <v>99</v>
      </c>
      <c r="B20" s="177" t="s">
        <v>100</v>
      </c>
      <c r="C20" s="144">
        <v>126233.72</v>
      </c>
      <c r="D20" s="144">
        <v>126233.72</v>
      </c>
      <c r="E20" s="144">
        <v>126233.72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ht="35" customHeight="1" spans="1:15">
      <c r="A21" s="178" t="s">
        <v>101</v>
      </c>
      <c r="B21" s="178" t="s">
        <v>102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ht="35" customHeight="1" spans="1:15">
      <c r="A22" s="178" t="s">
        <v>103</v>
      </c>
      <c r="B22" s="178" t="s">
        <v>104</v>
      </c>
      <c r="C22" s="144">
        <v>107878.32</v>
      </c>
      <c r="D22" s="144">
        <v>107878.32</v>
      </c>
      <c r="E22" s="144">
        <v>107878.32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ht="35" customHeight="1" spans="1:15">
      <c r="A23" s="178" t="s">
        <v>105</v>
      </c>
      <c r="B23" s="178" t="s">
        <v>106</v>
      </c>
      <c r="C23" s="144">
        <v>18355.4</v>
      </c>
      <c r="D23" s="144">
        <v>18355.4</v>
      </c>
      <c r="E23" s="144">
        <v>18355.4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ht="35" customHeight="1" spans="1:15">
      <c r="A24" s="176" t="s">
        <v>107</v>
      </c>
      <c r="B24" s="176" t="s">
        <v>108</v>
      </c>
      <c r="C24" s="144">
        <v>1913612.52</v>
      </c>
      <c r="D24" s="144">
        <v>1813612.52</v>
      </c>
      <c r="E24" s="144">
        <v>1813612.52</v>
      </c>
      <c r="F24" s="144"/>
      <c r="G24" s="144"/>
      <c r="H24" s="144"/>
      <c r="I24" s="144"/>
      <c r="J24" s="144">
        <v>100000</v>
      </c>
      <c r="K24" s="144"/>
      <c r="L24" s="144"/>
      <c r="M24" s="144"/>
      <c r="N24" s="144"/>
      <c r="O24" s="144">
        <v>100000</v>
      </c>
    </row>
    <row r="25" ht="35" customHeight="1" spans="1:15">
      <c r="A25" s="177" t="s">
        <v>109</v>
      </c>
      <c r="B25" s="177" t="s">
        <v>110</v>
      </c>
      <c r="C25" s="144">
        <v>1913612.52</v>
      </c>
      <c r="D25" s="144">
        <v>1813612.52</v>
      </c>
      <c r="E25" s="144">
        <v>1813612.52</v>
      </c>
      <c r="F25" s="144"/>
      <c r="G25" s="144"/>
      <c r="H25" s="144"/>
      <c r="I25" s="144"/>
      <c r="J25" s="144">
        <v>100000</v>
      </c>
      <c r="K25" s="144"/>
      <c r="L25" s="144"/>
      <c r="M25" s="144"/>
      <c r="N25" s="144"/>
      <c r="O25" s="144">
        <v>100000</v>
      </c>
    </row>
    <row r="26" ht="35" customHeight="1" spans="1:15">
      <c r="A26" s="178" t="s">
        <v>111</v>
      </c>
      <c r="B26" s="178" t="s">
        <v>112</v>
      </c>
      <c r="C26" s="144">
        <v>1913612.52</v>
      </c>
      <c r="D26" s="144">
        <v>1813612.52</v>
      </c>
      <c r="E26" s="144">
        <v>1813612.52</v>
      </c>
      <c r="F26" s="144"/>
      <c r="G26" s="144"/>
      <c r="H26" s="144"/>
      <c r="I26" s="144"/>
      <c r="J26" s="144">
        <v>100000</v>
      </c>
      <c r="K26" s="144"/>
      <c r="L26" s="144"/>
      <c r="M26" s="144"/>
      <c r="N26" s="144"/>
      <c r="O26" s="144">
        <v>100000</v>
      </c>
    </row>
    <row r="27" ht="35" customHeight="1" spans="1:15">
      <c r="A27" s="176" t="s">
        <v>113</v>
      </c>
      <c r="B27" s="176" t="s">
        <v>114</v>
      </c>
      <c r="C27" s="144">
        <v>244738.68</v>
      </c>
      <c r="D27" s="144">
        <v>244738.68</v>
      </c>
      <c r="E27" s="144">
        <v>244738.68</v>
      </c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 ht="35" customHeight="1" spans="1:15">
      <c r="A28" s="177" t="s">
        <v>115</v>
      </c>
      <c r="B28" s="177" t="s">
        <v>116</v>
      </c>
      <c r="C28" s="144">
        <v>244738.68</v>
      </c>
      <c r="D28" s="144">
        <v>244738.68</v>
      </c>
      <c r="E28" s="144">
        <v>244738.68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ht="35" customHeight="1" spans="1:15">
      <c r="A29" s="178" t="s">
        <v>117</v>
      </c>
      <c r="B29" s="178" t="s">
        <v>118</v>
      </c>
      <c r="C29" s="144">
        <v>244738.68</v>
      </c>
      <c r="D29" s="144">
        <v>244738.68</v>
      </c>
      <c r="E29" s="144">
        <v>244738.68</v>
      </c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 ht="30" customHeight="1" spans="1:15">
      <c r="A30" s="175" t="s">
        <v>30</v>
      </c>
      <c r="B30" s="175"/>
      <c r="C30" s="144">
        <v>3035996.48</v>
      </c>
      <c r="D30" s="144">
        <v>2785996.48</v>
      </c>
      <c r="E30" s="144">
        <v>2785996.48</v>
      </c>
      <c r="F30" s="144"/>
      <c r="G30" s="144"/>
      <c r="H30" s="144"/>
      <c r="I30" s="144"/>
      <c r="J30" s="144">
        <v>250000</v>
      </c>
      <c r="K30" s="144"/>
      <c r="L30" s="144"/>
      <c r="M30" s="144"/>
      <c r="N30" s="144"/>
      <c r="O30" s="144">
        <v>250000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393055555555556" right="0.196527777777778" top="0.629861111111111" bottom="0" header="0.0784722222222222" footer="0.31458333333333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G6" sqref="G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8" t="s">
        <v>119</v>
      </c>
    </row>
    <row r="2" ht="30.75" customHeight="1" spans="1:4">
      <c r="A2" s="166" t="str">
        <f>"2026"&amp;"年财政拨款收支预算总表"</f>
        <v>2026年财政拨款收支预算总表</v>
      </c>
      <c r="B2" s="166"/>
      <c r="C2" s="166"/>
      <c r="D2" s="166"/>
    </row>
    <row r="3" ht="18.75" customHeight="1" spans="1:4">
      <c r="A3" s="30" t="str">
        <f>"单位名称："&amp;"芒市茶叶技术推广站"</f>
        <v>单位名称：芒市茶叶技术推广站</v>
      </c>
      <c r="B3" s="167"/>
      <c r="C3" s="167"/>
      <c r="D3" s="99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5" t="s">
        <v>122</v>
      </c>
      <c r="B5" s="11" t="s">
        <v>5</v>
      </c>
      <c r="C5" s="75" t="s">
        <v>123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3" t="s">
        <v>124</v>
      </c>
      <c r="B7" s="23">
        <v>2785996.48</v>
      </c>
      <c r="C7" s="93" t="s">
        <v>125</v>
      </c>
      <c r="D7" s="23">
        <v>2785996.48</v>
      </c>
    </row>
    <row r="8" ht="19.5" customHeight="1" spans="1:4">
      <c r="A8" s="93" t="s">
        <v>126</v>
      </c>
      <c r="B8" s="23">
        <v>2785996.48</v>
      </c>
      <c r="C8" s="168" t="str">
        <f>"（"&amp;"一"&amp;"）"&amp;"社会保障和就业支出"</f>
        <v>（一）社会保障和就业支出</v>
      </c>
      <c r="D8" s="23">
        <v>601411.56</v>
      </c>
    </row>
    <row r="9" ht="19.5" customHeight="1" spans="1:4">
      <c r="A9" s="169" t="s">
        <v>127</v>
      </c>
      <c r="B9" s="23"/>
      <c r="C9" s="168" t="str">
        <f>"（"&amp;"二"&amp;"）"&amp;"卫生健康支出"</f>
        <v>（二）卫生健康支出</v>
      </c>
      <c r="D9" s="23">
        <v>126233.72</v>
      </c>
    </row>
    <row r="10" ht="19.5" customHeight="1" spans="1:4">
      <c r="A10" s="169" t="s">
        <v>128</v>
      </c>
      <c r="B10" s="23"/>
      <c r="C10" s="168" t="str">
        <f>"（"&amp;"三"&amp;"）"&amp;"农林水支出"</f>
        <v>（三）农林水支出</v>
      </c>
      <c r="D10" s="23">
        <v>1813612.52</v>
      </c>
    </row>
    <row r="11" ht="19.5" customHeight="1" spans="1:4">
      <c r="A11" s="169" t="s">
        <v>129</v>
      </c>
      <c r="B11" s="23"/>
      <c r="C11" s="168" t="str">
        <f>"（"&amp;"四"&amp;"）"&amp;"住房保障支出"</f>
        <v>（四）住房保障支出</v>
      </c>
      <c r="D11" s="23">
        <v>244738.68</v>
      </c>
    </row>
    <row r="12" ht="19.5" customHeight="1" spans="1:4">
      <c r="A12" s="169" t="s">
        <v>126</v>
      </c>
      <c r="B12" s="23"/>
      <c r="C12" s="168"/>
      <c r="D12" s="23"/>
    </row>
    <row r="13" ht="19.5" customHeight="1" spans="1:4">
      <c r="A13" s="169" t="s">
        <v>127</v>
      </c>
      <c r="B13" s="23"/>
      <c r="C13" s="168"/>
      <c r="D13" s="23"/>
    </row>
    <row r="14" ht="19.5" customHeight="1" spans="1:4">
      <c r="A14" s="169" t="s">
        <v>128</v>
      </c>
      <c r="B14" s="23"/>
      <c r="C14" s="168"/>
      <c r="D14" s="23"/>
    </row>
    <row r="15" customHeight="1" spans="1:4">
      <c r="A15" s="93"/>
      <c r="B15" s="23"/>
      <c r="C15" s="169"/>
      <c r="D15" s="23"/>
    </row>
    <row r="16" ht="19.5" customHeight="1" spans="1:4">
      <c r="A16" s="93"/>
      <c r="B16" s="23"/>
      <c r="C16" s="93"/>
      <c r="D16" s="23"/>
    </row>
    <row r="17" ht="19.5" customHeight="1" spans="1:4">
      <c r="A17" s="168"/>
      <c r="B17" s="23"/>
      <c r="C17" s="93"/>
      <c r="D17" s="23"/>
    </row>
    <row r="18" ht="18" customHeight="1" spans="1:4">
      <c r="A18" s="168"/>
      <c r="B18" s="23"/>
      <c r="C18" s="93"/>
      <c r="D18" s="23"/>
    </row>
    <row r="19" ht="18" customHeight="1" spans="1:4">
      <c r="A19" s="168"/>
      <c r="B19" s="23"/>
      <c r="C19" s="169"/>
      <c r="D19" s="23"/>
    </row>
    <row r="20" ht="18" customHeight="1" spans="1:4">
      <c r="A20" s="168"/>
      <c r="B20" s="23"/>
      <c r="C20" s="169"/>
      <c r="D20" s="23"/>
    </row>
    <row r="21" ht="19.5" customHeight="1" spans="1:4">
      <c r="A21" s="168"/>
      <c r="B21" s="170"/>
      <c r="C21" s="93"/>
      <c r="D21" s="170"/>
    </row>
    <row r="22" ht="19.5" customHeight="1" spans="1:4">
      <c r="A22" s="168"/>
      <c r="B22" s="23"/>
      <c r="C22" s="93" t="s">
        <v>130</v>
      </c>
      <c r="D22" s="23"/>
    </row>
    <row r="23" ht="19.5" customHeight="1" spans="1:4">
      <c r="A23" s="171" t="s">
        <v>24</v>
      </c>
      <c r="B23" s="23">
        <v>2785996.48</v>
      </c>
      <c r="C23" s="171" t="s">
        <v>25</v>
      </c>
      <c r="D23" s="23">
        <v>2785996.48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18.7047619047619" customWidth="1"/>
    <col min="2" max="2" width="24.6285714285714" customWidth="1"/>
    <col min="3" max="7" width="19.2857142857143" customWidth="1"/>
  </cols>
  <sheetData>
    <row r="1" ht="18.75" customHeight="1" spans="1:7">
      <c r="A1" s="133"/>
      <c r="B1" s="133"/>
      <c r="C1" s="133"/>
      <c r="D1" s="133"/>
      <c r="E1" s="133"/>
      <c r="F1" s="133"/>
      <c r="G1" s="137" t="s">
        <v>131</v>
      </c>
    </row>
    <row r="2" ht="33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.75" customHeight="1" spans="1:7">
      <c r="A3" s="160" t="str">
        <f>"单位名称："&amp;"芒市茶叶技术推广站"</f>
        <v>单位名称：芒市茶叶技术推广站</v>
      </c>
      <c r="B3" s="160"/>
      <c r="C3" s="133"/>
      <c r="D3" s="133"/>
      <c r="E3" s="133"/>
      <c r="F3" s="133"/>
      <c r="G3" s="137" t="s">
        <v>1</v>
      </c>
    </row>
    <row r="4" ht="18.75" customHeight="1" spans="1:7">
      <c r="A4" s="161" t="s">
        <v>132</v>
      </c>
      <c r="B4" s="161"/>
      <c r="C4" s="161" t="s">
        <v>30</v>
      </c>
      <c r="D4" s="161" t="s">
        <v>52</v>
      </c>
      <c r="E4" s="161"/>
      <c r="F4" s="161"/>
      <c r="G4" s="161" t="s">
        <v>53</v>
      </c>
    </row>
    <row r="5" ht="18.75" customHeight="1" spans="1:7">
      <c r="A5" s="161" t="s">
        <v>48</v>
      </c>
      <c r="B5" s="161" t="s">
        <v>49</v>
      </c>
      <c r="C5" s="161"/>
      <c r="D5" s="161" t="s">
        <v>33</v>
      </c>
      <c r="E5" s="161" t="s">
        <v>133</v>
      </c>
      <c r="F5" s="161" t="s">
        <v>134</v>
      </c>
      <c r="G5" s="161"/>
    </row>
    <row r="6" ht="18.75" customHeight="1" spans="1:7">
      <c r="A6" s="161" t="s">
        <v>59</v>
      </c>
      <c r="B6" s="161" t="s">
        <v>60</v>
      </c>
      <c r="C6" s="161" t="s">
        <v>61</v>
      </c>
      <c r="D6" s="161" t="s">
        <v>62</v>
      </c>
      <c r="E6" s="161" t="s">
        <v>63</v>
      </c>
      <c r="F6" s="161" t="s">
        <v>64</v>
      </c>
      <c r="G6" s="161" t="s">
        <v>65</v>
      </c>
    </row>
    <row r="7" ht="18.75" customHeight="1" spans="1:7">
      <c r="A7" s="162" t="s">
        <v>80</v>
      </c>
      <c r="B7" s="162" t="s">
        <v>81</v>
      </c>
      <c r="C7" s="163">
        <v>601411.56</v>
      </c>
      <c r="D7" s="163">
        <v>601411.56</v>
      </c>
      <c r="E7" s="163">
        <v>592411.56</v>
      </c>
      <c r="F7" s="163">
        <v>9000</v>
      </c>
      <c r="G7" s="163"/>
    </row>
    <row r="8" ht="18.75" customHeight="1" outlineLevel="1" spans="1:7">
      <c r="A8" s="164" t="s">
        <v>82</v>
      </c>
      <c r="B8" s="164" t="s">
        <v>83</v>
      </c>
      <c r="C8" s="163">
        <v>587048.33</v>
      </c>
      <c r="D8" s="163">
        <v>587048.33</v>
      </c>
      <c r="E8" s="163">
        <v>578048.33</v>
      </c>
      <c r="F8" s="163">
        <v>9000</v>
      </c>
      <c r="G8" s="163"/>
    </row>
    <row r="9" ht="18.75" customHeight="1" outlineLevel="2" spans="1:7">
      <c r="A9" s="165" t="s">
        <v>84</v>
      </c>
      <c r="B9" s="165" t="s">
        <v>85</v>
      </c>
      <c r="C9" s="163">
        <v>9000</v>
      </c>
      <c r="D9" s="163">
        <v>9000</v>
      </c>
      <c r="E9" s="163"/>
      <c r="F9" s="163">
        <v>9000</v>
      </c>
      <c r="G9" s="163"/>
    </row>
    <row r="10" ht="18.75" customHeight="1" outlineLevel="2" spans="1:7">
      <c r="A10" s="165" t="s">
        <v>86</v>
      </c>
      <c r="B10" s="165" t="s">
        <v>87</v>
      </c>
      <c r="C10" s="163">
        <v>338048.33</v>
      </c>
      <c r="D10" s="163">
        <v>338048.33</v>
      </c>
      <c r="E10" s="163">
        <v>338048.33</v>
      </c>
      <c r="F10" s="163"/>
      <c r="G10" s="163"/>
    </row>
    <row r="11" ht="18.75" customHeight="1" outlineLevel="2" spans="1:7">
      <c r="A11" s="165" t="s">
        <v>88</v>
      </c>
      <c r="B11" s="165" t="s">
        <v>89</v>
      </c>
      <c r="C11" s="163">
        <v>240000</v>
      </c>
      <c r="D11" s="163">
        <v>240000</v>
      </c>
      <c r="E11" s="163">
        <v>240000</v>
      </c>
      <c r="F11" s="163"/>
      <c r="G11" s="163"/>
    </row>
    <row r="12" ht="18.75" customHeight="1" outlineLevel="1" spans="1:7">
      <c r="A12" s="164" t="s">
        <v>90</v>
      </c>
      <c r="B12" s="164" t="s">
        <v>91</v>
      </c>
      <c r="C12" s="163">
        <v>600</v>
      </c>
      <c r="D12" s="163">
        <v>600</v>
      </c>
      <c r="E12" s="163">
        <v>600</v>
      </c>
      <c r="F12" s="163"/>
      <c r="G12" s="163"/>
    </row>
    <row r="13" ht="18.75" customHeight="1" outlineLevel="2" spans="1:7">
      <c r="A13" s="165" t="s">
        <v>92</v>
      </c>
      <c r="B13" s="165" t="s">
        <v>93</v>
      </c>
      <c r="C13" s="163">
        <v>600</v>
      </c>
      <c r="D13" s="163">
        <v>600</v>
      </c>
      <c r="E13" s="163">
        <v>600</v>
      </c>
      <c r="F13" s="163"/>
      <c r="G13" s="163"/>
    </row>
    <row r="14" ht="18.75" customHeight="1" outlineLevel="1" spans="1:7">
      <c r="A14" s="164" t="s">
        <v>94</v>
      </c>
      <c r="B14" s="164" t="s">
        <v>95</v>
      </c>
      <c r="C14" s="163">
        <v>13763.23</v>
      </c>
      <c r="D14" s="163">
        <v>13763.23</v>
      </c>
      <c r="E14" s="163">
        <v>13763.23</v>
      </c>
      <c r="F14" s="163"/>
      <c r="G14" s="163"/>
    </row>
    <row r="15" ht="18.75" customHeight="1" outlineLevel="2" spans="1:7">
      <c r="A15" s="165" t="s">
        <v>96</v>
      </c>
      <c r="B15" s="165" t="s">
        <v>95</v>
      </c>
      <c r="C15" s="163">
        <v>13763.23</v>
      </c>
      <c r="D15" s="163">
        <v>13763.23</v>
      </c>
      <c r="E15" s="163">
        <v>13763.23</v>
      </c>
      <c r="F15" s="163"/>
      <c r="G15" s="163"/>
    </row>
    <row r="16" ht="18.75" customHeight="1" spans="1:7">
      <c r="A16" s="162" t="s">
        <v>97</v>
      </c>
      <c r="B16" s="162" t="s">
        <v>98</v>
      </c>
      <c r="C16" s="163">
        <v>126233.72</v>
      </c>
      <c r="D16" s="163">
        <v>126233.72</v>
      </c>
      <c r="E16" s="163">
        <v>126233.72</v>
      </c>
      <c r="F16" s="163"/>
      <c r="G16" s="163"/>
    </row>
    <row r="17" ht="18.75" customHeight="1" outlineLevel="1" spans="1:7">
      <c r="A17" s="164" t="s">
        <v>99</v>
      </c>
      <c r="B17" s="164" t="s">
        <v>100</v>
      </c>
      <c r="C17" s="163">
        <v>126233.72</v>
      </c>
      <c r="D17" s="163">
        <v>126233.72</v>
      </c>
      <c r="E17" s="163">
        <v>126233.72</v>
      </c>
      <c r="F17" s="163"/>
      <c r="G17" s="163"/>
    </row>
    <row r="18" ht="18.75" customHeight="1" outlineLevel="2" spans="1:7">
      <c r="A18" s="165" t="s">
        <v>103</v>
      </c>
      <c r="B18" s="165" t="s">
        <v>104</v>
      </c>
      <c r="C18" s="163">
        <v>107878.32</v>
      </c>
      <c r="D18" s="163">
        <v>107878.32</v>
      </c>
      <c r="E18" s="163">
        <v>107878.32</v>
      </c>
      <c r="F18" s="163"/>
      <c r="G18" s="163"/>
    </row>
    <row r="19" ht="18.75" customHeight="1" outlineLevel="2" spans="1:7">
      <c r="A19" s="165" t="s">
        <v>105</v>
      </c>
      <c r="B19" s="165" t="s">
        <v>106</v>
      </c>
      <c r="C19" s="163">
        <v>18355.4</v>
      </c>
      <c r="D19" s="163">
        <v>18355.4</v>
      </c>
      <c r="E19" s="163">
        <v>18355.4</v>
      </c>
      <c r="F19" s="163"/>
      <c r="G19" s="163"/>
    </row>
    <row r="20" ht="18.75" customHeight="1" spans="1:7">
      <c r="A20" s="162" t="s">
        <v>107</v>
      </c>
      <c r="B20" s="162" t="s">
        <v>108</v>
      </c>
      <c r="C20" s="163">
        <v>1813612.52</v>
      </c>
      <c r="D20" s="163">
        <v>1813612.52</v>
      </c>
      <c r="E20" s="163">
        <v>1680049</v>
      </c>
      <c r="F20" s="163">
        <v>133563.52</v>
      </c>
      <c r="G20" s="163"/>
    </row>
    <row r="21" ht="18.75" customHeight="1" outlineLevel="1" spans="1:7">
      <c r="A21" s="164" t="s">
        <v>109</v>
      </c>
      <c r="B21" s="164" t="s">
        <v>110</v>
      </c>
      <c r="C21" s="163">
        <v>1813612.52</v>
      </c>
      <c r="D21" s="163">
        <v>1813612.52</v>
      </c>
      <c r="E21" s="163">
        <v>1680049</v>
      </c>
      <c r="F21" s="163">
        <v>133563.52</v>
      </c>
      <c r="G21" s="163"/>
    </row>
    <row r="22" ht="18.75" customHeight="1" outlineLevel="2" spans="1:7">
      <c r="A22" s="165" t="s">
        <v>111</v>
      </c>
      <c r="B22" s="165" t="s">
        <v>112</v>
      </c>
      <c r="C22" s="163">
        <v>1813612.52</v>
      </c>
      <c r="D22" s="163">
        <v>1813612.52</v>
      </c>
      <c r="E22" s="163">
        <v>1680049</v>
      </c>
      <c r="F22" s="163">
        <v>133563.52</v>
      </c>
      <c r="G22" s="163"/>
    </row>
    <row r="23" ht="18.75" customHeight="1" spans="1:7">
      <c r="A23" s="162" t="s">
        <v>113</v>
      </c>
      <c r="B23" s="162" t="s">
        <v>114</v>
      </c>
      <c r="C23" s="163">
        <v>244738.68</v>
      </c>
      <c r="D23" s="163">
        <v>244738.68</v>
      </c>
      <c r="E23" s="163">
        <v>244738.68</v>
      </c>
      <c r="F23" s="163"/>
      <c r="G23" s="163"/>
    </row>
    <row r="24" ht="18.75" customHeight="1" outlineLevel="1" spans="1:7">
      <c r="A24" s="164" t="s">
        <v>115</v>
      </c>
      <c r="B24" s="164" t="s">
        <v>116</v>
      </c>
      <c r="C24" s="163">
        <v>244738.68</v>
      </c>
      <c r="D24" s="163">
        <v>244738.68</v>
      </c>
      <c r="E24" s="163">
        <v>244738.68</v>
      </c>
      <c r="F24" s="163"/>
      <c r="G24" s="163"/>
    </row>
    <row r="25" ht="18.75" customHeight="1" outlineLevel="2" spans="1:7">
      <c r="A25" s="165" t="s">
        <v>117</v>
      </c>
      <c r="B25" s="165" t="s">
        <v>118</v>
      </c>
      <c r="C25" s="163">
        <v>244738.68</v>
      </c>
      <c r="D25" s="163">
        <v>244738.68</v>
      </c>
      <c r="E25" s="163">
        <v>244738.68</v>
      </c>
      <c r="F25" s="163"/>
      <c r="G25" s="163"/>
    </row>
    <row r="26" ht="18.75" customHeight="1" spans="1:7">
      <c r="A26" s="161" t="s">
        <v>30</v>
      </c>
      <c r="B26" s="161"/>
      <c r="C26" s="163">
        <v>2785996.48</v>
      </c>
      <c r="D26" s="163">
        <v>2785996.48</v>
      </c>
      <c r="E26" s="163">
        <v>2643432.96</v>
      </c>
      <c r="F26" s="163">
        <v>142563.52</v>
      </c>
      <c r="G26" s="163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236111111111111" right="0.156944444444444" top="1" bottom="0.236111111111111" header="0.511805555555556" footer="0.156944444444444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0"/>
      <c r="B1" s="150"/>
      <c r="C1" s="151"/>
      <c r="D1" s="1"/>
      <c r="E1" s="1"/>
      <c r="F1" s="152" t="s">
        <v>135</v>
      </c>
    </row>
    <row r="2" ht="33.75" customHeight="1" spans="1:6">
      <c r="A2" s="153" t="str">
        <f>"2026"&amp;"年一般公共预算“三公”经费支出预算表"</f>
        <v>2026年一般公共预算“三公”经费支出预算表</v>
      </c>
      <c r="B2" s="153"/>
      <c r="C2" s="153"/>
      <c r="D2" s="153"/>
      <c r="E2" s="153"/>
      <c r="F2" s="153"/>
    </row>
    <row r="3" ht="21.75" customHeight="1" spans="1:6">
      <c r="A3" s="154" t="str">
        <f>"单位名称："&amp;"芒市茶叶技术推广站"</f>
        <v>单位名称：芒市茶叶技术推广站</v>
      </c>
      <c r="B3" s="150"/>
      <c r="C3" s="151"/>
      <c r="D3" s="3"/>
      <c r="E3" s="1"/>
      <c r="F3" s="152" t="s">
        <v>27</v>
      </c>
    </row>
    <row r="4" ht="19.5" customHeight="1" spans="1:6">
      <c r="A4" s="11" t="s">
        <v>136</v>
      </c>
      <c r="B4" s="75" t="s">
        <v>137</v>
      </c>
      <c r="C4" s="12" t="s">
        <v>138</v>
      </c>
      <c r="D4" s="13"/>
      <c r="E4" s="14"/>
      <c r="F4" s="75" t="s">
        <v>139</v>
      </c>
    </row>
    <row r="5" ht="19.5" customHeight="1" spans="1:6">
      <c r="A5" s="18"/>
      <c r="B5" s="78"/>
      <c r="C5" s="34" t="s">
        <v>33</v>
      </c>
      <c r="D5" s="34" t="s">
        <v>140</v>
      </c>
      <c r="E5" s="34" t="s">
        <v>141</v>
      </c>
      <c r="F5" s="78"/>
    </row>
    <row r="6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24.75" customHeight="1" spans="1:6">
      <c r="A7" s="157">
        <v>34600</v>
      </c>
      <c r="B7" s="157"/>
      <c r="C7" s="158">
        <v>32800</v>
      </c>
      <c r="D7" s="157"/>
      <c r="E7" s="157">
        <v>32800</v>
      </c>
      <c r="F7" s="157">
        <v>1800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workbookViewId="0">
      <selection activeCell="Z16" sqref="Z16"/>
    </sheetView>
  </sheetViews>
  <sheetFormatPr defaultColWidth="10.2857142857143" defaultRowHeight="15" customHeight="1"/>
  <cols>
    <col min="1" max="1" width="6.71428571428571" customWidth="1"/>
    <col min="2" max="2" width="10.5714285714286" customWidth="1"/>
    <col min="3" max="3" width="8.14285714285714" customWidth="1"/>
    <col min="4" max="4" width="7.28571428571429" customWidth="1"/>
    <col min="5" max="5" width="7.85714285714286" customWidth="1"/>
    <col min="6" max="6" width="5.57142857142857" customWidth="1"/>
    <col min="7" max="7" width="8" customWidth="1"/>
    <col min="8" max="8" width="11.4285714285714" customWidth="1"/>
    <col min="9" max="9" width="10.9333333333333" customWidth="1"/>
    <col min="10" max="10" width="4.15238095238095" customWidth="1"/>
    <col min="11" max="11" width="4.28571428571429" customWidth="1"/>
    <col min="12" max="12" width="10.9333333333333" customWidth="1"/>
    <col min="13" max="13" width="3.71428571428571" customWidth="1"/>
    <col min="14" max="14" width="5.04761904761905" customWidth="1"/>
    <col min="15" max="15" width="3.42857142857143" customWidth="1"/>
    <col min="16" max="16" width="3.57142857142857" customWidth="1"/>
    <col min="17" max="17" width="4.77142857142857" customWidth="1"/>
    <col min="18" max="18" width="3.42857142857143" customWidth="1"/>
    <col min="19" max="23" width="4.71428571428571" customWidth="1"/>
  </cols>
  <sheetData>
    <row r="1" ht="18.75" customHeight="1" spans="1:2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9" t="s">
        <v>142</v>
      </c>
      <c r="U1" s="149"/>
      <c r="V1" s="149"/>
      <c r="W1" s="149"/>
    </row>
    <row r="2" ht="45.75" customHeight="1" spans="1:23">
      <c r="A2" s="146" t="str">
        <f>"2026"&amp;"年部门基本支出预算表"</f>
        <v>2026年部门基本支出预算表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45" t="str">
        <f>"单位名称："&amp;"芒市茶叶技术推广站"</f>
        <v>单位名称：芒市茶叶技术推广站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9" t="s">
        <v>27</v>
      </c>
      <c r="U3" s="149"/>
      <c r="V3" s="149"/>
      <c r="W3" s="149"/>
    </row>
    <row r="4" ht="18.75" customHeight="1" spans="1:23">
      <c r="A4" s="147" t="s">
        <v>143</v>
      </c>
      <c r="B4" s="147" t="s">
        <v>144</v>
      </c>
      <c r="C4" s="147" t="s">
        <v>145</v>
      </c>
      <c r="D4" s="147" t="s">
        <v>146</v>
      </c>
      <c r="E4" s="147" t="s">
        <v>147</v>
      </c>
      <c r="F4" s="147" t="s">
        <v>148</v>
      </c>
      <c r="G4" s="147" t="s">
        <v>149</v>
      </c>
      <c r="H4" s="147" t="s">
        <v>150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5" ht="28.3" customHeight="1" spans="1:23">
      <c r="A5" s="147"/>
      <c r="B5" s="147"/>
      <c r="C5" s="147"/>
      <c r="D5" s="147"/>
      <c r="E5" s="147"/>
      <c r="F5" s="147"/>
      <c r="G5" s="147"/>
      <c r="H5" s="147" t="s">
        <v>151</v>
      </c>
      <c r="I5" s="147" t="s">
        <v>34</v>
      </c>
      <c r="J5" s="147" t="s">
        <v>152</v>
      </c>
      <c r="K5" s="147" t="s">
        <v>153</v>
      </c>
      <c r="L5" s="147" t="s">
        <v>154</v>
      </c>
      <c r="M5" s="147" t="s">
        <v>155</v>
      </c>
      <c r="N5" s="147" t="s">
        <v>156</v>
      </c>
      <c r="O5" s="147" t="s">
        <v>35</v>
      </c>
      <c r="P5" s="147" t="s">
        <v>36</v>
      </c>
      <c r="Q5" s="147" t="s">
        <v>37</v>
      </c>
      <c r="R5" s="147" t="s">
        <v>51</v>
      </c>
      <c r="S5" s="147"/>
      <c r="T5" s="147"/>
      <c r="U5" s="147"/>
      <c r="V5" s="147"/>
      <c r="W5" s="147"/>
    </row>
    <row r="6" ht="24" customHeight="1" spans="1:23">
      <c r="A6" s="147"/>
      <c r="B6" s="147"/>
      <c r="C6" s="147"/>
      <c r="D6" s="147"/>
      <c r="E6" s="147"/>
      <c r="F6" s="147"/>
      <c r="G6" s="147"/>
      <c r="H6" s="147"/>
      <c r="I6" s="147" t="s">
        <v>157</v>
      </c>
      <c r="J6" s="147" t="s">
        <v>152</v>
      </c>
      <c r="K6" s="147" t="s">
        <v>153</v>
      </c>
      <c r="L6" s="147" t="s">
        <v>154</v>
      </c>
      <c r="M6" s="147" t="s">
        <v>155</v>
      </c>
      <c r="N6" s="147" t="s">
        <v>34</v>
      </c>
      <c r="O6" s="147" t="s">
        <v>35</v>
      </c>
      <c r="P6" s="147" t="s">
        <v>36</v>
      </c>
      <c r="Q6" s="147"/>
      <c r="R6" s="147" t="s">
        <v>33</v>
      </c>
      <c r="S6" s="147" t="s">
        <v>40</v>
      </c>
      <c r="T6" s="147" t="s">
        <v>41</v>
      </c>
      <c r="U6" s="147" t="s">
        <v>42</v>
      </c>
      <c r="V6" s="147" t="s">
        <v>43</v>
      </c>
      <c r="W6" s="147" t="s">
        <v>44</v>
      </c>
    </row>
    <row r="7" ht="94" customHeight="1" spans="1:23">
      <c r="A7" s="147"/>
      <c r="B7" s="147"/>
      <c r="C7" s="147"/>
      <c r="D7" s="147"/>
      <c r="E7" s="147"/>
      <c r="F7" s="147"/>
      <c r="G7" s="147"/>
      <c r="H7" s="147"/>
      <c r="I7" s="147" t="s">
        <v>33</v>
      </c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</row>
    <row r="8" ht="18.75" customHeight="1" spans="1:23">
      <c r="A8" s="147" t="s">
        <v>59</v>
      </c>
      <c r="B8" s="147" t="s">
        <v>60</v>
      </c>
      <c r="C8" s="147" t="s">
        <v>61</v>
      </c>
      <c r="D8" s="147" t="s">
        <v>62</v>
      </c>
      <c r="E8" s="147" t="s">
        <v>63</v>
      </c>
      <c r="F8" s="147" t="s">
        <v>64</v>
      </c>
      <c r="G8" s="147" t="s">
        <v>65</v>
      </c>
      <c r="H8" s="147" t="s">
        <v>66</v>
      </c>
      <c r="I8" s="147" t="s">
        <v>67</v>
      </c>
      <c r="J8" s="147" t="s">
        <v>68</v>
      </c>
      <c r="K8" s="147" t="s">
        <v>69</v>
      </c>
      <c r="L8" s="147" t="s">
        <v>70</v>
      </c>
      <c r="M8" s="147" t="s">
        <v>71</v>
      </c>
      <c r="N8" s="147" t="s">
        <v>72</v>
      </c>
      <c r="O8" s="147" t="s">
        <v>73</v>
      </c>
      <c r="P8" s="147" t="s">
        <v>158</v>
      </c>
      <c r="Q8" s="147" t="s">
        <v>159</v>
      </c>
      <c r="R8" s="147" t="s">
        <v>160</v>
      </c>
      <c r="S8" s="147" t="s">
        <v>161</v>
      </c>
      <c r="T8" s="147" t="s">
        <v>162</v>
      </c>
      <c r="U8" s="147" t="s">
        <v>163</v>
      </c>
      <c r="V8" s="147" t="s">
        <v>164</v>
      </c>
      <c r="W8" s="147" t="s">
        <v>165</v>
      </c>
    </row>
    <row r="9" ht="36" customHeight="1" spans="1:23">
      <c r="A9" s="142" t="s">
        <v>46</v>
      </c>
      <c r="B9" s="142"/>
      <c r="C9" s="142"/>
      <c r="D9" s="142"/>
      <c r="E9" s="142"/>
      <c r="F9" s="142"/>
      <c r="G9" s="142"/>
      <c r="H9" s="144">
        <v>2785996.48</v>
      </c>
      <c r="I9" s="144">
        <v>2785996.48</v>
      </c>
      <c r="J9" s="144"/>
      <c r="K9" s="144"/>
      <c r="L9" s="144">
        <v>2785996.48</v>
      </c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ht="42" customHeight="1" outlineLevel="1" spans="1:23">
      <c r="A10" s="142" t="s">
        <v>46</v>
      </c>
      <c r="B10" s="142" t="s">
        <v>166</v>
      </c>
      <c r="C10" s="142" t="s">
        <v>167</v>
      </c>
      <c r="D10" s="142" t="s">
        <v>111</v>
      </c>
      <c r="E10" s="142" t="s">
        <v>112</v>
      </c>
      <c r="F10" s="142" t="s">
        <v>168</v>
      </c>
      <c r="G10" s="142" t="s">
        <v>169</v>
      </c>
      <c r="H10" s="144">
        <v>879756</v>
      </c>
      <c r="I10" s="144">
        <v>879756</v>
      </c>
      <c r="J10" s="144"/>
      <c r="K10" s="144"/>
      <c r="L10" s="144">
        <v>879756</v>
      </c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39" customHeight="1" outlineLevel="1" spans="1:23">
      <c r="A11" s="142" t="s">
        <v>46</v>
      </c>
      <c r="B11" s="142" t="s">
        <v>166</v>
      </c>
      <c r="C11" s="142" t="s">
        <v>167</v>
      </c>
      <c r="D11" s="142" t="s">
        <v>111</v>
      </c>
      <c r="E11" s="142" t="s">
        <v>112</v>
      </c>
      <c r="F11" s="142" t="s">
        <v>170</v>
      </c>
      <c r="G11" s="142" t="s">
        <v>171</v>
      </c>
      <c r="H11" s="144">
        <v>131100</v>
      </c>
      <c r="I11" s="144">
        <v>131100</v>
      </c>
      <c r="J11" s="144"/>
      <c r="K11" s="144"/>
      <c r="L11" s="144">
        <v>131100</v>
      </c>
      <c r="M11" s="142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39" customHeight="1" outlineLevel="1" spans="1:23">
      <c r="A12" s="142" t="s">
        <v>46</v>
      </c>
      <c r="B12" s="142" t="s">
        <v>166</v>
      </c>
      <c r="C12" s="142" t="s">
        <v>167</v>
      </c>
      <c r="D12" s="142" t="s">
        <v>111</v>
      </c>
      <c r="E12" s="142" t="s">
        <v>112</v>
      </c>
      <c r="F12" s="142" t="s">
        <v>172</v>
      </c>
      <c r="G12" s="142" t="s">
        <v>173</v>
      </c>
      <c r="H12" s="144">
        <v>73313</v>
      </c>
      <c r="I12" s="144">
        <v>73313</v>
      </c>
      <c r="J12" s="144"/>
      <c r="K12" s="144"/>
      <c r="L12" s="144">
        <v>73313</v>
      </c>
      <c r="M12" s="142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39" customHeight="1" outlineLevel="1" spans="1:23">
      <c r="A13" s="142" t="s">
        <v>46</v>
      </c>
      <c r="B13" s="142" t="s">
        <v>166</v>
      </c>
      <c r="C13" s="142" t="s">
        <v>167</v>
      </c>
      <c r="D13" s="142" t="s">
        <v>111</v>
      </c>
      <c r="E13" s="142" t="s">
        <v>112</v>
      </c>
      <c r="F13" s="142" t="s">
        <v>172</v>
      </c>
      <c r="G13" s="142" t="s">
        <v>173</v>
      </c>
      <c r="H13" s="144">
        <v>212160</v>
      </c>
      <c r="I13" s="144">
        <v>212160</v>
      </c>
      <c r="J13" s="144"/>
      <c r="K13" s="144"/>
      <c r="L13" s="144">
        <v>212160</v>
      </c>
      <c r="M13" s="142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ht="39" customHeight="1" outlineLevel="1" spans="1:23">
      <c r="A14" s="142" t="s">
        <v>46</v>
      </c>
      <c r="B14" s="142" t="s">
        <v>166</v>
      </c>
      <c r="C14" s="142" t="s">
        <v>167</v>
      </c>
      <c r="D14" s="142" t="s">
        <v>111</v>
      </c>
      <c r="E14" s="142" t="s">
        <v>112</v>
      </c>
      <c r="F14" s="142" t="s">
        <v>172</v>
      </c>
      <c r="G14" s="142" t="s">
        <v>173</v>
      </c>
      <c r="H14" s="144">
        <v>170160</v>
      </c>
      <c r="I14" s="144">
        <v>170160</v>
      </c>
      <c r="J14" s="144"/>
      <c r="K14" s="144"/>
      <c r="L14" s="144">
        <v>170160</v>
      </c>
      <c r="M14" s="142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ht="34" customHeight="1" outlineLevel="1" spans="1:23">
      <c r="A15" s="142" t="s">
        <v>46</v>
      </c>
      <c r="B15" s="142" t="s">
        <v>166</v>
      </c>
      <c r="C15" s="142" t="s">
        <v>167</v>
      </c>
      <c r="D15" s="142" t="s">
        <v>111</v>
      </c>
      <c r="E15" s="142" t="s">
        <v>112</v>
      </c>
      <c r="F15" s="142" t="s">
        <v>172</v>
      </c>
      <c r="G15" s="142" t="s">
        <v>173</v>
      </c>
      <c r="H15" s="144">
        <v>213000</v>
      </c>
      <c r="I15" s="144">
        <v>213000</v>
      </c>
      <c r="J15" s="144"/>
      <c r="K15" s="144"/>
      <c r="L15" s="144">
        <v>213000</v>
      </c>
      <c r="M15" s="142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ht="81" customHeight="1" outlineLevel="1" spans="1:23">
      <c r="A16" s="142" t="s">
        <v>46</v>
      </c>
      <c r="B16" s="142" t="s">
        <v>174</v>
      </c>
      <c r="C16" s="142" t="s">
        <v>175</v>
      </c>
      <c r="D16" s="142" t="s">
        <v>86</v>
      </c>
      <c r="E16" s="142" t="s">
        <v>87</v>
      </c>
      <c r="F16" s="142" t="s">
        <v>176</v>
      </c>
      <c r="G16" s="142" t="s">
        <v>177</v>
      </c>
      <c r="H16" s="144">
        <v>338048.33</v>
      </c>
      <c r="I16" s="144">
        <v>338048.33</v>
      </c>
      <c r="J16" s="144"/>
      <c r="K16" s="144"/>
      <c r="L16" s="144">
        <v>338048.33</v>
      </c>
      <c r="M16" s="142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ht="84" customHeight="1" outlineLevel="1" spans="1:23">
      <c r="A17" s="142" t="s">
        <v>46</v>
      </c>
      <c r="B17" s="142" t="s">
        <v>174</v>
      </c>
      <c r="C17" s="142" t="s">
        <v>175</v>
      </c>
      <c r="D17" s="142" t="s">
        <v>88</v>
      </c>
      <c r="E17" s="142" t="s">
        <v>89</v>
      </c>
      <c r="F17" s="142" t="s">
        <v>178</v>
      </c>
      <c r="G17" s="142" t="s">
        <v>179</v>
      </c>
      <c r="H17" s="144"/>
      <c r="I17" s="144"/>
      <c r="J17" s="144"/>
      <c r="K17" s="144"/>
      <c r="L17" s="144"/>
      <c r="M17" s="142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ht="63" customHeight="1" outlineLevel="1" spans="1:23">
      <c r="A18" s="142" t="s">
        <v>46</v>
      </c>
      <c r="B18" s="142" t="s">
        <v>180</v>
      </c>
      <c r="C18" s="142" t="s">
        <v>181</v>
      </c>
      <c r="D18" s="142" t="s">
        <v>88</v>
      </c>
      <c r="E18" s="142" t="s">
        <v>89</v>
      </c>
      <c r="F18" s="142" t="s">
        <v>178</v>
      </c>
      <c r="G18" s="142" t="s">
        <v>179</v>
      </c>
      <c r="H18" s="144">
        <v>240000</v>
      </c>
      <c r="I18" s="144">
        <v>240000</v>
      </c>
      <c r="J18" s="144"/>
      <c r="K18" s="144"/>
      <c r="L18" s="144">
        <v>240000</v>
      </c>
      <c r="M18" s="142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ht="37" customHeight="1" outlineLevel="1" spans="1:23">
      <c r="A19" s="142" t="s">
        <v>46</v>
      </c>
      <c r="B19" s="142" t="s">
        <v>174</v>
      </c>
      <c r="C19" s="142" t="s">
        <v>175</v>
      </c>
      <c r="D19" s="142" t="s">
        <v>101</v>
      </c>
      <c r="E19" s="142" t="s">
        <v>102</v>
      </c>
      <c r="F19" s="142" t="s">
        <v>182</v>
      </c>
      <c r="G19" s="142" t="s">
        <v>183</v>
      </c>
      <c r="H19" s="144"/>
      <c r="I19" s="144"/>
      <c r="J19" s="144"/>
      <c r="K19" s="144"/>
      <c r="L19" s="144"/>
      <c r="M19" s="142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ht="39" customHeight="1" outlineLevel="1" spans="1:23">
      <c r="A20" s="142" t="s">
        <v>46</v>
      </c>
      <c r="B20" s="142" t="s">
        <v>174</v>
      </c>
      <c r="C20" s="142" t="s">
        <v>175</v>
      </c>
      <c r="D20" s="142" t="s">
        <v>103</v>
      </c>
      <c r="E20" s="142" t="s">
        <v>104</v>
      </c>
      <c r="F20" s="142" t="s">
        <v>182</v>
      </c>
      <c r="G20" s="142" t="s">
        <v>183</v>
      </c>
      <c r="H20" s="144">
        <v>107878.32</v>
      </c>
      <c r="I20" s="144">
        <v>107878.32</v>
      </c>
      <c r="J20" s="144"/>
      <c r="K20" s="144"/>
      <c r="L20" s="144">
        <v>107878.32</v>
      </c>
      <c r="M20" s="142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ht="49" customHeight="1" outlineLevel="1" spans="1:23">
      <c r="A21" s="142" t="s">
        <v>46</v>
      </c>
      <c r="B21" s="142" t="s">
        <v>174</v>
      </c>
      <c r="C21" s="142" t="s">
        <v>175</v>
      </c>
      <c r="D21" s="142" t="s">
        <v>105</v>
      </c>
      <c r="E21" s="142" t="s">
        <v>106</v>
      </c>
      <c r="F21" s="142" t="s">
        <v>184</v>
      </c>
      <c r="G21" s="142" t="s">
        <v>185</v>
      </c>
      <c r="H21" s="144">
        <v>18355.4</v>
      </c>
      <c r="I21" s="144">
        <v>18355.4</v>
      </c>
      <c r="J21" s="144"/>
      <c r="K21" s="144"/>
      <c r="L21" s="144">
        <v>18355.4</v>
      </c>
      <c r="M21" s="142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ht="54" customHeight="1" outlineLevel="1" spans="1:23">
      <c r="A22" s="142" t="s">
        <v>46</v>
      </c>
      <c r="B22" s="142" t="s">
        <v>174</v>
      </c>
      <c r="C22" s="142" t="s">
        <v>175</v>
      </c>
      <c r="D22" s="142" t="s">
        <v>96</v>
      </c>
      <c r="E22" s="142" t="s">
        <v>95</v>
      </c>
      <c r="F22" s="142" t="s">
        <v>184</v>
      </c>
      <c r="G22" s="142" t="s">
        <v>185</v>
      </c>
      <c r="H22" s="144">
        <v>13763.23</v>
      </c>
      <c r="I22" s="144">
        <v>13763.23</v>
      </c>
      <c r="J22" s="144"/>
      <c r="K22" s="144"/>
      <c r="L22" s="144">
        <v>13763.23</v>
      </c>
      <c r="M22" s="142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ht="47" customHeight="1" outlineLevel="1" spans="1:23">
      <c r="A23" s="142" t="s">
        <v>46</v>
      </c>
      <c r="B23" s="142" t="s">
        <v>174</v>
      </c>
      <c r="C23" s="142" t="s">
        <v>175</v>
      </c>
      <c r="D23" s="142" t="s">
        <v>105</v>
      </c>
      <c r="E23" s="142" t="s">
        <v>106</v>
      </c>
      <c r="F23" s="142" t="s">
        <v>184</v>
      </c>
      <c r="G23" s="142" t="s">
        <v>185</v>
      </c>
      <c r="H23" s="144"/>
      <c r="I23" s="144"/>
      <c r="J23" s="144"/>
      <c r="K23" s="144"/>
      <c r="L23" s="144"/>
      <c r="M23" s="142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ht="38" customHeight="1" outlineLevel="1" spans="1:23">
      <c r="A24" s="142" t="s">
        <v>46</v>
      </c>
      <c r="B24" s="142" t="s">
        <v>186</v>
      </c>
      <c r="C24" s="142" t="s">
        <v>118</v>
      </c>
      <c r="D24" s="142" t="s">
        <v>117</v>
      </c>
      <c r="E24" s="142" t="s">
        <v>118</v>
      </c>
      <c r="F24" s="142" t="s">
        <v>187</v>
      </c>
      <c r="G24" s="142" t="s">
        <v>118</v>
      </c>
      <c r="H24" s="144">
        <v>244738.68</v>
      </c>
      <c r="I24" s="144">
        <v>244738.68</v>
      </c>
      <c r="J24" s="144"/>
      <c r="K24" s="144"/>
      <c r="L24" s="144">
        <v>244738.68</v>
      </c>
      <c r="M24" s="142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ht="33" customHeight="1" outlineLevel="1" spans="1:23">
      <c r="A25" s="142" t="s">
        <v>46</v>
      </c>
      <c r="B25" s="142" t="s">
        <v>188</v>
      </c>
      <c r="C25" s="142" t="s">
        <v>189</v>
      </c>
      <c r="D25" s="142" t="s">
        <v>111</v>
      </c>
      <c r="E25" s="142" t="s">
        <v>112</v>
      </c>
      <c r="F25" s="142" t="s">
        <v>190</v>
      </c>
      <c r="G25" s="142" t="s">
        <v>191</v>
      </c>
      <c r="H25" s="144">
        <v>16299</v>
      </c>
      <c r="I25" s="144">
        <v>16299</v>
      </c>
      <c r="J25" s="144"/>
      <c r="K25" s="144"/>
      <c r="L25" s="144">
        <v>16299</v>
      </c>
      <c r="M25" s="142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ht="31" customHeight="1" outlineLevel="1" spans="1:23">
      <c r="A26" s="142" t="s">
        <v>46</v>
      </c>
      <c r="B26" s="142" t="s">
        <v>188</v>
      </c>
      <c r="C26" s="142" t="s">
        <v>189</v>
      </c>
      <c r="D26" s="142" t="s">
        <v>111</v>
      </c>
      <c r="E26" s="142" t="s">
        <v>112</v>
      </c>
      <c r="F26" s="142" t="s">
        <v>192</v>
      </c>
      <c r="G26" s="142" t="s">
        <v>193</v>
      </c>
      <c r="H26" s="144">
        <v>500</v>
      </c>
      <c r="I26" s="144">
        <v>500</v>
      </c>
      <c r="J26" s="144"/>
      <c r="K26" s="144"/>
      <c r="L26" s="144">
        <v>500</v>
      </c>
      <c r="M26" s="142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ht="32" customHeight="1" outlineLevel="1" spans="1:23">
      <c r="A27" s="142" t="s">
        <v>46</v>
      </c>
      <c r="B27" s="142" t="s">
        <v>188</v>
      </c>
      <c r="C27" s="142" t="s">
        <v>189</v>
      </c>
      <c r="D27" s="142" t="s">
        <v>111</v>
      </c>
      <c r="E27" s="142" t="s">
        <v>112</v>
      </c>
      <c r="F27" s="142" t="s">
        <v>194</v>
      </c>
      <c r="G27" s="142" t="s">
        <v>195</v>
      </c>
      <c r="H27" s="144">
        <v>2000</v>
      </c>
      <c r="I27" s="144">
        <v>2000</v>
      </c>
      <c r="J27" s="144"/>
      <c r="K27" s="144"/>
      <c r="L27" s="144">
        <v>2000</v>
      </c>
      <c r="M27" s="142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ht="23" customHeight="1" outlineLevel="1" spans="1:23">
      <c r="A28" s="142" t="s">
        <v>46</v>
      </c>
      <c r="B28" s="142" t="s">
        <v>188</v>
      </c>
      <c r="C28" s="142" t="s">
        <v>189</v>
      </c>
      <c r="D28" s="142" t="s">
        <v>111</v>
      </c>
      <c r="E28" s="142" t="s">
        <v>112</v>
      </c>
      <c r="F28" s="142" t="s">
        <v>196</v>
      </c>
      <c r="G28" s="142" t="s">
        <v>197</v>
      </c>
      <c r="H28" s="144">
        <v>2903</v>
      </c>
      <c r="I28" s="144">
        <v>2903</v>
      </c>
      <c r="J28" s="144"/>
      <c r="K28" s="144"/>
      <c r="L28" s="144">
        <v>2903</v>
      </c>
      <c r="M28" s="142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ht="53.25" customHeight="1" outlineLevel="1" spans="1:23">
      <c r="A29" s="142" t="s">
        <v>46</v>
      </c>
      <c r="B29" s="142" t="s">
        <v>188</v>
      </c>
      <c r="C29" s="142" t="s">
        <v>189</v>
      </c>
      <c r="D29" s="142" t="s">
        <v>111</v>
      </c>
      <c r="E29" s="142" t="s">
        <v>112</v>
      </c>
      <c r="F29" s="142" t="s">
        <v>198</v>
      </c>
      <c r="G29" s="142" t="s">
        <v>199</v>
      </c>
      <c r="H29" s="144">
        <v>14000</v>
      </c>
      <c r="I29" s="144">
        <v>14000</v>
      </c>
      <c r="J29" s="144"/>
      <c r="K29" s="144"/>
      <c r="L29" s="144">
        <v>14000</v>
      </c>
      <c r="M29" s="142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ht="35" customHeight="1" outlineLevel="1" spans="1:23">
      <c r="A30" s="142" t="s">
        <v>46</v>
      </c>
      <c r="B30" s="142" t="s">
        <v>200</v>
      </c>
      <c r="C30" s="142" t="s">
        <v>201</v>
      </c>
      <c r="D30" s="142" t="s">
        <v>111</v>
      </c>
      <c r="E30" s="142" t="s">
        <v>112</v>
      </c>
      <c r="F30" s="142" t="s">
        <v>202</v>
      </c>
      <c r="G30" s="142" t="s">
        <v>139</v>
      </c>
      <c r="H30" s="144">
        <v>1800</v>
      </c>
      <c r="I30" s="144">
        <v>1800</v>
      </c>
      <c r="J30" s="144"/>
      <c r="K30" s="144"/>
      <c r="L30" s="144">
        <v>1800</v>
      </c>
      <c r="M30" s="142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ht="38" customHeight="1" outlineLevel="1" spans="1:23">
      <c r="A31" s="142" t="s">
        <v>46</v>
      </c>
      <c r="B31" s="142" t="s">
        <v>188</v>
      </c>
      <c r="C31" s="142" t="s">
        <v>189</v>
      </c>
      <c r="D31" s="142" t="s">
        <v>111</v>
      </c>
      <c r="E31" s="142" t="s">
        <v>112</v>
      </c>
      <c r="F31" s="142" t="s">
        <v>203</v>
      </c>
      <c r="G31" s="142" t="s">
        <v>204</v>
      </c>
      <c r="H31" s="144">
        <v>438</v>
      </c>
      <c r="I31" s="144">
        <v>438</v>
      </c>
      <c r="J31" s="144"/>
      <c r="K31" s="144"/>
      <c r="L31" s="144">
        <v>438</v>
      </c>
      <c r="M31" s="142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ht="58" customHeight="1" outlineLevel="1" spans="1:23">
      <c r="A32" s="142" t="s">
        <v>46</v>
      </c>
      <c r="B32" s="142" t="s">
        <v>205</v>
      </c>
      <c r="C32" s="142" t="s">
        <v>206</v>
      </c>
      <c r="D32" s="142" t="s">
        <v>111</v>
      </c>
      <c r="E32" s="142" t="s">
        <v>112</v>
      </c>
      <c r="F32" s="142" t="s">
        <v>207</v>
      </c>
      <c r="G32" s="142" t="s">
        <v>208</v>
      </c>
      <c r="H32" s="144">
        <v>32800</v>
      </c>
      <c r="I32" s="144">
        <v>32800</v>
      </c>
      <c r="J32" s="144"/>
      <c r="K32" s="144"/>
      <c r="L32" s="144">
        <v>32800</v>
      </c>
      <c r="M32" s="142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ht="37" customHeight="1" outlineLevel="1" spans="1:23">
      <c r="A33" s="142" t="s">
        <v>46</v>
      </c>
      <c r="B33" s="142" t="s">
        <v>188</v>
      </c>
      <c r="C33" s="142" t="s">
        <v>189</v>
      </c>
      <c r="D33" s="142" t="s">
        <v>111</v>
      </c>
      <c r="E33" s="142" t="s">
        <v>112</v>
      </c>
      <c r="F33" s="142" t="s">
        <v>209</v>
      </c>
      <c r="G33" s="142" t="s">
        <v>210</v>
      </c>
      <c r="H33" s="144">
        <v>700</v>
      </c>
      <c r="I33" s="144">
        <v>700</v>
      </c>
      <c r="J33" s="144"/>
      <c r="K33" s="144"/>
      <c r="L33" s="144">
        <v>700</v>
      </c>
      <c r="M33" s="142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ht="43" customHeight="1" outlineLevel="1" spans="1:23">
      <c r="A34" s="142" t="s">
        <v>46</v>
      </c>
      <c r="B34" s="142" t="s">
        <v>188</v>
      </c>
      <c r="C34" s="142" t="s">
        <v>189</v>
      </c>
      <c r="D34" s="142" t="s">
        <v>111</v>
      </c>
      <c r="E34" s="142" t="s">
        <v>112</v>
      </c>
      <c r="F34" s="142" t="s">
        <v>211</v>
      </c>
      <c r="G34" s="142" t="s">
        <v>212</v>
      </c>
      <c r="H34" s="144">
        <v>30000</v>
      </c>
      <c r="I34" s="144">
        <v>30000</v>
      </c>
      <c r="J34" s="144"/>
      <c r="K34" s="144"/>
      <c r="L34" s="144">
        <v>30000</v>
      </c>
      <c r="M34" s="142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ht="65" customHeight="1" outlineLevel="1" spans="1:23">
      <c r="A35" s="142" t="s">
        <v>46</v>
      </c>
      <c r="B35" s="142" t="s">
        <v>213</v>
      </c>
      <c r="C35" s="142" t="s">
        <v>214</v>
      </c>
      <c r="D35" s="142" t="s">
        <v>111</v>
      </c>
      <c r="E35" s="142" t="s">
        <v>112</v>
      </c>
      <c r="F35" s="142" t="s">
        <v>215</v>
      </c>
      <c r="G35" s="142" t="s">
        <v>216</v>
      </c>
      <c r="H35" s="144">
        <v>560</v>
      </c>
      <c r="I35" s="144">
        <v>560</v>
      </c>
      <c r="J35" s="144"/>
      <c r="K35" s="144"/>
      <c r="L35" s="144">
        <v>560</v>
      </c>
      <c r="M35" s="142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ht="42" customHeight="1" outlineLevel="1" spans="1:23">
      <c r="A36" s="142" t="s">
        <v>46</v>
      </c>
      <c r="B36" s="142" t="s">
        <v>217</v>
      </c>
      <c r="C36" s="142" t="s">
        <v>218</v>
      </c>
      <c r="D36" s="142" t="s">
        <v>84</v>
      </c>
      <c r="E36" s="142" t="s">
        <v>85</v>
      </c>
      <c r="F36" s="142" t="s">
        <v>211</v>
      </c>
      <c r="G36" s="142" t="s">
        <v>212</v>
      </c>
      <c r="H36" s="144">
        <v>9000</v>
      </c>
      <c r="I36" s="144">
        <v>9000</v>
      </c>
      <c r="J36" s="144"/>
      <c r="K36" s="144"/>
      <c r="L36" s="144">
        <v>9000</v>
      </c>
      <c r="M36" s="142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ht="43" customHeight="1" outlineLevel="1" spans="1:23">
      <c r="A37" s="142" t="s">
        <v>46</v>
      </c>
      <c r="B37" s="142" t="s">
        <v>219</v>
      </c>
      <c r="C37" s="142" t="s">
        <v>220</v>
      </c>
      <c r="D37" s="142" t="s">
        <v>111</v>
      </c>
      <c r="E37" s="142" t="s">
        <v>112</v>
      </c>
      <c r="F37" s="142" t="s">
        <v>221</v>
      </c>
      <c r="G37" s="142" t="s">
        <v>220</v>
      </c>
      <c r="H37" s="144">
        <v>32123.52</v>
      </c>
      <c r="I37" s="144">
        <v>32123.52</v>
      </c>
      <c r="J37" s="144"/>
      <c r="K37" s="144"/>
      <c r="L37" s="144">
        <v>32123.52</v>
      </c>
      <c r="M37" s="142"/>
      <c r="N37" s="144"/>
      <c r="O37" s="144"/>
      <c r="P37" s="144"/>
      <c r="Q37" s="144"/>
      <c r="R37" s="144"/>
      <c r="S37" s="144"/>
      <c r="T37" s="144"/>
      <c r="U37" s="144"/>
      <c r="V37" s="144"/>
      <c r="W37" s="144"/>
    </row>
    <row r="38" ht="36" customHeight="1" outlineLevel="1" spans="1:23">
      <c r="A38" s="142" t="s">
        <v>46</v>
      </c>
      <c r="B38" s="142" t="s">
        <v>219</v>
      </c>
      <c r="C38" s="142" t="s">
        <v>220</v>
      </c>
      <c r="D38" s="142" t="s">
        <v>111</v>
      </c>
      <c r="E38" s="142" t="s">
        <v>112</v>
      </c>
      <c r="F38" s="142" t="s">
        <v>221</v>
      </c>
      <c r="G38" s="142" t="s">
        <v>220</v>
      </c>
      <c r="H38" s="144"/>
      <c r="I38" s="144"/>
      <c r="J38" s="144"/>
      <c r="K38" s="144"/>
      <c r="L38" s="144"/>
      <c r="M38" s="142"/>
      <c r="N38" s="144"/>
      <c r="O38" s="144"/>
      <c r="P38" s="144"/>
      <c r="Q38" s="144"/>
      <c r="R38" s="144"/>
      <c r="S38" s="144"/>
      <c r="T38" s="144"/>
      <c r="U38" s="144"/>
      <c r="V38" s="144"/>
      <c r="W38" s="144"/>
    </row>
    <row r="39" ht="40" customHeight="1" outlineLevel="1" spans="1:23">
      <c r="A39" s="142" t="s">
        <v>46</v>
      </c>
      <c r="B39" s="142" t="s">
        <v>222</v>
      </c>
      <c r="C39" s="142" t="s">
        <v>223</v>
      </c>
      <c r="D39" s="142" t="s">
        <v>92</v>
      </c>
      <c r="E39" s="142" t="s">
        <v>93</v>
      </c>
      <c r="F39" s="142" t="s">
        <v>215</v>
      </c>
      <c r="G39" s="142" t="s">
        <v>216</v>
      </c>
      <c r="H39" s="144">
        <v>600</v>
      </c>
      <c r="I39" s="144">
        <v>600</v>
      </c>
      <c r="J39" s="144"/>
      <c r="K39" s="144"/>
      <c r="L39" s="144">
        <v>600</v>
      </c>
      <c r="M39" s="142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ht="30.75" customHeight="1" spans="1:23">
      <c r="A40" s="148" t="s">
        <v>30</v>
      </c>
      <c r="B40" s="148"/>
      <c r="C40" s="148"/>
      <c r="D40" s="148"/>
      <c r="E40" s="148"/>
      <c r="F40" s="148"/>
      <c r="G40" s="148"/>
      <c r="H40" s="144">
        <v>2785996.48</v>
      </c>
      <c r="I40" s="144">
        <v>2785996.48</v>
      </c>
      <c r="J40" s="144"/>
      <c r="K40" s="144"/>
      <c r="L40" s="144">
        <v>2785996.48</v>
      </c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196527777777778" right="0.0388888888888889" top="0.156944444444444" bottom="0.236111111111111" header="0.354166666666667" footer="0.0784722222222222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I3" sqref="I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7.14285714285714" customWidth="1"/>
    <col min="5" max="5" width="6.61904761904762" customWidth="1"/>
    <col min="6" max="6" width="7.28571428571429" customWidth="1"/>
    <col min="7" max="7" width="5.28571428571429" customWidth="1"/>
    <col min="8" max="8" width="5.84761904761905" customWidth="1"/>
    <col min="9" max="9" width="10.4285714285714" customWidth="1"/>
    <col min="10" max="10" width="4.14285714285714" customWidth="1"/>
    <col min="11" max="11" width="4.84761904761905" customWidth="1"/>
    <col min="12" max="12" width="3.96190476190476" customWidth="1"/>
    <col min="13" max="13" width="5.84761904761905" customWidth="1"/>
    <col min="14" max="16" width="4.71428571428571" customWidth="1"/>
    <col min="17" max="17" width="4.57142857142857" customWidth="1"/>
    <col min="18" max="18" width="9" customWidth="1"/>
    <col min="19" max="19" width="4.57142857142857" customWidth="1"/>
    <col min="20" max="20" width="5.71428571428571" customWidth="1"/>
    <col min="21" max="21" width="5.28571428571429" customWidth="1"/>
    <col min="22" max="22" width="5" customWidth="1"/>
    <col min="23" max="23" width="9.42857142857143" customWidth="1"/>
  </cols>
  <sheetData>
    <row r="1" ht="18.75" customHeight="1" spans="1:23">
      <c r="A1" s="138" t="s">
        <v>224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ht="26.25" customHeight="1" spans="1:23">
      <c r="A2" s="134" t="str">
        <f>"2026"&amp;"年部门项目支出预算表"</f>
        <v>2026年部门项目支出预算表</v>
      </c>
      <c r="B2" s="134"/>
      <c r="C2" s="134" t="s">
        <v>59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9" t="str">
        <f>"单位名称："&amp;"芒市茶叶技术推广站"</f>
        <v>单位名称：芒市茶叶技术推广站</v>
      </c>
      <c r="B3" s="139"/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38" t="s">
        <v>27</v>
      </c>
      <c r="W3" s="138"/>
    </row>
    <row r="4" ht="26.25" customHeight="1" spans="1:23">
      <c r="A4" s="141" t="s">
        <v>225</v>
      </c>
      <c r="B4" s="141" t="s">
        <v>144</v>
      </c>
      <c r="C4" s="141" t="s">
        <v>145</v>
      </c>
      <c r="D4" s="141" t="s">
        <v>226</v>
      </c>
      <c r="E4" s="141" t="s">
        <v>146</v>
      </c>
      <c r="F4" s="141" t="s">
        <v>147</v>
      </c>
      <c r="G4" s="141" t="s">
        <v>227</v>
      </c>
      <c r="H4" s="141" t="s">
        <v>228</v>
      </c>
      <c r="I4" s="141" t="s">
        <v>30</v>
      </c>
      <c r="J4" s="141" t="s">
        <v>229</v>
      </c>
      <c r="K4" s="141"/>
      <c r="L4" s="141"/>
      <c r="M4" s="141"/>
      <c r="N4" s="141" t="s">
        <v>156</v>
      </c>
      <c r="O4" s="141"/>
      <c r="P4" s="141"/>
      <c r="Q4" s="141" t="s">
        <v>37</v>
      </c>
      <c r="R4" s="141" t="s">
        <v>51</v>
      </c>
      <c r="S4" s="141"/>
      <c r="T4" s="141"/>
      <c r="U4" s="141"/>
      <c r="V4" s="141"/>
      <c r="W4" s="141"/>
    </row>
    <row r="5" ht="26.25" customHeight="1" spans="1:23">
      <c r="A5" s="141"/>
      <c r="B5" s="141"/>
      <c r="C5" s="141"/>
      <c r="D5" s="141"/>
      <c r="E5" s="141"/>
      <c r="F5" s="141"/>
      <c r="G5" s="141"/>
      <c r="H5" s="141"/>
      <c r="I5" s="141"/>
      <c r="J5" s="141" t="s">
        <v>34</v>
      </c>
      <c r="K5" s="141"/>
      <c r="L5" s="141" t="s">
        <v>35</v>
      </c>
      <c r="M5" s="141" t="s">
        <v>36</v>
      </c>
      <c r="N5" s="141" t="s">
        <v>34</v>
      </c>
      <c r="O5" s="141" t="s">
        <v>35</v>
      </c>
      <c r="P5" s="141" t="s">
        <v>36</v>
      </c>
      <c r="Q5" s="141"/>
      <c r="R5" s="141" t="s">
        <v>33</v>
      </c>
      <c r="S5" s="141" t="s">
        <v>40</v>
      </c>
      <c r="T5" s="141" t="s">
        <v>41</v>
      </c>
      <c r="U5" s="141" t="s">
        <v>42</v>
      </c>
      <c r="V5" s="141" t="s">
        <v>43</v>
      </c>
      <c r="W5" s="141" t="s">
        <v>44</v>
      </c>
    </row>
    <row r="6" ht="56" customHeight="1" spans="1:23">
      <c r="A6" s="141"/>
      <c r="B6" s="141"/>
      <c r="C6" s="141"/>
      <c r="D6" s="141"/>
      <c r="E6" s="141"/>
      <c r="F6" s="141"/>
      <c r="G6" s="141"/>
      <c r="H6" s="141"/>
      <c r="I6" s="141"/>
      <c r="J6" s="141" t="s">
        <v>33</v>
      </c>
      <c r="K6" s="141" t="s">
        <v>230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ht="18.75" customHeight="1" spans="1:23">
      <c r="A7" s="141" t="s">
        <v>59</v>
      </c>
      <c r="B7" s="141" t="s">
        <v>60</v>
      </c>
      <c r="C7" s="141" t="s">
        <v>61</v>
      </c>
      <c r="D7" s="141" t="s">
        <v>62</v>
      </c>
      <c r="E7" s="141" t="s">
        <v>63</v>
      </c>
      <c r="F7" s="141" t="s">
        <v>64</v>
      </c>
      <c r="G7" s="141" t="s">
        <v>65</v>
      </c>
      <c r="H7" s="141" t="s">
        <v>66</v>
      </c>
      <c r="I7" s="141" t="s">
        <v>67</v>
      </c>
      <c r="J7" s="141" t="s">
        <v>68</v>
      </c>
      <c r="K7" s="141" t="s">
        <v>69</v>
      </c>
      <c r="L7" s="141" t="s">
        <v>70</v>
      </c>
      <c r="M7" s="141" t="s">
        <v>71</v>
      </c>
      <c r="N7" s="141" t="s">
        <v>72</v>
      </c>
      <c r="O7" s="141" t="s">
        <v>73</v>
      </c>
      <c r="P7" s="141" t="s">
        <v>158</v>
      </c>
      <c r="Q7" s="141" t="s">
        <v>159</v>
      </c>
      <c r="R7" s="141" t="s">
        <v>160</v>
      </c>
      <c r="S7" s="141" t="s">
        <v>161</v>
      </c>
      <c r="T7" s="141" t="s">
        <v>162</v>
      </c>
      <c r="U7" s="141" t="s">
        <v>163</v>
      </c>
      <c r="V7" s="141" t="s">
        <v>164</v>
      </c>
      <c r="W7" s="141" t="s">
        <v>165</v>
      </c>
    </row>
    <row r="8" ht="52.5" customHeight="1" spans="1:23">
      <c r="A8" s="142"/>
      <c r="B8" s="142"/>
      <c r="C8" s="142" t="s">
        <v>231</v>
      </c>
      <c r="D8" s="142"/>
      <c r="E8" s="142"/>
      <c r="F8" s="142"/>
      <c r="G8" s="142"/>
      <c r="H8" s="142"/>
      <c r="I8" s="144">
        <v>100000</v>
      </c>
      <c r="J8" s="144"/>
      <c r="K8" s="144"/>
      <c r="L8" s="144"/>
      <c r="M8" s="144"/>
      <c r="N8" s="144"/>
      <c r="O8" s="144"/>
      <c r="P8" s="144"/>
      <c r="Q8" s="144"/>
      <c r="R8" s="144">
        <v>100000</v>
      </c>
      <c r="S8" s="144"/>
      <c r="T8" s="144"/>
      <c r="U8" s="144"/>
      <c r="V8" s="144"/>
      <c r="W8" s="144">
        <v>100000</v>
      </c>
    </row>
    <row r="9" ht="52.5" customHeight="1" outlineLevel="1" spans="1:23">
      <c r="A9" s="142" t="s">
        <v>232</v>
      </c>
      <c r="B9" s="142" t="s">
        <v>233</v>
      </c>
      <c r="C9" s="142" t="s">
        <v>231</v>
      </c>
      <c r="D9" s="142" t="s">
        <v>46</v>
      </c>
      <c r="E9" s="142" t="s">
        <v>111</v>
      </c>
      <c r="F9" s="142" t="s">
        <v>112</v>
      </c>
      <c r="G9" s="142" t="s">
        <v>190</v>
      </c>
      <c r="H9" s="142" t="s">
        <v>191</v>
      </c>
      <c r="I9" s="144">
        <v>100000</v>
      </c>
      <c r="J9" s="144"/>
      <c r="K9" s="144"/>
      <c r="L9" s="144"/>
      <c r="M9" s="144"/>
      <c r="N9" s="144"/>
      <c r="O9" s="144"/>
      <c r="P9" s="144"/>
      <c r="Q9" s="144"/>
      <c r="R9" s="144">
        <v>100000</v>
      </c>
      <c r="S9" s="144"/>
      <c r="T9" s="144"/>
      <c r="U9" s="144"/>
      <c r="V9" s="144"/>
      <c r="W9" s="144">
        <v>100000</v>
      </c>
    </row>
    <row r="10" ht="52.5" customHeight="1" spans="1:23">
      <c r="A10" s="142"/>
      <c r="B10" s="142"/>
      <c r="C10" s="142" t="s">
        <v>234</v>
      </c>
      <c r="D10" s="142"/>
      <c r="E10" s="142"/>
      <c r="F10" s="142"/>
      <c r="G10" s="142"/>
      <c r="H10" s="142"/>
      <c r="I10" s="144">
        <v>150000</v>
      </c>
      <c r="J10" s="144"/>
      <c r="K10" s="144"/>
      <c r="L10" s="144"/>
      <c r="M10" s="144"/>
      <c r="N10" s="142"/>
      <c r="O10" s="142"/>
      <c r="P10" s="142"/>
      <c r="Q10" s="144"/>
      <c r="R10" s="144">
        <v>150000</v>
      </c>
      <c r="S10" s="144"/>
      <c r="T10" s="144"/>
      <c r="U10" s="144"/>
      <c r="V10" s="144"/>
      <c r="W10" s="144">
        <v>150000</v>
      </c>
    </row>
    <row r="11" ht="52.5" customHeight="1" outlineLevel="1" spans="1:23">
      <c r="A11" s="142" t="s">
        <v>232</v>
      </c>
      <c r="B11" s="142" t="s">
        <v>235</v>
      </c>
      <c r="C11" s="142" t="s">
        <v>234</v>
      </c>
      <c r="D11" s="142" t="s">
        <v>46</v>
      </c>
      <c r="E11" s="142" t="s">
        <v>78</v>
      </c>
      <c r="F11" s="142" t="s">
        <v>79</v>
      </c>
      <c r="G11" s="142" t="s">
        <v>198</v>
      </c>
      <c r="H11" s="142" t="s">
        <v>199</v>
      </c>
      <c r="I11" s="144">
        <v>60000</v>
      </c>
      <c r="J11" s="144"/>
      <c r="K11" s="144"/>
      <c r="L11" s="144"/>
      <c r="M11" s="144"/>
      <c r="N11" s="142"/>
      <c r="O11" s="142"/>
      <c r="P11" s="142"/>
      <c r="Q11" s="144"/>
      <c r="R11" s="144">
        <v>60000</v>
      </c>
      <c r="S11" s="144"/>
      <c r="T11" s="144"/>
      <c r="U11" s="144"/>
      <c r="V11" s="144"/>
      <c r="W11" s="144">
        <v>60000</v>
      </c>
    </row>
    <row r="12" ht="52.5" customHeight="1" outlineLevel="1" spans="1:23">
      <c r="A12" s="142" t="s">
        <v>232</v>
      </c>
      <c r="B12" s="142" t="s">
        <v>235</v>
      </c>
      <c r="C12" s="142" t="s">
        <v>234</v>
      </c>
      <c r="D12" s="142" t="s">
        <v>46</v>
      </c>
      <c r="E12" s="142" t="s">
        <v>78</v>
      </c>
      <c r="F12" s="142" t="s">
        <v>79</v>
      </c>
      <c r="G12" s="142" t="s">
        <v>236</v>
      </c>
      <c r="H12" s="142" t="s">
        <v>237</v>
      </c>
      <c r="I12" s="144">
        <v>30000</v>
      </c>
      <c r="J12" s="144"/>
      <c r="K12" s="144"/>
      <c r="L12" s="144"/>
      <c r="M12" s="144"/>
      <c r="N12" s="142"/>
      <c r="O12" s="142"/>
      <c r="P12" s="142"/>
      <c r="Q12" s="144"/>
      <c r="R12" s="144">
        <v>30000</v>
      </c>
      <c r="S12" s="144"/>
      <c r="T12" s="144"/>
      <c r="U12" s="144"/>
      <c r="V12" s="144"/>
      <c r="W12" s="144">
        <v>30000</v>
      </c>
    </row>
    <row r="13" ht="52.5" customHeight="1" outlineLevel="1" spans="1:23">
      <c r="A13" s="142" t="s">
        <v>232</v>
      </c>
      <c r="B13" s="142" t="s">
        <v>235</v>
      </c>
      <c r="C13" s="142" t="s">
        <v>234</v>
      </c>
      <c r="D13" s="142" t="s">
        <v>46</v>
      </c>
      <c r="E13" s="142" t="s">
        <v>78</v>
      </c>
      <c r="F13" s="142" t="s">
        <v>79</v>
      </c>
      <c r="G13" s="142" t="s">
        <v>238</v>
      </c>
      <c r="H13" s="142" t="s">
        <v>239</v>
      </c>
      <c r="I13" s="144">
        <v>60000</v>
      </c>
      <c r="J13" s="144"/>
      <c r="K13" s="144"/>
      <c r="L13" s="144"/>
      <c r="M13" s="144"/>
      <c r="N13" s="142"/>
      <c r="O13" s="142"/>
      <c r="P13" s="142"/>
      <c r="Q13" s="144"/>
      <c r="R13" s="144">
        <v>60000</v>
      </c>
      <c r="S13" s="144"/>
      <c r="T13" s="144"/>
      <c r="U13" s="144"/>
      <c r="V13" s="144"/>
      <c r="W13" s="144">
        <v>60000</v>
      </c>
    </row>
    <row r="14" ht="30" customHeight="1" spans="1:23">
      <c r="A14" s="143" t="s">
        <v>30</v>
      </c>
      <c r="B14" s="143"/>
      <c r="C14" s="143"/>
      <c r="D14" s="143"/>
      <c r="E14" s="143"/>
      <c r="F14" s="143"/>
      <c r="G14" s="143"/>
      <c r="H14" s="143"/>
      <c r="I14" s="144">
        <v>250000</v>
      </c>
      <c r="J14" s="144"/>
      <c r="K14" s="144"/>
      <c r="L14" s="144"/>
      <c r="M14" s="144"/>
      <c r="N14" s="144"/>
      <c r="O14" s="144"/>
      <c r="P14" s="144"/>
      <c r="Q14" s="144"/>
      <c r="R14" s="144">
        <v>250000</v>
      </c>
      <c r="S14" s="144"/>
      <c r="T14" s="144"/>
      <c r="U14" s="144"/>
      <c r="V14" s="144"/>
      <c r="W14" s="144">
        <v>250000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275" right="0.0784722222222222" top="0.786805555555556" bottom="0.0784722222222222" header="0.196527777777778" footer="0.11805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1" sqref="A1"/>
    </sheetView>
  </sheetViews>
  <sheetFormatPr defaultColWidth="10.2857142857143" defaultRowHeight="15" customHeight="1"/>
  <cols>
    <col min="1" max="5" width="14.2857142857143" customWidth="1"/>
    <col min="6" max="6" width="8" customWidth="1"/>
    <col min="7" max="7" width="8.71428571428571" customWidth="1"/>
    <col min="8" max="8" width="9.28571428571429" customWidth="1"/>
    <col min="9" max="9" width="9" customWidth="1"/>
    <col min="10" max="10" width="28.7142857142857" customWidth="1"/>
  </cols>
  <sheetData>
    <row r="1" ht="18.75" customHeight="1" spans="1:10">
      <c r="A1" s="133"/>
      <c r="B1" s="133"/>
      <c r="C1" s="133"/>
      <c r="D1" s="133"/>
      <c r="E1" s="133"/>
      <c r="F1" s="133"/>
      <c r="G1" s="133"/>
      <c r="H1" s="133"/>
      <c r="I1" s="133"/>
      <c r="J1" s="137" t="s">
        <v>240</v>
      </c>
    </row>
    <row r="2" ht="34.5" customHeight="1" spans="1:10">
      <c r="A2" s="134" t="str">
        <f>"2026"&amp;"年部门项目支出绩效目标表"</f>
        <v>2026年部门项目支出绩效目标表</v>
      </c>
      <c r="B2" s="134"/>
      <c r="C2" s="134"/>
      <c r="D2" s="134"/>
      <c r="E2" s="134"/>
      <c r="F2" s="134"/>
      <c r="G2" s="134"/>
      <c r="H2" s="134"/>
      <c r="I2" s="134"/>
      <c r="J2" s="134"/>
    </row>
    <row r="3" ht="18.75" customHeight="1" spans="1:10">
      <c r="A3" s="133" t="str">
        <f>"单位名称："&amp;"芒市茶叶技术推广站"</f>
        <v>单位名称：芒市茶叶技术推广站</v>
      </c>
      <c r="B3" s="133"/>
      <c r="C3" s="133"/>
      <c r="D3" s="133"/>
      <c r="E3" s="133"/>
      <c r="F3" s="133"/>
      <c r="G3" s="133"/>
      <c r="H3" s="133"/>
      <c r="I3" s="133"/>
      <c r="J3" s="133"/>
    </row>
    <row r="4" ht="22.5" customHeight="1" spans="1:10">
      <c r="A4" s="135" t="s">
        <v>241</v>
      </c>
      <c r="B4" s="135" t="s">
        <v>242</v>
      </c>
      <c r="C4" s="135" t="s">
        <v>243</v>
      </c>
      <c r="D4" s="135" t="s">
        <v>244</v>
      </c>
      <c r="E4" s="135" t="s">
        <v>245</v>
      </c>
      <c r="F4" s="135" t="s">
        <v>246</v>
      </c>
      <c r="G4" s="135" t="s">
        <v>247</v>
      </c>
      <c r="H4" s="135" t="s">
        <v>248</v>
      </c>
      <c r="I4" s="135" t="s">
        <v>249</v>
      </c>
      <c r="J4" s="135" t="s">
        <v>250</v>
      </c>
    </row>
    <row r="5" ht="22.5" customHeight="1" spans="1:10">
      <c r="A5" s="135" t="s">
        <v>59</v>
      </c>
      <c r="B5" s="135" t="s">
        <v>60</v>
      </c>
      <c r="C5" s="135" t="s">
        <v>61</v>
      </c>
      <c r="D5" s="135" t="s">
        <v>62</v>
      </c>
      <c r="E5" s="135" t="s">
        <v>63</v>
      </c>
      <c r="F5" s="135" t="s">
        <v>64</v>
      </c>
      <c r="G5" s="135" t="s">
        <v>65</v>
      </c>
      <c r="H5" s="135" t="s">
        <v>66</v>
      </c>
      <c r="I5" s="135" t="s">
        <v>67</v>
      </c>
      <c r="J5" s="135" t="s">
        <v>68</v>
      </c>
    </row>
    <row r="6" ht="35" customHeight="1" spans="1:10">
      <c r="A6" s="135" t="s">
        <v>46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38" customHeight="1" outlineLevel="1" spans="1:10">
      <c r="A7" s="136" t="s">
        <v>231</v>
      </c>
      <c r="B7" s="136" t="s">
        <v>251</v>
      </c>
      <c r="C7" s="136" t="s">
        <v>252</v>
      </c>
      <c r="D7" s="136" t="s">
        <v>253</v>
      </c>
      <c r="E7" s="136" t="s">
        <v>254</v>
      </c>
      <c r="F7" s="136" t="s">
        <v>255</v>
      </c>
      <c r="G7" s="135" t="s">
        <v>61</v>
      </c>
      <c r="H7" s="135" t="s">
        <v>256</v>
      </c>
      <c r="I7" s="136" t="s">
        <v>257</v>
      </c>
      <c r="J7" s="136" t="s">
        <v>258</v>
      </c>
    </row>
    <row r="8" ht="42" customHeight="1" outlineLevel="1" spans="1:10">
      <c r="A8" s="136" t="s">
        <v>231</v>
      </c>
      <c r="B8" s="136" t="s">
        <v>251</v>
      </c>
      <c r="C8" s="136" t="s">
        <v>259</v>
      </c>
      <c r="D8" s="136" t="s">
        <v>260</v>
      </c>
      <c r="E8" s="136" t="s">
        <v>261</v>
      </c>
      <c r="F8" s="136" t="s">
        <v>262</v>
      </c>
      <c r="G8" s="135" t="s">
        <v>263</v>
      </c>
      <c r="H8" s="135" t="s">
        <v>264</v>
      </c>
      <c r="I8" s="136" t="s">
        <v>257</v>
      </c>
      <c r="J8" s="136" t="s">
        <v>265</v>
      </c>
    </row>
    <row r="9" ht="39" customHeight="1" outlineLevel="1" spans="1:10">
      <c r="A9" s="136" t="s">
        <v>231</v>
      </c>
      <c r="B9" s="136" t="s">
        <v>251</v>
      </c>
      <c r="C9" s="136" t="s">
        <v>266</v>
      </c>
      <c r="D9" s="136" t="s">
        <v>267</v>
      </c>
      <c r="E9" s="136" t="s">
        <v>268</v>
      </c>
      <c r="F9" s="136" t="s">
        <v>262</v>
      </c>
      <c r="G9" s="135" t="s">
        <v>269</v>
      </c>
      <c r="H9" s="135" t="s">
        <v>270</v>
      </c>
      <c r="I9" s="136" t="s">
        <v>257</v>
      </c>
      <c r="J9" s="136" t="s">
        <v>271</v>
      </c>
    </row>
    <row r="10" ht="33" customHeight="1" outlineLevel="1" spans="1:10">
      <c r="A10" s="136" t="s">
        <v>234</v>
      </c>
      <c r="B10" s="136" t="s">
        <v>272</v>
      </c>
      <c r="C10" s="136" t="s">
        <v>252</v>
      </c>
      <c r="D10" s="136" t="s">
        <v>253</v>
      </c>
      <c r="E10" s="136" t="s">
        <v>254</v>
      </c>
      <c r="F10" s="136" t="s">
        <v>262</v>
      </c>
      <c r="G10" s="135" t="s">
        <v>273</v>
      </c>
      <c r="H10" s="135" t="s">
        <v>256</v>
      </c>
      <c r="I10" s="136" t="s">
        <v>257</v>
      </c>
      <c r="J10" s="136" t="s">
        <v>274</v>
      </c>
    </row>
    <row r="11" ht="45" customHeight="1" outlineLevel="1" spans="1:10">
      <c r="A11" s="136" t="s">
        <v>234</v>
      </c>
      <c r="B11" s="136" t="s">
        <v>272</v>
      </c>
      <c r="C11" s="136" t="s">
        <v>252</v>
      </c>
      <c r="D11" s="136" t="s">
        <v>275</v>
      </c>
      <c r="E11" s="136" t="s">
        <v>276</v>
      </c>
      <c r="F11" s="136" t="s">
        <v>255</v>
      </c>
      <c r="G11" s="135" t="s">
        <v>263</v>
      </c>
      <c r="H11" s="135" t="s">
        <v>270</v>
      </c>
      <c r="I11" s="136" t="s">
        <v>257</v>
      </c>
      <c r="J11" s="136" t="s">
        <v>277</v>
      </c>
    </row>
    <row r="12" ht="44" customHeight="1" outlineLevel="1" spans="1:10">
      <c r="A12" s="136" t="s">
        <v>234</v>
      </c>
      <c r="B12" s="136" t="s">
        <v>272</v>
      </c>
      <c r="C12" s="136" t="s">
        <v>259</v>
      </c>
      <c r="D12" s="136" t="s">
        <v>278</v>
      </c>
      <c r="E12" s="136" t="s">
        <v>279</v>
      </c>
      <c r="F12" s="136" t="s">
        <v>262</v>
      </c>
      <c r="G12" s="135" t="s">
        <v>61</v>
      </c>
      <c r="H12" s="135" t="s">
        <v>270</v>
      </c>
      <c r="I12" s="136" t="s">
        <v>257</v>
      </c>
      <c r="J12" s="136" t="s">
        <v>280</v>
      </c>
    </row>
    <row r="13" ht="42" customHeight="1" outlineLevel="1" spans="1:10">
      <c r="A13" s="136" t="s">
        <v>234</v>
      </c>
      <c r="B13" s="136" t="s">
        <v>272</v>
      </c>
      <c r="C13" s="136" t="s">
        <v>259</v>
      </c>
      <c r="D13" s="136" t="s">
        <v>278</v>
      </c>
      <c r="E13" s="136" t="s">
        <v>281</v>
      </c>
      <c r="F13" s="136" t="s">
        <v>255</v>
      </c>
      <c r="G13" s="135" t="s">
        <v>60</v>
      </c>
      <c r="H13" s="135" t="s">
        <v>282</v>
      </c>
      <c r="I13" s="136" t="s">
        <v>257</v>
      </c>
      <c r="J13" s="136" t="s">
        <v>283</v>
      </c>
    </row>
    <row r="14" ht="42" customHeight="1" outlineLevel="1" spans="1:10">
      <c r="A14" s="136" t="s">
        <v>234</v>
      </c>
      <c r="B14" s="136" t="s">
        <v>272</v>
      </c>
      <c r="C14" s="136" t="s">
        <v>259</v>
      </c>
      <c r="D14" s="136" t="s">
        <v>260</v>
      </c>
      <c r="E14" s="136" t="s">
        <v>261</v>
      </c>
      <c r="F14" s="136" t="s">
        <v>262</v>
      </c>
      <c r="G14" s="135" t="s">
        <v>284</v>
      </c>
      <c r="H14" s="135" t="s">
        <v>264</v>
      </c>
      <c r="I14" s="136" t="s">
        <v>257</v>
      </c>
      <c r="J14" s="136" t="s">
        <v>285</v>
      </c>
    </row>
    <row r="15" ht="44" customHeight="1" outlineLevel="1" spans="1:10">
      <c r="A15" s="136" t="s">
        <v>234</v>
      </c>
      <c r="B15" s="136" t="s">
        <v>272</v>
      </c>
      <c r="C15" s="136" t="s">
        <v>259</v>
      </c>
      <c r="D15" s="136" t="s">
        <v>286</v>
      </c>
      <c r="E15" s="136" t="s">
        <v>287</v>
      </c>
      <c r="F15" s="136" t="s">
        <v>262</v>
      </c>
      <c r="G15" s="135" t="s">
        <v>60</v>
      </c>
      <c r="H15" s="135" t="s">
        <v>256</v>
      </c>
      <c r="I15" s="136" t="s">
        <v>257</v>
      </c>
      <c r="J15" s="136" t="s">
        <v>288</v>
      </c>
    </row>
    <row r="16" ht="63" customHeight="1" outlineLevel="1" spans="1:10">
      <c r="A16" s="136" t="s">
        <v>234</v>
      </c>
      <c r="B16" s="136" t="s">
        <v>272</v>
      </c>
      <c r="C16" s="136" t="s">
        <v>266</v>
      </c>
      <c r="D16" s="136" t="s">
        <v>267</v>
      </c>
      <c r="E16" s="136" t="s">
        <v>268</v>
      </c>
      <c r="F16" s="136" t="s">
        <v>262</v>
      </c>
      <c r="G16" s="135" t="s">
        <v>289</v>
      </c>
      <c r="H16" s="135" t="s">
        <v>270</v>
      </c>
      <c r="I16" s="136" t="s">
        <v>257</v>
      </c>
      <c r="J16" s="136" t="s">
        <v>290</v>
      </c>
    </row>
  </sheetData>
  <mergeCells count="6">
    <mergeCell ref="A2:J2"/>
    <mergeCell ref="A3:E3"/>
    <mergeCell ref="A7:A9"/>
    <mergeCell ref="A10:A16"/>
    <mergeCell ref="B7:B9"/>
    <mergeCell ref="B10:B16"/>
  </mergeCells>
  <pageMargins left="0.75" right="0.236111111111111" top="0.118055555555556" bottom="0.156944444444444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2026-01-29T00:41:00Z</dcterms:created>
  <dcterms:modified xsi:type="dcterms:W3CDTF">2026-02-25T08:21:15Z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AFE90E37C11C4818AB05789E764E3DF1_13</vt:lpwstr>
  </property>
</Properties>
</file>