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firstSheet="7" activeTab="11"/>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芒市）" sheetId="14" r:id="rId13"/>
    <sheet name="县对下转移支付绩效目标表09-2（芒市）" sheetId="15" r:id="rId14"/>
    <sheet name="新增资产配置表10" sheetId="16" r:id="rId15"/>
    <sheet name="上级补助项目支出预算表11" sheetId="17" r:id="rId16"/>
    <sheet name="部门项目中期规划预算表12" sheetId="18" r:id="rId17"/>
  </sheets>
  <definedNames>
    <definedName name="_xlnm.Print_Titles" localSheetId="2">'部门支出预算表01-3'!$1:$6</definedName>
    <definedName name="_xlnm.Print_Titles" localSheetId="6">部门基本支出预算表04!$1:$8</definedName>
    <definedName name="_xlnm.Print_Titles" localSheetId="7">'部门项目支出预算表05-1'!$1:$7</definedName>
    <definedName name="_xlnm.Print_Titles" localSheetId="8">'部门项目支出绩效目标表05-2'!$1:$5</definedName>
    <definedName name="_xlnm.Print_Titles" localSheetId="15">上级补助项目支出预算表11!$1:$7</definedName>
    <definedName name="_xlnm.Print_Titles" localSheetId="16">部门项目中期规划预算表12!$1:$7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<sst xmlns="http://schemas.openxmlformats.org/spreadsheetml/2006/main" count="1918" uniqueCount="555">
  <si>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</si>
  <si>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</si>
  <si>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</si>
  <si>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</si>
  <si>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</si>
  <si>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</si>
  <si>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</si>
  <si>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</si>
  <si>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</si>
  <si>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</si>
  <si>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</si>
  <si>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</si>
  <si>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</si>
  <si>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</si>
  <si>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</si>
  <si>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</si>
  <si>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</si>
  <si>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</si>
  <si>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</si>
  <si>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</si>
  <si>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</si>
  <si>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</si>
  <si>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</si>
  <si>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</si>
  <si>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</si>
  <si>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</si>
  <si>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</si>
  <si>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</si>
  <si>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</si>
  <si>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</si>
  <si>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</si>
  <si>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</si>
  <si>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</si>
  <si>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</si>
  <si>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</si>
  <si>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</si>
  <si>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</si>
  <si>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</si>
  <si>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</si>
  <si>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</si>
  <si>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</si>
  <si>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</si>
  <si>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</si>
  <si>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</si>
  <si>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</si>
  <si>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125001</t>
  </si>
  <si>
    <t>芒市农业农村局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</si>
  <si>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</si>
  <si>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</si>
  <si>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</si>
  <si>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</si>
  <si>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</si>
  <si>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</si>
  <si>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</si>
  <si>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</si>
  <si>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</si>
  <si>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</si>
  <si>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</si>
  <si>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</si>
  <si>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</si>
  <si>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</si>
  <si>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</si>
  <si>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</si>
  <si>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</si>
  <si>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</si>
  <si>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</si>
  <si>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</si>
  <si>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</si>
  <si>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</si>
  <si>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</si>
  <si>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</si>
  <si>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</si>
  <si>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</si>
  <si>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</si>
  <si>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</si>
  <si>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</si>
  <si>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</si>
  <si>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</si>
  <si>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</si>
  <si>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</si>
  <si>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</si>
  <si>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</si>
  <si>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</si>
  <si>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</si>
  <si>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</si>
  <si>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</si>
  <si>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</si>
  <si>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</si>
  <si>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</si>
  <si>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</si>
  <si>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</si>
  <si>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</si>
  <si>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</si>
  <si>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</si>
  <si>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</si>
  <si>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</si>
  <si>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</si>
  <si>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</si>
  <si>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</si>
  <si>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</si>
  <si>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</si>
  <si>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</si>
  <si>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</si>
  <si>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213</t>
  </si>
  <si>
    <t>农林水支出</t>
  </si>
  <si>
    <t>21301</t>
  </si>
  <si>
    <t>农业农村</t>
  </si>
  <si>
    <t>2130101</t>
  </si>
  <si>
    <t>行政运行</t>
  </si>
  <si>
    <t>2130102</t>
  </si>
  <si>
    <t>一般行政管理事务</t>
  </si>
  <si>
    <t>2130104</t>
  </si>
  <si>
    <t>事业运行</t>
  </si>
  <si>
    <t>2130106</t>
  </si>
  <si>
    <t>科技转化与推广服务</t>
  </si>
  <si>
    <t>2130108</t>
  </si>
  <si>
    <t>病虫害控制</t>
  </si>
  <si>
    <t>2130109</t>
  </si>
  <si>
    <t>农产品质量安全</t>
  </si>
  <si>
    <t>2130122</t>
  </si>
  <si>
    <t>农业生产发展</t>
  </si>
  <si>
    <t>21308</t>
  </si>
  <si>
    <t>普惠金融发展支出</t>
  </si>
  <si>
    <t>2130803</t>
  </si>
  <si>
    <t>农业保险保费补贴</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</si>
  <si>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</si>
  <si>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</si>
  <si>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</si>
  <si>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</si>
  <si>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</si>
  <si>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</si>
  <si>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</si>
  <si>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</si>
  <si>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</si>
  <si>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</si>
  <si>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</si>
  <si>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</si>
  <si>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</si>
  <si>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</si>
  <si>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</si>
  <si>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</si>
  <si>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</si>
  <si>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</si>
  <si>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</si>
  <si>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</si>
  <si>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</si>
  <si>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</si>
  <si>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</si>
  <si>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</si>
  <si>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</si>
  <si>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</si>
  <si>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</si>
  <si>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</si>
  <si>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</si>
  <si>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</si>
  <si>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</si>
  <si>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</si>
  <si>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</si>
  <si>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</si>
  <si>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</si>
  <si>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</si>
  <si>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</si>
  <si>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</si>
  <si>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</si>
  <si>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</si>
  <si>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</si>
  <si>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</si>
  <si>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</si>
  <si>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</si>
  <si>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</si>
  <si>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</si>
  <si>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</si>
  <si>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</si>
  <si>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</si>
  <si>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</si>
  <si>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</si>
  <si>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</si>
  <si>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</si>
  <si>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533103251100003774795</t>
  </si>
  <si>
    <t>事业人员支出工资</t>
  </si>
  <si>
    <t>30101</t>
  </si>
  <si>
    <t>基本工资</t>
  </si>
  <si>
    <t>533103210000000017574</t>
  </si>
  <si>
    <t>行政人员支出工资</t>
  </si>
  <si>
    <t>30102</t>
  </si>
  <si>
    <t>津贴补贴</t>
  </si>
  <si>
    <t>30103</t>
  </si>
  <si>
    <t>奖金</t>
  </si>
  <si>
    <t>30107</t>
  </si>
  <si>
    <t>绩效工资</t>
  </si>
  <si>
    <t>533103210000000017575</t>
  </si>
  <si>
    <t>社会保障缴费</t>
  </si>
  <si>
    <t>30108</t>
  </si>
  <si>
    <t>机关事业单位基本养老保险缴费</t>
  </si>
  <si>
    <t>30109</t>
  </si>
  <si>
    <t>职业年金缴费</t>
  </si>
  <si>
    <t>533103261100005004839</t>
  </si>
  <si>
    <t>职业年金缴费（非三保）</t>
  </si>
  <si>
    <t>30110</t>
  </si>
  <si>
    <t>职工基本医疗保险缴费</t>
  </si>
  <si>
    <t>30112</t>
  </si>
  <si>
    <t>其他社会保障缴费</t>
  </si>
  <si>
    <t>533103210000000017576</t>
  </si>
  <si>
    <t>30113</t>
  </si>
  <si>
    <t>533103210000000017584</t>
  </si>
  <si>
    <t>一般公用经费</t>
  </si>
  <si>
    <t>30201</t>
  </si>
  <si>
    <t>办公费</t>
  </si>
  <si>
    <t>30205</t>
  </si>
  <si>
    <t>水费</t>
  </si>
  <si>
    <t>30206</t>
  </si>
  <si>
    <t>电费</t>
  </si>
  <si>
    <t>30207</t>
  </si>
  <si>
    <t>邮电费</t>
  </si>
  <si>
    <t>30211</t>
  </si>
  <si>
    <t>差旅费</t>
  </si>
  <si>
    <t>533103221100000365276</t>
  </si>
  <si>
    <t>公用经费安排的公务接待费</t>
  </si>
  <si>
    <t>30217</t>
  </si>
  <si>
    <t>533103231100001192359</t>
  </si>
  <si>
    <t>公用经费安排的公务用车运维费</t>
  </si>
  <si>
    <t>30231</t>
  </si>
  <si>
    <t>公务用车运行维护费</t>
  </si>
  <si>
    <t>30239</t>
  </si>
  <si>
    <t>其他交通费用</t>
  </si>
  <si>
    <t>533103261100005093805</t>
  </si>
  <si>
    <t>公用经费安排的因公出国（境）费</t>
  </si>
  <si>
    <t>30212</t>
  </si>
  <si>
    <t>因公出国（境）费用</t>
  </si>
  <si>
    <t>533103210000000017583</t>
  </si>
  <si>
    <t>退休公用经费</t>
  </si>
  <si>
    <t>533103210000000017582</t>
  </si>
  <si>
    <t>离休公用经费</t>
  </si>
  <si>
    <t>533103210000000017580</t>
  </si>
  <si>
    <t>工会经费</t>
  </si>
  <si>
    <t>30228</t>
  </si>
  <si>
    <t>533103210000000017579</t>
  </si>
  <si>
    <t>公务交通补贴</t>
  </si>
  <si>
    <t>533103210000000017581</t>
  </si>
  <si>
    <t>老干部党支部工作经费</t>
  </si>
  <si>
    <t>533103210000000017578</t>
  </si>
  <si>
    <t>离退休费</t>
  </si>
  <si>
    <t>30301</t>
  </si>
  <si>
    <t>离休费</t>
  </si>
  <si>
    <t>533103261100004982065</t>
  </si>
  <si>
    <t>遗属补助资金</t>
  </si>
  <si>
    <t>30305</t>
  </si>
  <si>
    <t>生活补助</t>
  </si>
  <si>
    <t>预算05-1表</t>
  </si>
  <si>
    <t>项目分类</t>
  </si>
  <si>
    <t>项目单位</t>
  </si>
  <si>
    <t>经济科目编码</t>
  </si>
  <si>
    <t>经济科目名称</t>
  </si>
  <si>
    <t>本年拨款</t>
  </si>
  <si>
    <t>其中：本次下达</t>
  </si>
  <si>
    <t>2025/2026年榨季糖料蔗良种良法技术推广市级配套补贴资金</t>
  </si>
  <si>
    <t>专项业务类</t>
  </si>
  <si>
    <t>533103261100004987145</t>
  </si>
  <si>
    <t>30310</t>
  </si>
  <si>
    <t>个人农业生产补贴</t>
  </si>
  <si>
    <t>2026年非税收入返还经费</t>
  </si>
  <si>
    <t>533103261100004987510</t>
  </si>
  <si>
    <t>2026年芒市非洲猪瘟防控项目专项资金</t>
  </si>
  <si>
    <t>533103261100004986880</t>
  </si>
  <si>
    <t>2026年农产品质量安全检验检测市级配套经费</t>
  </si>
  <si>
    <t>533103261100005003207</t>
  </si>
  <si>
    <t>30227</t>
  </si>
  <si>
    <t>委托业务费</t>
  </si>
  <si>
    <t>2026年农业保险市级配套专项经费</t>
  </si>
  <si>
    <t>533103261100004987040</t>
  </si>
  <si>
    <t>2026年农业农村建设项目工作经费</t>
  </si>
  <si>
    <t>533103261100004987256</t>
  </si>
  <si>
    <t>芒市布病本底调查及监测补助资金</t>
  </si>
  <si>
    <t>533103261100005163864</t>
  </si>
  <si>
    <t>30218</t>
  </si>
  <si>
    <t>专用材料费</t>
  </si>
  <si>
    <t>芒市购买兽医社会化服务整县推进市级配套资金</t>
  </si>
  <si>
    <t>533103261100004984909</t>
  </si>
  <si>
    <t>芒市农业执法大队工作经费</t>
  </si>
  <si>
    <t>533103261100004984753</t>
  </si>
  <si>
    <t>牛品种改良工作经费</t>
  </si>
  <si>
    <t>533103261100004984638</t>
  </si>
  <si>
    <t>农业农村发展工作经费</t>
  </si>
  <si>
    <t>533103261100004984511</t>
  </si>
  <si>
    <t>30226</t>
  </si>
  <si>
    <t>劳务费</t>
  </si>
  <si>
    <t>预算05-2表</t>
  </si>
  <si>
    <t>单位名称、项目名称</t>
  </si>
  <si>
    <t>项目年度绩效目标</t>
  </si>
  <si>
    <t>一级指标</t>
  </si>
  <si>
    <t>二级指标</t>
  </si>
  <si>
    <t>三级指标</t>
  </si>
  <si>
    <t>指标性质</t>
  </si>
  <si>
    <t>指标值</t>
  </si>
  <si>
    <t>度量单位</t>
  </si>
  <si>
    <t>指标属性</t>
  </si>
  <si>
    <t>指标内容</t>
  </si>
  <si>
    <t xml:space="preserve">根据《芒市农业农村局关于请求安排牛品种改良液氮及运输费用的请示》、《芒市人民政府关于安排牛品种改良液氮及运输费用的批复》，投入财政资金1.71万元，用于购买液氮。						
</t>
  </si>
  <si>
    <t>产出指标</t>
  </si>
  <si>
    <t>数量指标</t>
  </si>
  <si>
    <t>购买液氮</t>
  </si>
  <si>
    <t>&gt;=</t>
  </si>
  <si>
    <t>1140</t>
  </si>
  <si>
    <t>升</t>
  </si>
  <si>
    <t>定量指标</t>
  </si>
  <si>
    <t>效益指标</t>
  </si>
  <si>
    <t>社会效益</t>
  </si>
  <si>
    <t>深入开展牛品种改良工作</t>
  </si>
  <si>
    <t>75</t>
  </si>
  <si>
    <t>%</t>
  </si>
  <si>
    <t>满意度指标</t>
  </si>
  <si>
    <t>服务对象满意度</t>
  </si>
  <si>
    <t>农户满意度</t>
  </si>
  <si>
    <t>90</t>
  </si>
  <si>
    <t>有序开展农产品质量安全执法工作。</t>
  </si>
  <si>
    <t>完成行政处罚案件</t>
  </si>
  <si>
    <t>质量指标</t>
  </si>
  <si>
    <t>评查合格以上</t>
  </si>
  <si>
    <t>95</t>
  </si>
  <si>
    <t>时效指标</t>
  </si>
  <si>
    <t>年内完成</t>
  </si>
  <si>
    <t>=</t>
  </si>
  <si>
    <t>100</t>
  </si>
  <si>
    <t>经济效益</t>
  </si>
  <si>
    <t>挽回社会经济损失</t>
  </si>
  <si>
    <t>降低农业领域违法生产经营活动</t>
  </si>
  <si>
    <t xml:space="preserve">降低农业领域违法生产经营活动
</t>
  </si>
  <si>
    <t>受益群众满意度</t>
  </si>
  <si>
    <t xml:space="preserve">完成水稻（种植险）10.8万亩，水稻（完全成本险）1.2万亩，玉米（种植险）8万亩，玉米（完全成本险）1万亩，甘蔗11.74万亩，天然橡胶（开割期物化成本保险）2.29万亩，天然橡胶收入保险1万亩，能繁母猪0.3万头，育肥猪2万头。						
</t>
  </si>
  <si>
    <t>水稻（种植险）</t>
  </si>
  <si>
    <t>10.8</t>
  </si>
  <si>
    <t>万亩</t>
  </si>
  <si>
    <t xml:space="preserve">水稻（种植险）
</t>
  </si>
  <si>
    <t>水稻（完全成本险）</t>
  </si>
  <si>
    <t>1.1</t>
  </si>
  <si>
    <t xml:space="preserve">水稻（完全成本险）
</t>
  </si>
  <si>
    <t>玉米（种植险）</t>
  </si>
  <si>
    <t xml:space="preserve">玉米（种植险）
</t>
  </si>
  <si>
    <t>玉米（完全成本险）</t>
  </si>
  <si>
    <t>10000</t>
  </si>
  <si>
    <t>亩</t>
  </si>
  <si>
    <t xml:space="preserve">玉米（完全成本险）
</t>
  </si>
  <si>
    <t>甘蔗</t>
  </si>
  <si>
    <t>11.74</t>
  </si>
  <si>
    <t xml:space="preserve">甘蔗
</t>
  </si>
  <si>
    <t>天然橡胶（开割期物化成本保险）</t>
  </si>
  <si>
    <t>2.29</t>
  </si>
  <si>
    <t xml:space="preserve">天然橡胶（开割期物化成本保险）
</t>
  </si>
  <si>
    <t>天然橡胶收入保险</t>
  </si>
  <si>
    <t xml:space="preserve">天然橡胶收入保险
</t>
  </si>
  <si>
    <t>能繁母猪</t>
  </si>
  <si>
    <t>0.3</t>
  </si>
  <si>
    <t>万头</t>
  </si>
  <si>
    <t xml:space="preserve">能繁母猪
</t>
  </si>
  <si>
    <t>育肥猪</t>
  </si>
  <si>
    <t xml:space="preserve">育肥猪
</t>
  </si>
  <si>
    <t>农业保险愿保尽保率</t>
  </si>
  <si>
    <t>60</t>
  </si>
  <si>
    <t xml:space="preserve">农业保险愿保尽保率
</t>
  </si>
  <si>
    <t>投保完成时效</t>
  </si>
  <si>
    <t xml:space="preserve">投保完成时效
</t>
  </si>
  <si>
    <t>减少农户经济损失</t>
  </si>
  <si>
    <t>农业保险农户投保意愿增长</t>
  </si>
  <si>
    <t>投保农户满意度</t>
  </si>
  <si>
    <t>85</t>
  </si>
  <si>
    <t>到2026年末，芒市5个乡镇（风平、勐戛、轩岗、芒市镇、遮放）牛羊布防控维持现在无疫稳控区，牛羊布病得到有效净化，1个乡镇1个奶水牛养殖小区、500头以上2个肉牛规模场通过开展省级布病净化创建场创建工作，为全市及全市牛羊布病区域净化作示范；其余7乡镇以乡镇为单位逐步推进牛羊布病区域净化，牛羊布病得到有效控制。全市畜间布病总体流行率有效降低，牛羊群体健康水平明显提高，个体阳性率控制在0.3%以下，群体阳性率控制在5%以下。</t>
  </si>
  <si>
    <t>牛羊规模场年度采样监测覆盖率</t>
  </si>
  <si>
    <t>牛羊种畜场达到省级净化要求</t>
  </si>
  <si>
    <t>按时发放采样补助</t>
  </si>
  <si>
    <t>牛羊规模场减少损失</t>
  </si>
  <si>
    <t>万元</t>
  </si>
  <si>
    <t>布病防治知识知晓率</t>
  </si>
  <si>
    <t xml:space="preserve">完成农产品质量安全2.0批次样品购买1000批次，配套资金2.5万元，检测样品1000批次，配套资金30万元，开展农产品质量安全培训600人次，配套资金3.6万元；下乡宣传材料制作8000份，配套资金2万元。						
</t>
  </si>
  <si>
    <t>农产品买样品费</t>
  </si>
  <si>
    <t>1000</t>
  </si>
  <si>
    <t>批次</t>
  </si>
  <si>
    <t>农产品质量安全检测</t>
  </si>
  <si>
    <t>600</t>
  </si>
  <si>
    <t>人次</t>
  </si>
  <si>
    <t xml:space="preserve">农产品质量安全检测
</t>
  </si>
  <si>
    <t>下乡宣传材料制作</t>
  </si>
  <si>
    <t>8000</t>
  </si>
  <si>
    <t>份</t>
  </si>
  <si>
    <t>检测合格率</t>
  </si>
  <si>
    <t>98</t>
  </si>
  <si>
    <t xml:space="preserve">检测合格率
</t>
  </si>
  <si>
    <t>完成时限</t>
  </si>
  <si>
    <t>按时完成</t>
  </si>
  <si>
    <t>定性指标</t>
  </si>
  <si>
    <t xml:space="preserve">完成时限
</t>
  </si>
  <si>
    <t>每个样品可以为生产者节省检测费</t>
  </si>
  <si>
    <t xml:space="preserve">每个样品可以为生产者节省检测费
</t>
  </si>
  <si>
    <t>农产品质量质量安全意识</t>
  </si>
  <si>
    <t>逐步提升</t>
  </si>
  <si>
    <t xml:space="preserve">农产品质量质量安全意识
</t>
  </si>
  <si>
    <t>人民群众满意度</t>
  </si>
  <si>
    <t xml:space="preserve">《国务院办公厅关于加强非洲猪瘟防控工作的意见》、《财政部、农业部关于做好非洲猪瘟强制扑杀补助工作的通知》、《芒市非洲猪瘟防控市场调运和屠宰运输监管制度》等五个文件的通知，投入财政资金70万元，用于可疑生猪疫情扑杀补助、应急物资储备、设施设备等相关非洲猪瘟防控应急资金。						
</t>
  </si>
  <si>
    <t>扑杀可疑生猪疫情</t>
  </si>
  <si>
    <t>700</t>
  </si>
  <si>
    <t>头</t>
  </si>
  <si>
    <t>可疑生猪疫情扑杀率</t>
  </si>
  <si>
    <t>增加群众经济收入</t>
  </si>
  <si>
    <t>&lt;=</t>
  </si>
  <si>
    <t>稳定生猪生产发展保障生猪市场</t>
  </si>
  <si>
    <t xml:space="preserve">根据《云南省农业厅关于推进兽医社会化服务工作的实施意见》）、《云南省农业厅办公室转发农业农村部办公厅做好兽医社会化服务推进工作文件的通知》、《芒市农业农村局关于请求批准芒市购买兽医社会化服务整县推进工作实施方案的请示》、《芒市人民政府关于芒市购买兽医社会化服务整县推进工作实施方案的批复》，投入财政资金70万元，用于购买兽医社会化服务。						
</t>
  </si>
  <si>
    <t>购买兽医社会化服务工作主体</t>
  </si>
  <si>
    <t>个</t>
  </si>
  <si>
    <t xml:space="preserve">购买兽医社会化服务工作主体
</t>
  </si>
  <si>
    <t>免疫密度</t>
  </si>
  <si>
    <t>群体免疫密度</t>
  </si>
  <si>
    <t>群体免疫抗体合格率</t>
  </si>
  <si>
    <t>70</t>
  </si>
  <si>
    <t xml:space="preserve">群体免疫抗体合格率
</t>
  </si>
  <si>
    <t>100头以上的养殖场投保数量</t>
  </si>
  <si>
    <t>50</t>
  </si>
  <si>
    <t>辖区能繁母猪保险覆盖率</t>
  </si>
  <si>
    <t>80</t>
  </si>
  <si>
    <t xml:space="preserve">辖区能繁母猪保险覆盖率
</t>
  </si>
  <si>
    <t>病死畜禽无害化处理率</t>
  </si>
  <si>
    <t xml:space="preserve">病死畜禽无害化处理率
</t>
  </si>
  <si>
    <t xml:space="preserve">按时完成
</t>
  </si>
  <si>
    <t>年可以节省财政资金</t>
  </si>
  <si>
    <t>58</t>
  </si>
  <si>
    <t xml:space="preserve">年可以节省财政资金
</t>
  </si>
  <si>
    <t>确保不发生重大动物疫情</t>
  </si>
  <si>
    <t xml:space="preserve">确保不发生重大动物疫情
</t>
  </si>
  <si>
    <t xml:space="preserve">计划完成新植糖料蔗健康种苗种植推广面积4.5万亩，补贴330元/亩，补贴资金1485万元，市级配套资金311850元；新植糖料蔗脱毒种苗种植推广0.01万亩，补贴600元/亩，补助金额6万元，市级配套资金1260元；糖料蔗机械化深翻开沟及标准化种植推广面积4.51万亩，补贴130元/亩，补贴资金586.3万元，市级配套资金123123元；宿根保墒管理技术推广面积5万亩，补贴100元/亩，补贴资金500万元，市级配套资金105000元；分布式机械收获10万吨，补贴65元/吨，补贴资金650万元，市级配套资金136500元，市级配套资金共计677733元。						
</t>
  </si>
  <si>
    <t>推广新植健康种苗</t>
  </si>
  <si>
    <t>4.5</t>
  </si>
  <si>
    <t xml:space="preserve">推广新植健康种苗
</t>
  </si>
  <si>
    <t>推广新植脱毒种苗</t>
  </si>
  <si>
    <t>0.01</t>
  </si>
  <si>
    <t xml:space="preserve">推广新植脱毒种苗
</t>
  </si>
  <si>
    <t>推广机械化深翻开沟及种植</t>
  </si>
  <si>
    <t>4.51</t>
  </si>
  <si>
    <t>推广宿根保墒管理技术推</t>
  </si>
  <si>
    <t xml:space="preserve">推广宿根保墒管理技术推
</t>
  </si>
  <si>
    <t>推广分布式机械收获</t>
  </si>
  <si>
    <t>万吨</t>
  </si>
  <si>
    <t xml:space="preserve">推广分布式机械收获
</t>
  </si>
  <si>
    <t>项目验收合格率</t>
  </si>
  <si>
    <t xml:space="preserve">项目验收合格率
</t>
  </si>
  <si>
    <t>亩增产率</t>
  </si>
  <si>
    <t xml:space="preserve">亩增产率
</t>
  </si>
  <si>
    <t>糖料甘蔗种植效益</t>
  </si>
  <si>
    <t>明显提升</t>
  </si>
  <si>
    <t xml:space="preserve">糖料甘蔗种植效益
</t>
  </si>
  <si>
    <t>生态效益</t>
  </si>
  <si>
    <t>耕地质量</t>
  </si>
  <si>
    <t xml:space="preserve">耕地质量
</t>
  </si>
  <si>
    <t>受益对象满意度</t>
  </si>
  <si>
    <t xml:space="preserve">受益对象满意度
</t>
  </si>
  <si>
    <t>年内完成农业农村执法目标任务。</t>
  </si>
  <si>
    <t>农业农村执法覆盖率</t>
  </si>
  <si>
    <t xml:space="preserve">农业农村执法覆盖率
</t>
  </si>
  <si>
    <t>执法办结率</t>
  </si>
  <si>
    <t xml:space="preserve">执法办结率
</t>
  </si>
  <si>
    <t>预算执行率</t>
  </si>
  <si>
    <t xml:space="preserve">预算执行率
</t>
  </si>
  <si>
    <t>预算完成率</t>
  </si>
  <si>
    <t xml:space="preserve">预算完成率
</t>
  </si>
  <si>
    <t>市场检测过期农药处置率</t>
  </si>
  <si>
    <t xml:space="preserve">市场检测过期农药处置率
</t>
  </si>
  <si>
    <t>促进农药市场规范化</t>
  </si>
  <si>
    <t>明显改进</t>
  </si>
  <si>
    <t xml:space="preserve">促进农药市场规范化
</t>
  </si>
  <si>
    <t>有效杜绝假农药对产品的危害</t>
  </si>
  <si>
    <t xml:space="preserve">有效杜绝假农药对产品的危害
</t>
  </si>
  <si>
    <t>群众满意度</t>
  </si>
  <si>
    <t xml:space="preserve">群众满意度
</t>
  </si>
  <si>
    <t xml:space="preserve">开展农业农村基础设施建设项目工程勘察设计、工程监理、工程造价、工程结算审核、竣工决算审计等工作，通过项目建设，有效改善农业农村基础设施条件，带动基础产业发展，增强食物保供能力，提振产业发展，推动农业高效发展，实现乡村振兴。      						
</t>
  </si>
  <si>
    <t>农业农村基础设施建设项目</t>
  </si>
  <si>
    <t>竣工验收合格率</t>
  </si>
  <si>
    <t>任务完成及时性</t>
  </si>
  <si>
    <t>粮食综合生产能力</t>
  </si>
  <si>
    <t>农村人居环境改善</t>
  </si>
  <si>
    <t>明显改善</t>
  </si>
  <si>
    <t>年内完成中央、省、州、市各级政府农业农村发展各项目标任务。</t>
  </si>
  <si>
    <t>年内完成各项经济指标任务</t>
  </si>
  <si>
    <t>高质量完成目标任务</t>
  </si>
  <si>
    <t>完善农业农村产业及基础设施发展</t>
  </si>
  <si>
    <t>完善农业农村产业及基础设施</t>
  </si>
  <si>
    <t>受益农户满意度</t>
  </si>
  <si>
    <t>预算06表</t>
  </si>
  <si>
    <t>政府性基金预算支出预算表</t>
  </si>
  <si>
    <t>单位名称：德宏傣族景颇族自治州残疾人联合会</t>
  </si>
  <si>
    <t>本年政府性基金预算支出</t>
  </si>
  <si>
    <t>合  计</t>
  </si>
  <si>
    <t>备注：本单位无政府性基金预算，本表无数据，公开空表。</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</si>
  <si>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</si>
  <si>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</si>
  <si>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</si>
  <si>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</si>
  <si>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</si>
  <si>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</si>
  <si>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</si>
  <si>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</si>
  <si>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</si>
  <si>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</si>
  <si>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</si>
  <si>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</si>
  <si>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复印纸</t>
  </si>
  <si>
    <t>包</t>
  </si>
  <si>
    <t>台式电脑</t>
  </si>
  <si>
    <t>台式计算机</t>
  </si>
  <si>
    <t>台</t>
  </si>
  <si>
    <t>文件柜</t>
  </si>
  <si>
    <t>车辆加油、添加燃料服务</t>
  </si>
  <si>
    <t>项</t>
  </si>
  <si>
    <t>车辆维修和保养服务</t>
  </si>
  <si>
    <t>机动车保险服务</t>
  </si>
  <si>
    <t>预算08表</t>
  </si>
  <si>
    <t>政府购买服务项目</t>
  </si>
  <si>
    <t>政府购买服务目录</t>
  </si>
  <si>
    <t>备注：本单位无部门政府购买服务预算，本表无数据，公开空表。</t>
  </si>
  <si>
    <t>预算09-1表</t>
  </si>
  <si>
    <t>单位名称（项目）</t>
  </si>
  <si>
    <t>地区</t>
  </si>
  <si>
    <t>政府性基金</t>
  </si>
  <si>
    <t>芒市镇</t>
  </si>
  <si>
    <t>风平镇</t>
  </si>
  <si>
    <t>遮放镇</t>
  </si>
  <si>
    <t>芒海镇</t>
  </si>
  <si>
    <t>轩岗乡</t>
  </si>
  <si>
    <t>江东乡</t>
  </si>
  <si>
    <t>五岔路乡</t>
  </si>
  <si>
    <t>三台山乡</t>
  </si>
  <si>
    <t>西山乡</t>
  </si>
  <si>
    <t>中山乡</t>
  </si>
  <si>
    <t>勐焕街道办事处</t>
  </si>
  <si>
    <t>遮放农场管委会</t>
  </si>
  <si>
    <t>说明：本单位无市对下转移支付预算，此表无数据。</t>
  </si>
  <si>
    <t>预算09-2表</t>
  </si>
  <si>
    <t/>
  </si>
  <si>
    <t>备注：本单位无市对下转移支付预算，本表无数据，公开空表。</t>
  </si>
  <si>
    <t>预算10表</t>
  </si>
  <si>
    <t>资产类别</t>
  </si>
  <si>
    <t>资产分类代码.名称</t>
  </si>
  <si>
    <t>资产名称</t>
  </si>
  <si>
    <t>计量单位</t>
  </si>
  <si>
    <t>财政部门批复数（元）</t>
  </si>
  <si>
    <t>单价</t>
  </si>
  <si>
    <t>金额</t>
  </si>
  <si>
    <t>注：1.涉及土地使用权、房屋、公务用车购置，按照现行相关管理制度规定报批，以职能部门审批意见为准。
    2.本单位无市对下转移支付预算，本表无数据，公开空表。</t>
  </si>
  <si>
    <t>预算11表</t>
  </si>
  <si>
    <t>上级补助</t>
  </si>
  <si>
    <t>2026年农业相关转移支付资金</t>
  </si>
  <si>
    <t>2026年中央财政衔接推进乡村振兴补助资金</t>
  </si>
  <si>
    <t>2026年中央农村综合改革转移支付资金</t>
  </si>
  <si>
    <t>2026年中央农业防灾减灾和水利救灾资金</t>
  </si>
  <si>
    <t>预算12表</t>
  </si>
  <si>
    <t>项目级次</t>
  </si>
  <si>
    <t>114 对个人和家庭的补助</t>
  </si>
  <si>
    <t>本级</t>
  </si>
  <si>
    <t>311 专项业务类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</si>
</sst>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3">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5"/>
      <name val="宋体"/>
      <charset val="134"/>
      <scheme val="major"/>
    </font>
    <font>
      <sz val="11"/>
      <color theme="1"/>
      <name val="宋体"/>
      <charset val="134"/>
      <scheme val="minor"/>
    </font>
    <font>
      <sz val="1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Microsoft YaHei U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top"/>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8" fillId="2" borderId="14"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5" applyNumberFormat="0" applyFill="0" applyAlignment="0" applyProtection="0">
      <alignment vertical="center"/>
    </xf>
    <xf numFmtId="0" fontId="29" fillId="0" borderId="15" applyNumberFormat="0" applyFill="0" applyAlignment="0" applyProtection="0">
      <alignment vertical="center"/>
    </xf>
    <xf numFmtId="0" fontId="30" fillId="0" borderId="16" applyNumberFormat="0" applyFill="0" applyAlignment="0" applyProtection="0">
      <alignment vertical="center"/>
    </xf>
    <xf numFmtId="0" fontId="30" fillId="0" borderId="0" applyNumberFormat="0" applyFill="0" applyBorder="0" applyAlignment="0" applyProtection="0">
      <alignment vertical="center"/>
    </xf>
    <xf numFmtId="0" fontId="31" fillId="3" borderId="17" applyNumberFormat="0" applyAlignment="0" applyProtection="0">
      <alignment vertical="center"/>
    </xf>
    <xf numFmtId="0" fontId="32" fillId="4" borderId="18" applyNumberFormat="0" applyAlignment="0" applyProtection="0">
      <alignment vertical="center"/>
    </xf>
    <xf numFmtId="0" fontId="33" fillId="4" borderId="17" applyNumberFormat="0" applyAlignment="0" applyProtection="0">
      <alignment vertical="center"/>
    </xf>
    <xf numFmtId="0" fontId="34" fillId="5" borderId="19" applyNumberFormat="0" applyAlignment="0" applyProtection="0">
      <alignment vertical="center"/>
    </xf>
    <xf numFmtId="0" fontId="35" fillId="0" borderId="20" applyNumberFormat="0" applyFill="0" applyAlignment="0" applyProtection="0">
      <alignment vertical="center"/>
    </xf>
    <xf numFmtId="0" fontId="36" fillId="0" borderId="21"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xf numFmtId="0" fontId="42" fillId="0" borderId="0">
      <alignment vertical="top"/>
      <protection locked="0"/>
    </xf>
  </cellStyleXfs>
  <cellXfs count="182">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2" fillId="0" borderId="0" xfId="0" applyFont="1" applyBorder="1" applyAlignment="1" applyProtection="1">
      <alignment horizontal="right"/>
      <protection locked="0"/>
    </xf>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7" fillId="0" borderId="0" xfId="0" applyFont="1" applyFill="1" applyAlignment="1">
      <alignment horizontal="left" vertical="center" wrapText="1"/>
    </xf>
    <xf numFmtId="0" fontId="7" fillId="0" borderId="0" xfId="0" applyFont="1" applyFill="1" applyBorder="1" applyAlignment="1">
      <alignment horizontal="left" vertical="center"/>
    </xf>
    <xf numFmtId="0" fontId="4" fillId="0" borderId="0" xfId="0" applyFont="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8" fillId="0" borderId="0" xfId="0" applyFont="1" applyFill="1" applyBorder="1" applyAlignment="1"/>
    <xf numFmtId="0" fontId="2" fillId="0" borderId="0" xfId="0" applyFont="1" applyAlignment="1"/>
    <xf numFmtId="0" fontId="2" fillId="0" borderId="0" xfId="0" applyFont="1" applyAlignment="1" applyProtection="1">
      <alignment horizontal="right" vertical="center"/>
      <protection locked="0"/>
    </xf>
    <xf numFmtId="0" fontId="2"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2" fillId="0" borderId="0" xfId="0" applyFont="1" applyAlignment="1">
      <alignment horizontal="right"/>
    </xf>
    <xf numFmtId="0" fontId="4" fillId="0" borderId="0" xfId="0" applyFont="1" applyAlignment="1">
      <alignment horizontal="left" vertical="center" wrapText="1"/>
    </xf>
    <xf numFmtId="0" fontId="5" fillId="0" borderId="0" xfId="0" applyAlignment="1">
      <alignment wrapText="1"/>
    </xf>
    <xf numFmtId="0" fontId="2" fillId="0" borderId="0" xfId="0" applyFont="1" applyAlignment="1">
      <alignment horizontal="righ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8" xfId="0" applyBorder="1" applyAlignment="1">
      <alignment horizontal="center" vertical="center"/>
    </xf>
    <xf numFmtId="0" fontId="5" fillId="0" borderId="6" xfId="0" applyBorder="1" applyAlignment="1">
      <alignment horizontal="center" vertical="center"/>
    </xf>
    <xf numFmtId="0" fontId="5" fillId="0" borderId="9" xfId="0" applyBorder="1" applyAlignment="1" applyProtection="1">
      <alignment horizontal="center" vertical="center" wrapText="1"/>
      <protection locked="0"/>
    </xf>
    <xf numFmtId="0" fontId="5" fillId="0" borderId="2" xfId="0" applyBorder="1" applyAlignment="1" applyProtection="1">
      <alignment horizontal="center" vertical="center" wrapText="1"/>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2" xfId="0"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4" fillId="0" borderId="7" xfId="0" applyFont="1" applyBorder="1" applyProtection="1">
      <alignment vertical="top"/>
      <protection locked="0"/>
    </xf>
    <xf numFmtId="0" fontId="4" fillId="0" borderId="0" xfId="0" applyFont="1" applyAlignment="1">
      <alignment horizontal="left" vertical="center"/>
    </xf>
    <xf numFmtId="0" fontId="2" fillId="0" borderId="0" xfId="0" applyFont="1" applyBorder="1">
      <alignment vertical="top"/>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5" xfId="0" applyBorder="1" applyAlignment="1">
      <alignment horizontal="center" vertical="center"/>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9" fillId="0" borderId="0" xfId="57" applyFont="1" applyFill="1" applyBorder="1" applyAlignment="1" applyProtection="1"/>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4" fillId="0" borderId="0" xfId="0" applyFont="1" applyBorder="1" applyAlignment="1">
      <alignment horizontal="right"/>
    </xf>
    <xf numFmtId="0" fontId="5" fillId="0" borderId="8" xfId="0" applyBorder="1" applyAlignment="1">
      <alignment horizontal="center" vertical="center" wrapText="1"/>
    </xf>
    <xf numFmtId="0" fontId="5" fillId="0" borderId="3" xfId="0" applyBorder="1" applyAlignment="1" applyProtection="1">
      <alignment horizontal="center" vertical="center" wrapText="1"/>
      <protection locked="0"/>
    </xf>
    <xf numFmtId="0" fontId="5" fillId="0" borderId="10" xfId="0" applyBorder="1" applyAlignment="1">
      <alignment horizontal="center" vertical="center" wrapText="1"/>
    </xf>
    <xf numFmtId="0" fontId="5" fillId="0" borderId="10" xfId="0" applyBorder="1" applyAlignment="1" applyProtection="1">
      <alignment horizontal="center" vertical="center" wrapText="1"/>
      <protection locked="0"/>
    </xf>
    <xf numFmtId="0" fontId="5" fillId="0" borderId="11" xfId="0" applyBorder="1" applyAlignment="1">
      <alignment horizontal="center" vertical="center" wrapText="1"/>
    </xf>
    <xf numFmtId="0" fontId="5" fillId="0" borderId="11" xfId="0" applyBorder="1" applyAlignment="1" applyProtection="1">
      <alignment horizontal="center" vertical="center"/>
      <protection locked="0"/>
    </xf>
    <xf numFmtId="0" fontId="5" fillId="0" borderId="11" xfId="0" applyBorder="1" applyAlignment="1" applyProtection="1">
      <alignment horizontal="center" vertical="center" wrapText="1"/>
      <protection locked="0"/>
    </xf>
    <xf numFmtId="0" fontId="5" fillId="0" borderId="12" xfId="0" applyBorder="1" applyAlignment="1">
      <alignment horizontal="center" vertical="center" wrapText="1"/>
    </xf>
    <xf numFmtId="0" fontId="5" fillId="0" borderId="12" xfId="0" applyBorder="1" applyAlignment="1" applyProtection="1">
      <alignment horizontal="center" vertical="center" wrapText="1"/>
      <protection locked="0"/>
    </xf>
    <xf numFmtId="0" fontId="5" fillId="0" borderId="12" xfId="0" applyBorder="1" applyAlignment="1">
      <alignment horizontal="center" vertical="center"/>
    </xf>
    <xf numFmtId="0" fontId="5" fillId="0" borderId="12"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2" xfId="0" applyFont="1" applyBorder="1" applyAlignment="1">
      <alignment horizontal="left" vertical="center"/>
    </xf>
    <xf numFmtId="0" fontId="4" fillId="0" borderId="12" xfId="0" applyFont="1" applyBorder="1" applyAlignment="1">
      <alignment horizontal="right" vertical="center"/>
    </xf>
    <xf numFmtId="0" fontId="4" fillId="0" borderId="13" xfId="0" applyFont="1" applyBorder="1" applyAlignment="1">
      <alignment horizontal="center" vertical="center"/>
    </xf>
    <xf numFmtId="0" fontId="4" fillId="0" borderId="11" xfId="0" applyFont="1" applyBorder="1" applyAlignment="1">
      <alignment horizontal="left" vertical="center"/>
    </xf>
    <xf numFmtId="0" fontId="10" fillId="0" borderId="0" xfId="0" applyFont="1" applyBorder="1" applyAlignment="1" applyProtection="1">
      <alignment horizontal="right"/>
      <protection locked="0"/>
    </xf>
    <xf numFmtId="49" fontId="10" fillId="0" borderId="0" xfId="0" applyNumberFormat="1" applyFont="1" applyBorder="1" applyAlignment="1" applyProtection="1">
      <protection locked="0"/>
    </xf>
    <xf numFmtId="0" fontId="11" fillId="0" borderId="0" xfId="0" applyFont="1" applyBorder="1" applyAlignment="1" applyProtection="1">
      <alignment horizontal="center" vertical="center" wrapText="1"/>
      <protection locked="0"/>
    </xf>
    <xf numFmtId="0" fontId="11" fillId="0" borderId="0" xfId="0" applyFont="1" applyBorder="1" applyAlignment="1" applyProtection="1">
      <alignment horizontal="center" vertical="center"/>
      <protection locked="0"/>
    </xf>
    <xf numFmtId="0" fontId="11" fillId="0" borderId="0" xfId="0" applyFont="1" applyBorder="1" applyAlignment="1">
      <alignment horizontal="center" vertical="center"/>
    </xf>
    <xf numFmtId="0" fontId="12" fillId="0" borderId="0" xfId="0" applyFont="1" applyBorder="1" applyAlignment="1" applyProtection="1">
      <alignment horizontal="left" vertical="center"/>
      <protection locked="0"/>
    </xf>
    <xf numFmtId="0" fontId="13"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4" fillId="0" borderId="0" xfId="53" applyFont="1" applyBorder="1">
      <alignment horizontal="left" vertical="center" wrapText="1"/>
    </xf>
    <xf numFmtId="49" fontId="14" fillId="0" borderId="0" xfId="53" applyFont="1" applyBorder="1" applyAlignment="1">
      <alignment horizontal="right" vertical="center" wrapText="1"/>
    </xf>
    <xf numFmtId="49" fontId="15" fillId="0" borderId="0" xfId="53" applyFont="1" applyBorder="1" applyAlignment="1">
      <alignment horizontal="center" vertical="center" wrapText="1"/>
    </xf>
    <xf numFmtId="49" fontId="14" fillId="0" borderId="7" xfId="53" applyFont="1" applyAlignment="1">
      <alignment horizontal="center" vertical="center" wrapText="1"/>
    </xf>
    <xf numFmtId="49" fontId="14" fillId="0" borderId="7" xfId="53" applyFont="1">
      <alignment horizontal="left" vertical="center" wrapText="1"/>
    </xf>
    <xf numFmtId="49" fontId="14" fillId="0" borderId="0" xfId="0" applyNumberFormat="1" applyFont="1" applyBorder="1" applyAlignment="1">
      <alignment horizontal="right" vertical="center" wrapText="1"/>
    </xf>
    <xf numFmtId="49" fontId="14" fillId="0" borderId="0" xfId="0" applyNumberFormat="1" applyFont="1" applyBorder="1" applyAlignment="1">
      <alignment horizontal="left" vertical="center" wrapText="1"/>
    </xf>
    <xf numFmtId="49" fontId="14" fillId="0" borderId="0" xfId="0" applyNumberFormat="1" applyFont="1" applyBorder="1" applyAlignment="1">
      <alignment horizontal="center" vertical="center" wrapText="1"/>
    </xf>
    <xf numFmtId="49" fontId="14" fillId="0" borderId="7" xfId="0" applyNumberFormat="1" applyFont="1" applyBorder="1" applyAlignment="1">
      <alignment horizontal="center" vertical="center" wrapText="1"/>
    </xf>
    <xf numFmtId="49" fontId="4" fillId="0" borderId="7" xfId="53" applyFont="1">
      <alignment horizontal="left" vertical="center" wrapText="1"/>
    </xf>
    <xf numFmtId="178" fontId="4" fillId="0" borderId="7" xfId="54" applyFont="1">
      <alignment horizontal="right" vertical="center"/>
    </xf>
    <xf numFmtId="49" fontId="4" fillId="0" borderId="7" xfId="53" applyFont="1" applyAlignment="1">
      <alignment horizontal="center" vertical="center" wrapText="1"/>
    </xf>
    <xf numFmtId="0" fontId="16" fillId="0" borderId="0" xfId="0" applyBorder="1">
      <alignment vertical="top"/>
    </xf>
    <xf numFmtId="0" fontId="16" fillId="0" borderId="0" xfId="0" applyBorder="1" applyAlignment="1">
      <alignment horizontal="right" vertical="center"/>
    </xf>
    <xf numFmtId="0" fontId="15" fillId="0" borderId="0" xfId="0" applyFont="1" applyBorder="1" applyAlignment="1">
      <alignment horizontal="center" vertical="center"/>
    </xf>
    <xf numFmtId="0" fontId="16" fillId="0" borderId="7" xfId="0" applyBorder="1" applyAlignment="1">
      <alignment horizontal="center" vertical="center" wrapText="1"/>
    </xf>
    <xf numFmtId="0" fontId="16"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7" fillId="0" borderId="0" xfId="0" applyFont="1" applyBorder="1" applyAlignment="1">
      <alignment horizontal="center" vertical="center" wrapText="1"/>
    </xf>
    <xf numFmtId="0" fontId="5" fillId="0" borderId="0" xfId="0" applyBorder="1" applyAlignment="1">
      <alignment horizontal="left" wrapText="1"/>
    </xf>
    <xf numFmtId="0" fontId="18" fillId="0" borderId="7" xfId="0" applyFont="1" applyBorder="1" applyAlignment="1">
      <alignment horizontal="center" vertical="center" wrapText="1"/>
    </xf>
    <xf numFmtId="0" fontId="18" fillId="0" borderId="2" xfId="0" applyFont="1" applyBorder="1" applyAlignment="1">
      <alignment horizontal="center" vertical="center" wrapText="1"/>
    </xf>
    <xf numFmtId="4" fontId="18" fillId="0" borderId="7" xfId="0" applyNumberFormat="1" applyFont="1" applyBorder="1" applyAlignment="1">
      <alignment vertical="center"/>
    </xf>
    <xf numFmtId="4" fontId="18" fillId="0" borderId="2" xfId="0" applyNumberFormat="1" applyFont="1" applyBorder="1" applyAlignment="1">
      <alignment vertical="center"/>
    </xf>
    <xf numFmtId="49" fontId="15" fillId="0" borderId="0" xfId="0" applyNumberFormat="1" applyFont="1" applyBorder="1" applyAlignment="1">
      <alignment horizontal="center" vertical="center" wrapText="1"/>
    </xf>
    <xf numFmtId="49" fontId="16" fillId="0" borderId="0" xfId="0" applyNumberFormat="1" applyBorder="1" applyAlignment="1">
      <alignment horizontal="left" vertical="center" wrapText="1"/>
    </xf>
    <xf numFmtId="49" fontId="19" fillId="0" borderId="7" xfId="53" applyFont="1" applyAlignment="1">
      <alignment horizontal="center" vertical="center" wrapText="1"/>
    </xf>
    <xf numFmtId="49" fontId="19" fillId="0" borderId="7" xfId="53" applyFont="1">
      <alignment horizontal="left" vertical="center" wrapText="1"/>
    </xf>
    <xf numFmtId="178" fontId="19" fillId="0" borderId="7" xfId="54" applyFont="1">
      <alignment horizontal="right" vertical="center"/>
    </xf>
    <xf numFmtId="49" fontId="19" fillId="0" borderId="7" xfId="53" applyFont="1" applyAlignment="1">
      <alignment horizontal="left" vertical="center" wrapText="1" indent="1"/>
    </xf>
    <xf numFmtId="49" fontId="19" fillId="0" borderId="7" xfId="53" applyFont="1" applyAlignment="1">
      <alignment horizontal="left" vertical="center" wrapText="1" indent="2"/>
    </xf>
    <xf numFmtId="0" fontId="20" fillId="0" borderId="0" xfId="0" applyFont="1" applyBorder="1" applyAlignment="1">
      <alignment horizontal="center" vertical="center"/>
    </xf>
    <xf numFmtId="0" fontId="21"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22"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2" fillId="0" borderId="0" xfId="0" applyFont="1" applyAlignment="1">
      <alignment horizontal="center" vertical="center"/>
    </xf>
    <xf numFmtId="0" fontId="1" fillId="0" borderId="7" xfId="0" applyFont="1" applyBorder="1" applyAlignment="1">
      <alignment vertical="center" wrapText="1"/>
    </xf>
    <xf numFmtId="0" fontId="5" fillId="0" borderId="4" xfId="0" applyBorder="1" applyAlignment="1">
      <alignment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Zeros="0" workbookViewId="0">
      <selection activeCell="F20" sqref="F20"/>
    </sheetView>
  </sheetViews>
  <sheetFormatPr defaultColWidth="10.2857142857143" defaultRowHeight="15" customHeight="1" outlineLevelCol="3"/>
  <cols>
    <col min="1" max="1" width="33.2857142857143" customWidth="1"/>
    <col min="2" max="2" width="18.8571428571429" customWidth="1"/>
    <col min="3" max="4" width="33.2857142857143" customWidth="1"/>
  </cols>
  <sheetData>
    <row r="1" ht="18.75" customHeight="1" spans="1:4">
      <c r="A1" s="178"/>
      <c r="B1" s="178"/>
      <c r="C1" s="178"/>
      <c r="D1" s="179" t="s">
        <v>0</v>
      </c>
    </row>
    <row r="2" ht="42" customHeight="1" spans="1:4">
      <c r="A2" s="180" t="str">
        <f>"2026"&amp;"年部门财务收支预算总表"</f>
        <v>2026年部门财务收支预算总表</v>
      </c>
      <c r="B2" s="180"/>
      <c r="C2" s="180"/>
      <c r="D2" s="180"/>
    </row>
    <row r="3" ht="18.75" customHeight="1" spans="1:4">
      <c r="A3" s="178" t="str">
        <f>"单位名称："&amp;"芒市农业农村局"</f>
        <v>单位名称：芒市农业农村局</v>
      </c>
      <c r="B3" s="178"/>
      <c r="C3" s="181"/>
      <c r="D3" s="179" t="s">
        <v>1</v>
      </c>
    </row>
    <row r="4" ht="18.75" customHeight="1" spans="1:4">
      <c r="A4" s="138" t="s">
        <v>2</v>
      </c>
      <c r="B4" s="138"/>
      <c r="C4" s="138" t="s">
        <v>3</v>
      </c>
      <c r="D4" s="138"/>
    </row>
    <row r="5" ht="18.75" customHeight="1" spans="1:4">
      <c r="A5" s="138" t="s">
        <v>4</v>
      </c>
      <c r="B5" s="138" t="s">
        <v>5</v>
      </c>
      <c r="C5" s="138" t="s">
        <v>6</v>
      </c>
      <c r="D5" s="138" t="s">
        <v>5</v>
      </c>
    </row>
    <row r="6" ht="18.75" customHeight="1" spans="1:4">
      <c r="A6" s="136" t="s">
        <v>7</v>
      </c>
      <c r="B6" s="137">
        <v>12370636.36</v>
      </c>
      <c r="C6" s="136" t="str">
        <f>"一"&amp;"、"&amp;"社会保障和就业支出"</f>
        <v>一、社会保障和就业支出</v>
      </c>
      <c r="D6" s="137">
        <v>1352420.06</v>
      </c>
    </row>
    <row r="7" ht="18.75" customHeight="1" spans="1:4">
      <c r="A7" s="136" t="s">
        <v>8</v>
      </c>
      <c r="B7" s="137"/>
      <c r="C7" s="136" t="str">
        <f>"二"&amp;"、"&amp;"卫生健康支出"</f>
        <v>二、卫生健康支出</v>
      </c>
      <c r="D7" s="137">
        <v>339364.38</v>
      </c>
    </row>
    <row r="8" ht="18.75" customHeight="1" spans="1:4">
      <c r="A8" s="136" t="s">
        <v>9</v>
      </c>
      <c r="B8" s="137"/>
      <c r="C8" s="136" t="str">
        <f>"三"&amp;"、"&amp;"农林水支出"</f>
        <v>三、农林水支出</v>
      </c>
      <c r="D8" s="137">
        <v>10064106.2</v>
      </c>
    </row>
    <row r="9" ht="18.75" customHeight="1" spans="1:4">
      <c r="A9" s="136" t="s">
        <v>10</v>
      </c>
      <c r="B9" s="137"/>
      <c r="C9" s="136" t="str">
        <f>"四"&amp;"、"&amp;"住房保障支出"</f>
        <v>四、住房保障支出</v>
      </c>
      <c r="D9" s="137">
        <v>614745.72</v>
      </c>
    </row>
    <row r="10" ht="18.75" customHeight="1" spans="1:4">
      <c r="A10" s="136" t="s">
        <v>11</v>
      </c>
      <c r="B10" s="137"/>
      <c r="C10" s="136"/>
      <c r="D10" s="137"/>
    </row>
    <row r="11" ht="18.75" customHeight="1" spans="1:4">
      <c r="A11" s="136" t="s">
        <v>12</v>
      </c>
      <c r="B11" s="137"/>
      <c r="C11" s="136"/>
      <c r="D11" s="137"/>
    </row>
    <row r="12" ht="18.75" customHeight="1" spans="1:4">
      <c r="A12" s="136" t="s">
        <v>13</v>
      </c>
      <c r="B12" s="137"/>
      <c r="C12" s="136"/>
      <c r="D12" s="137"/>
    </row>
    <row r="13" ht="18.75" customHeight="1" spans="1:4">
      <c r="A13" s="136" t="s">
        <v>14</v>
      </c>
      <c r="B13" s="137"/>
      <c r="C13" s="136"/>
      <c r="D13" s="137"/>
    </row>
    <row r="14" ht="18.75" customHeight="1" spans="1:4">
      <c r="A14" s="136" t="s">
        <v>15</v>
      </c>
      <c r="B14" s="137"/>
      <c r="C14" s="136"/>
      <c r="D14" s="137"/>
    </row>
    <row r="15" ht="18.75" customHeight="1" spans="1:4">
      <c r="A15" s="136" t="s">
        <v>16</v>
      </c>
      <c r="B15" s="137"/>
      <c r="C15" s="136"/>
      <c r="D15" s="137"/>
    </row>
    <row r="16" ht="18.75" customHeight="1" spans="1:4">
      <c r="A16" s="136"/>
      <c r="B16" s="137"/>
      <c r="C16" s="136"/>
      <c r="D16" s="137"/>
    </row>
    <row r="17" ht="18.75" customHeight="1" spans="1:4">
      <c r="A17" s="136"/>
      <c r="B17" s="137"/>
      <c r="C17" s="136"/>
      <c r="D17" s="137"/>
    </row>
    <row r="18" ht="18.75" customHeight="1" spans="1:4">
      <c r="A18" s="136"/>
      <c r="B18" s="137"/>
      <c r="C18" s="136"/>
      <c r="D18" s="137"/>
    </row>
    <row r="19" ht="18.75" customHeight="1" spans="1:4">
      <c r="A19" s="136"/>
      <c r="B19" s="137"/>
      <c r="C19" s="136"/>
      <c r="D19" s="137"/>
    </row>
    <row r="20" ht="18.75" customHeight="1" spans="1:4">
      <c r="A20" s="136"/>
      <c r="B20" s="137"/>
      <c r="C20" s="136"/>
      <c r="D20" s="137"/>
    </row>
    <row r="21" ht="18.75" customHeight="1" spans="1:4">
      <c r="A21" s="136"/>
      <c r="B21" s="137"/>
      <c r="C21" s="136"/>
      <c r="D21" s="137"/>
    </row>
    <row r="22" ht="18.75" customHeight="1" spans="1:4">
      <c r="A22" s="136"/>
      <c r="B22" s="137"/>
      <c r="C22" s="136"/>
      <c r="D22" s="137"/>
    </row>
    <row r="23" ht="18.75" customHeight="1" spans="1:4">
      <c r="A23" s="136"/>
      <c r="B23" s="137"/>
      <c r="C23" s="136"/>
      <c r="D23" s="137"/>
    </row>
    <row r="24" ht="18.75" customHeight="1" spans="1:4">
      <c r="A24" s="136"/>
      <c r="B24" s="137"/>
      <c r="C24" s="136"/>
      <c r="D24" s="137"/>
    </row>
    <row r="25" ht="18.75" customHeight="1" spans="1:4">
      <c r="A25" s="136"/>
      <c r="B25" s="137"/>
      <c r="C25" s="136"/>
      <c r="D25" s="137"/>
    </row>
    <row r="26" ht="18.75" customHeight="1" spans="1:4">
      <c r="A26" s="136"/>
      <c r="B26" s="137"/>
      <c r="C26" s="136"/>
      <c r="D26" s="137"/>
    </row>
    <row r="27" ht="18.75" customHeight="1" spans="1:4">
      <c r="A27" s="136"/>
      <c r="B27" s="137"/>
      <c r="C27" s="136"/>
      <c r="D27" s="137"/>
    </row>
    <row r="28" ht="18.75" customHeight="1" spans="1:4">
      <c r="A28" s="136"/>
      <c r="B28" s="137"/>
      <c r="C28" s="136"/>
      <c r="D28" s="137"/>
    </row>
    <row r="29" ht="18.75" customHeight="1" spans="1:4">
      <c r="A29" s="136"/>
      <c r="B29" s="137"/>
      <c r="C29" s="136"/>
      <c r="D29" s="137"/>
    </row>
    <row r="30" ht="18.75" customHeight="1" spans="1:4">
      <c r="A30" s="136"/>
      <c r="B30" s="137"/>
      <c r="C30" s="136"/>
      <c r="D30" s="137"/>
    </row>
    <row r="31" ht="18.75" customHeight="1" spans="1:4">
      <c r="A31" s="136"/>
      <c r="B31" s="137"/>
      <c r="C31" s="136"/>
      <c r="D31" s="137"/>
    </row>
    <row r="32" ht="18.75" customHeight="1" spans="1:4">
      <c r="A32" s="136" t="s">
        <v>17</v>
      </c>
      <c r="B32" s="137">
        <v>12370636.36</v>
      </c>
      <c r="C32" s="136" t="s">
        <v>18</v>
      </c>
      <c r="D32" s="137">
        <v>12370636.36</v>
      </c>
    </row>
    <row r="33" ht="18.75" customHeight="1" spans="1:4">
      <c r="A33" s="136" t="s">
        <v>19</v>
      </c>
      <c r="B33" s="137"/>
      <c r="C33" s="136" t="s">
        <v>20</v>
      </c>
      <c r="D33" s="137"/>
    </row>
    <row r="34" ht="18.75" customHeight="1" spans="1:4">
      <c r="A34" s="136" t="s">
        <v>21</v>
      </c>
      <c r="B34" s="137"/>
      <c r="C34" s="136" t="s">
        <v>21</v>
      </c>
      <c r="D34" s="137"/>
    </row>
    <row r="35" ht="18.75" customHeight="1" spans="1:4">
      <c r="A35" s="136" t="s">
        <v>22</v>
      </c>
      <c r="B35" s="137"/>
      <c r="C35" s="136" t="s">
        <v>23</v>
      </c>
      <c r="D35" s="137"/>
    </row>
    <row r="36" ht="18.75" customHeight="1" spans="1:4">
      <c r="A36" s="136" t="s">
        <v>24</v>
      </c>
      <c r="B36" s="137">
        <v>12370636.36</v>
      </c>
      <c r="C36" s="136" t="s">
        <v>25</v>
      </c>
      <c r="D36" s="137">
        <v>12370636.36</v>
      </c>
    </row>
  </sheetData>
  <mergeCells count="4">
    <mergeCell ref="A2:D2"/>
    <mergeCell ref="A3:B3"/>
    <mergeCell ref="A4:B4"/>
    <mergeCell ref="C4:D4"/>
  </mergeCells>
  <pageMargins left="0.75" right="0.75" top="1" bottom="1" header="0.511805555555556" footer="0.511805555555556"/>
  <pageSetup paperSize="9" scale="66"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showZeros="0" workbookViewId="0">
      <selection activeCell="C11" sqref="C11"/>
    </sheetView>
  </sheetViews>
  <sheetFormatPr defaultColWidth="9.14285714285714" defaultRowHeight="14.25" customHeight="1" outlineLevelCol="5"/>
  <cols>
    <col min="1" max="6" width="24.3428571428571" customWidth="1"/>
  </cols>
  <sheetData>
    <row r="1" ht="12" customHeight="1" spans="1:6">
      <c r="A1" s="117">
        <v>1</v>
      </c>
      <c r="B1" s="118">
        <v>0</v>
      </c>
      <c r="C1" s="117">
        <v>1</v>
      </c>
      <c r="D1" s="90"/>
      <c r="E1" s="90"/>
      <c r="F1" s="99" t="s">
        <v>483</v>
      </c>
    </row>
    <row r="2" ht="26.25" customHeight="1" spans="1:6">
      <c r="A2" s="119" t="str">
        <f>"2026"&amp;"年部门政府性基金预算支出预算表"</f>
        <v>2026年部门政府性基金预算支出预算表</v>
      </c>
      <c r="B2" s="119" t="s">
        <v>484</v>
      </c>
      <c r="C2" s="120"/>
      <c r="D2" s="121"/>
      <c r="E2" s="121"/>
      <c r="F2" s="121"/>
    </row>
    <row r="3" ht="13.5" customHeight="1" spans="1:6">
      <c r="A3" s="122" t="str">
        <f>"单位名称："&amp;"芒市农业农村局"</f>
        <v>单位名称：芒市农业农村局</v>
      </c>
      <c r="B3" s="122" t="s">
        <v>485</v>
      </c>
      <c r="C3" s="123"/>
      <c r="D3" s="90"/>
      <c r="E3" s="90"/>
      <c r="F3" s="99" t="s">
        <v>1</v>
      </c>
    </row>
    <row r="4" ht="19.5" customHeight="1" spans="1:6">
      <c r="A4" s="61" t="s">
        <v>155</v>
      </c>
      <c r="B4" s="124" t="s">
        <v>48</v>
      </c>
      <c r="C4" s="61" t="s">
        <v>49</v>
      </c>
      <c r="D4" s="36" t="s">
        <v>486</v>
      </c>
      <c r="E4" s="36"/>
      <c r="F4" s="36"/>
    </row>
    <row r="5" ht="18.55" customHeight="1" spans="1:6">
      <c r="A5" s="61"/>
      <c r="B5" s="124"/>
      <c r="C5" s="61"/>
      <c r="D5" s="36" t="s">
        <v>30</v>
      </c>
      <c r="E5" s="36" t="s">
        <v>52</v>
      </c>
      <c r="F5" s="36" t="s">
        <v>53</v>
      </c>
    </row>
    <row r="6" ht="20.25" customHeight="1" spans="1:6">
      <c r="A6" s="61">
        <v>1</v>
      </c>
      <c r="B6" s="125" t="s">
        <v>60</v>
      </c>
      <c r="C6" s="125" t="s">
        <v>61</v>
      </c>
      <c r="D6" s="125" t="s">
        <v>62</v>
      </c>
      <c r="E6" s="125" t="s">
        <v>63</v>
      </c>
      <c r="F6" s="125" t="s">
        <v>64</v>
      </c>
    </row>
    <row r="7" ht="30" customHeight="1" spans="1:6">
      <c r="A7" s="34"/>
      <c r="B7" s="124"/>
      <c r="C7" s="34"/>
      <c r="D7" s="82"/>
      <c r="E7" s="126"/>
      <c r="F7" s="126"/>
    </row>
    <row r="8" ht="30" customHeight="1" spans="1:6">
      <c r="A8" s="22"/>
      <c r="B8" s="22"/>
      <c r="C8" s="22"/>
      <c r="D8" s="82"/>
      <c r="E8" s="126"/>
      <c r="F8" s="126"/>
    </row>
    <row r="9" ht="30" customHeight="1" spans="1:6">
      <c r="A9" s="20" t="s">
        <v>487</v>
      </c>
      <c r="B9" s="20" t="s">
        <v>487</v>
      </c>
      <c r="C9" s="20" t="s">
        <v>487</v>
      </c>
      <c r="D9" s="82"/>
      <c r="E9" s="126"/>
      <c r="F9" s="126"/>
    </row>
    <row r="10" customHeight="1" spans="1:6">
      <c r="A10" s="95" t="s">
        <v>488</v>
      </c>
    </row>
  </sheetData>
  <mergeCells count="7">
    <mergeCell ref="A2:F2"/>
    <mergeCell ref="A3:C3"/>
    <mergeCell ref="D4:F4"/>
    <mergeCell ref="A9:C9"/>
    <mergeCell ref="A4:A5"/>
    <mergeCell ref="B4:B5"/>
    <mergeCell ref="C4:C5"/>
  </mergeCells>
  <pageMargins left="0.75" right="0.75" top="1" bottom="1" header="0.511805555555556" footer="0.511805555555556"/>
  <pageSetup paperSize="9" scale="8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5"/>
  <sheetViews>
    <sheetView showZeros="0" workbookViewId="0">
      <selection activeCell="A1" sqref="A1"/>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96"/>
      <c r="P1" s="96"/>
      <c r="Q1" s="42" t="s">
        <v>489</v>
      </c>
    </row>
    <row r="2" ht="27.75" customHeight="1" spans="1:17">
      <c r="A2" s="43" t="str">
        <f>"2026"&amp;"年部门政府采购预算表"</f>
        <v>2026年部门政府采购预算表</v>
      </c>
      <c r="B2" s="29"/>
      <c r="C2" s="29"/>
      <c r="D2" s="29"/>
      <c r="E2" s="29"/>
      <c r="F2" s="29"/>
      <c r="G2" s="29"/>
      <c r="H2" s="29"/>
      <c r="I2" s="29"/>
      <c r="J2" s="29"/>
      <c r="K2" s="97"/>
      <c r="L2" s="29"/>
      <c r="M2" s="29"/>
      <c r="N2" s="29"/>
      <c r="O2" s="97"/>
      <c r="P2" s="97"/>
      <c r="Q2" s="29"/>
    </row>
    <row r="3" ht="18.75" customHeight="1" spans="1:17">
      <c r="A3" s="44" t="str">
        <f>"单位名称："&amp;"芒市农业农村局"</f>
        <v>单位名称：芒市农业农村局</v>
      </c>
      <c r="B3" s="32"/>
      <c r="C3" s="32"/>
      <c r="D3" s="32"/>
      <c r="E3" s="32"/>
      <c r="F3" s="32"/>
      <c r="G3" s="32"/>
      <c r="H3" s="32"/>
      <c r="I3" s="32"/>
      <c r="J3" s="32"/>
      <c r="K3" s="1"/>
      <c r="L3" s="1"/>
      <c r="M3" s="1"/>
      <c r="N3" s="1"/>
      <c r="O3" s="98"/>
      <c r="P3" s="98"/>
      <c r="Q3" s="99" t="s">
        <v>27</v>
      </c>
    </row>
    <row r="4" ht="15.75" customHeight="1" spans="1:17">
      <c r="A4" s="11" t="s">
        <v>490</v>
      </c>
      <c r="B4" s="100" t="s">
        <v>491</v>
      </c>
      <c r="C4" s="100" t="s">
        <v>492</v>
      </c>
      <c r="D4" s="100" t="s">
        <v>493</v>
      </c>
      <c r="E4" s="100" t="s">
        <v>494</v>
      </c>
      <c r="F4" s="100" t="s">
        <v>495</v>
      </c>
      <c r="G4" s="47" t="s">
        <v>162</v>
      </c>
      <c r="H4" s="47"/>
      <c r="I4" s="47"/>
      <c r="J4" s="47"/>
      <c r="K4" s="101"/>
      <c r="L4" s="47"/>
      <c r="M4" s="47"/>
      <c r="N4" s="47"/>
      <c r="O4" s="77"/>
      <c r="P4" s="101"/>
      <c r="Q4" s="48"/>
    </row>
    <row r="5" ht="17.25" customHeight="1" spans="1:17">
      <c r="A5" s="16"/>
      <c r="B5" s="102"/>
      <c r="C5" s="102"/>
      <c r="D5" s="102"/>
      <c r="E5" s="102"/>
      <c r="F5" s="102"/>
      <c r="G5" s="102" t="s">
        <v>30</v>
      </c>
      <c r="H5" s="102" t="s">
        <v>34</v>
      </c>
      <c r="I5" s="102" t="s">
        <v>496</v>
      </c>
      <c r="J5" s="102" t="s">
        <v>497</v>
      </c>
      <c r="K5" s="103" t="s">
        <v>498</v>
      </c>
      <c r="L5" s="104" t="s">
        <v>499</v>
      </c>
      <c r="M5" s="104"/>
      <c r="N5" s="104"/>
      <c r="O5" s="105"/>
      <c r="P5" s="106"/>
      <c r="Q5" s="107"/>
    </row>
    <row r="6" ht="54" customHeight="1" spans="1:17">
      <c r="A6" s="18"/>
      <c r="B6" s="107"/>
      <c r="C6" s="107"/>
      <c r="D6" s="107"/>
      <c r="E6" s="107"/>
      <c r="F6" s="107"/>
      <c r="G6" s="107"/>
      <c r="H6" s="107" t="s">
        <v>33</v>
      </c>
      <c r="I6" s="107"/>
      <c r="J6" s="107"/>
      <c r="K6" s="108"/>
      <c r="L6" s="107" t="s">
        <v>33</v>
      </c>
      <c r="M6" s="107" t="s">
        <v>40</v>
      </c>
      <c r="N6" s="107" t="s">
        <v>500</v>
      </c>
      <c r="O6" s="34" t="s">
        <v>42</v>
      </c>
      <c r="P6" s="108" t="s">
        <v>43</v>
      </c>
      <c r="Q6" s="107" t="s">
        <v>44</v>
      </c>
    </row>
    <row r="7" ht="15" customHeight="1" spans="1:17">
      <c r="A7" s="79">
        <v>1</v>
      </c>
      <c r="B7" s="109">
        <v>2</v>
      </c>
      <c r="C7" s="109">
        <v>3</v>
      </c>
      <c r="D7" s="109">
        <v>4</v>
      </c>
      <c r="E7" s="109">
        <v>5</v>
      </c>
      <c r="F7" s="109">
        <v>6</v>
      </c>
      <c r="G7" s="110">
        <v>7</v>
      </c>
      <c r="H7" s="110">
        <v>8</v>
      </c>
      <c r="I7" s="110">
        <v>9</v>
      </c>
      <c r="J7" s="110">
        <v>10</v>
      </c>
      <c r="K7" s="110">
        <v>11</v>
      </c>
      <c r="L7" s="110">
        <v>12</v>
      </c>
      <c r="M7" s="110">
        <v>13</v>
      </c>
      <c r="N7" s="110">
        <v>14</v>
      </c>
      <c r="O7" s="110">
        <v>15</v>
      </c>
      <c r="P7" s="110">
        <v>16</v>
      </c>
      <c r="Q7" s="110">
        <v>17</v>
      </c>
    </row>
    <row r="8" ht="52.5" customHeight="1" spans="1:17">
      <c r="A8" s="111" t="s">
        <v>46</v>
      </c>
      <c r="B8" s="112"/>
      <c r="C8" s="112"/>
      <c r="D8" s="113"/>
      <c r="E8" s="114"/>
      <c r="F8" s="23"/>
      <c r="G8" s="23">
        <v>139400</v>
      </c>
      <c r="H8" s="23">
        <v>139400</v>
      </c>
      <c r="I8" s="23"/>
      <c r="J8" s="23"/>
      <c r="K8" s="23"/>
      <c r="L8" s="23"/>
      <c r="M8" s="23"/>
      <c r="N8" s="23"/>
      <c r="O8" s="23"/>
      <c r="P8" s="23"/>
      <c r="Q8" s="23"/>
    </row>
    <row r="9" ht="52.5" customHeight="1" spans="1:17">
      <c r="A9" s="111" t="str">
        <f t="shared" ref="A9:A11" si="0">"     "&amp;"一般公用经费"</f>
        <v>     一般公用经费</v>
      </c>
      <c r="B9" s="112" t="s">
        <v>501</v>
      </c>
      <c r="C9" s="112" t="s">
        <v>501</v>
      </c>
      <c r="D9" s="113" t="s">
        <v>502</v>
      </c>
      <c r="E9" s="114">
        <v>600</v>
      </c>
      <c r="F9" s="23"/>
      <c r="G9" s="23">
        <v>18000</v>
      </c>
      <c r="H9" s="23">
        <v>18000</v>
      </c>
      <c r="I9" s="23"/>
      <c r="J9" s="23"/>
      <c r="K9" s="23"/>
      <c r="L9" s="23"/>
      <c r="M9" s="23"/>
      <c r="N9" s="23"/>
      <c r="O9" s="23"/>
      <c r="P9" s="23"/>
      <c r="Q9" s="23"/>
    </row>
    <row r="10" ht="52.5" customHeight="1" spans="1:17">
      <c r="A10" s="111" t="str">
        <f t="shared" si="0"/>
        <v>     一般公用经费</v>
      </c>
      <c r="B10" s="112" t="s">
        <v>503</v>
      </c>
      <c r="C10" s="112" t="s">
        <v>504</v>
      </c>
      <c r="D10" s="113" t="s">
        <v>505</v>
      </c>
      <c r="E10" s="114">
        <v>2</v>
      </c>
      <c r="F10" s="23"/>
      <c r="G10" s="23">
        <v>10000</v>
      </c>
      <c r="H10" s="23">
        <v>10000</v>
      </c>
      <c r="I10" s="23"/>
      <c r="J10" s="23"/>
      <c r="K10" s="23"/>
      <c r="L10" s="23"/>
      <c r="M10" s="23"/>
      <c r="N10" s="23"/>
      <c r="O10" s="23"/>
      <c r="P10" s="23"/>
      <c r="Q10" s="23"/>
    </row>
    <row r="11" ht="52.5" customHeight="1" spans="1:17">
      <c r="A11" s="111" t="str">
        <f t="shared" si="0"/>
        <v>     一般公用经费</v>
      </c>
      <c r="B11" s="112" t="s">
        <v>506</v>
      </c>
      <c r="C11" s="112" t="s">
        <v>506</v>
      </c>
      <c r="D11" s="113" t="s">
        <v>406</v>
      </c>
      <c r="E11" s="114">
        <v>5</v>
      </c>
      <c r="F11" s="23"/>
      <c r="G11" s="23">
        <v>4000</v>
      </c>
      <c r="H11" s="23">
        <v>4000</v>
      </c>
      <c r="I11" s="23"/>
      <c r="J11" s="23"/>
      <c r="K11" s="23"/>
      <c r="L11" s="23"/>
      <c r="M11" s="23"/>
      <c r="N11" s="23"/>
      <c r="O11" s="23"/>
      <c r="P11" s="23"/>
      <c r="Q11" s="23"/>
    </row>
    <row r="12" ht="52.5" customHeight="1" spans="1:17">
      <c r="A12" s="111" t="str">
        <f t="shared" ref="A12:A14" si="1">"     "&amp;"公用经费安排的公务用车运维费"</f>
        <v>     公用经费安排的公务用车运维费</v>
      </c>
      <c r="B12" s="112" t="s">
        <v>507</v>
      </c>
      <c r="C12" s="112" t="s">
        <v>507</v>
      </c>
      <c r="D12" s="113" t="s">
        <v>508</v>
      </c>
      <c r="E12" s="114">
        <v>1</v>
      </c>
      <c r="F12" s="23"/>
      <c r="G12" s="23">
        <v>50000</v>
      </c>
      <c r="H12" s="23">
        <v>50000</v>
      </c>
      <c r="I12" s="23"/>
      <c r="J12" s="23"/>
      <c r="K12" s="23"/>
      <c r="L12" s="23"/>
      <c r="M12" s="23"/>
      <c r="N12" s="23"/>
      <c r="O12" s="23"/>
      <c r="P12" s="23"/>
      <c r="Q12" s="23"/>
    </row>
    <row r="13" ht="52.5" customHeight="1" spans="1:17">
      <c r="A13" s="111" t="str">
        <f t="shared" si="1"/>
        <v>     公用经费安排的公务用车运维费</v>
      </c>
      <c r="B13" s="112" t="s">
        <v>509</v>
      </c>
      <c r="C13" s="112" t="s">
        <v>509</v>
      </c>
      <c r="D13" s="113" t="s">
        <v>508</v>
      </c>
      <c r="E13" s="114">
        <v>1</v>
      </c>
      <c r="F13" s="23"/>
      <c r="G13" s="23">
        <v>40000</v>
      </c>
      <c r="H13" s="23">
        <v>40000</v>
      </c>
      <c r="I13" s="23"/>
      <c r="J13" s="23"/>
      <c r="K13" s="23"/>
      <c r="L13" s="23"/>
      <c r="M13" s="23"/>
      <c r="N13" s="23"/>
      <c r="O13" s="23"/>
      <c r="P13" s="23"/>
      <c r="Q13" s="23"/>
    </row>
    <row r="14" ht="52.5" customHeight="1" spans="1:17">
      <c r="A14" s="111" t="str">
        <f t="shared" si="1"/>
        <v>     公用经费安排的公务用车运维费</v>
      </c>
      <c r="B14" s="112" t="s">
        <v>510</v>
      </c>
      <c r="C14" s="112" t="s">
        <v>510</v>
      </c>
      <c r="D14" s="113" t="s">
        <v>508</v>
      </c>
      <c r="E14" s="114">
        <v>1</v>
      </c>
      <c r="F14" s="23"/>
      <c r="G14" s="23">
        <v>17400</v>
      </c>
      <c r="H14" s="23">
        <v>17400</v>
      </c>
      <c r="I14" s="23"/>
      <c r="J14" s="23"/>
      <c r="K14" s="23"/>
      <c r="L14" s="23"/>
      <c r="M14" s="23"/>
      <c r="N14" s="23"/>
      <c r="O14" s="23"/>
      <c r="P14" s="23"/>
      <c r="Q14" s="23"/>
    </row>
    <row r="15" ht="30" customHeight="1" spans="1:17">
      <c r="A15" s="115" t="s">
        <v>487</v>
      </c>
      <c r="B15" s="116"/>
      <c r="C15" s="116"/>
      <c r="D15" s="116"/>
      <c r="E15" s="114"/>
      <c r="F15" s="23"/>
      <c r="G15" s="23">
        <v>139400</v>
      </c>
      <c r="H15" s="23">
        <v>139400</v>
      </c>
      <c r="I15" s="23"/>
      <c r="J15" s="23"/>
      <c r="K15" s="23"/>
      <c r="L15" s="23"/>
      <c r="M15" s="23"/>
      <c r="N15" s="23"/>
      <c r="O15" s="23"/>
      <c r="P15" s="23"/>
      <c r="Q15" s="23"/>
    </row>
  </sheetData>
  <mergeCells count="16">
    <mergeCell ref="A2:Q2"/>
    <mergeCell ref="A3:F3"/>
    <mergeCell ref="G4:Q4"/>
    <mergeCell ref="L5:Q5"/>
    <mergeCell ref="A15:E15"/>
    <mergeCell ref="A4:A6"/>
    <mergeCell ref="B4:B6"/>
    <mergeCell ref="C4:C6"/>
    <mergeCell ref="D4:D6"/>
    <mergeCell ref="E4:E6"/>
    <mergeCell ref="F4:F6"/>
    <mergeCell ref="G5:G6"/>
    <mergeCell ref="H5:H6"/>
    <mergeCell ref="I5:I6"/>
    <mergeCell ref="J5:J6"/>
    <mergeCell ref="K5:K6"/>
  </mergeCells>
  <pageMargins left="0.75" right="0.75" top="1" bottom="1" header="0.511805555555556" footer="0.511805555555556"/>
  <pageSetup paperSize="9" scale="7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11"/>
  <sheetViews>
    <sheetView showZeros="0" tabSelected="1" workbookViewId="0">
      <selection activeCell="G16" sqref="G16"/>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8"/>
      <c r="I1" s="1"/>
      <c r="J1" s="1"/>
      <c r="K1" s="88"/>
      <c r="L1" s="1"/>
      <c r="M1" s="89"/>
      <c r="N1" s="89" t="s">
        <v>511</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"单位名称："&amp;"芒市农业农村局"</f>
        <v>单位名称：芒市农业农村局</v>
      </c>
      <c r="B3" s="32"/>
      <c r="C3" s="32"/>
      <c r="D3" s="32"/>
      <c r="E3" s="32"/>
      <c r="F3" s="32"/>
      <c r="G3" s="32"/>
      <c r="H3" s="88"/>
      <c r="I3" s="1"/>
      <c r="J3" s="1"/>
      <c r="K3" s="88"/>
      <c r="L3" s="1"/>
      <c r="M3" s="90"/>
      <c r="N3" s="42" t="s">
        <v>27</v>
      </c>
    </row>
    <row r="4" ht="15.75" customHeight="1" spans="1:14">
      <c r="A4" s="11" t="s">
        <v>490</v>
      </c>
      <c r="B4" s="11" t="s">
        <v>512</v>
      </c>
      <c r="C4" s="11" t="s">
        <v>513</v>
      </c>
      <c r="D4" s="12" t="s">
        <v>162</v>
      </c>
      <c r="E4" s="13"/>
      <c r="F4" s="13"/>
      <c r="G4" s="13"/>
      <c r="H4" s="13"/>
      <c r="I4" s="13"/>
      <c r="J4" s="13"/>
      <c r="K4" s="13"/>
      <c r="L4" s="13"/>
      <c r="M4" s="13"/>
      <c r="N4" s="14"/>
    </row>
    <row r="5" ht="17.25" customHeight="1" spans="1:14">
      <c r="A5" s="16"/>
      <c r="B5" s="16"/>
      <c r="C5" s="16"/>
      <c r="D5" s="91" t="s">
        <v>30</v>
      </c>
      <c r="E5" s="11" t="s">
        <v>34</v>
      </c>
      <c r="F5" s="11" t="s">
        <v>496</v>
      </c>
      <c r="G5" s="11" t="s">
        <v>497</v>
      </c>
      <c r="H5" s="11" t="s">
        <v>498</v>
      </c>
      <c r="I5" s="12" t="s">
        <v>499</v>
      </c>
      <c r="J5" s="13"/>
      <c r="K5" s="13"/>
      <c r="L5" s="13"/>
      <c r="M5" s="13"/>
      <c r="N5" s="14"/>
    </row>
    <row r="6" ht="40.5" customHeight="1" spans="1:14">
      <c r="A6" s="18"/>
      <c r="B6" s="18"/>
      <c r="C6" s="18"/>
      <c r="D6" s="79"/>
      <c r="E6" s="16" t="s">
        <v>33</v>
      </c>
      <c r="F6" s="18"/>
      <c r="G6" s="18"/>
      <c r="H6" s="79"/>
      <c r="I6" s="16" t="s">
        <v>33</v>
      </c>
      <c r="J6" s="16" t="s">
        <v>40</v>
      </c>
      <c r="K6" s="16" t="s">
        <v>41</v>
      </c>
      <c r="L6" s="16" t="s">
        <v>42</v>
      </c>
      <c r="M6" s="16" t="s">
        <v>43</v>
      </c>
      <c r="N6" s="16" t="s">
        <v>44</v>
      </c>
    </row>
    <row r="7" ht="15" customHeight="1" spans="1:14">
      <c r="A7" s="36">
        <v>1</v>
      </c>
      <c r="B7" s="36">
        <v>2</v>
      </c>
      <c r="C7" s="36">
        <v>3</v>
      </c>
      <c r="D7" s="36">
        <v>7</v>
      </c>
      <c r="E7" s="36">
        <v>8</v>
      </c>
      <c r="F7" s="36">
        <v>9</v>
      </c>
      <c r="G7" s="36">
        <v>10</v>
      </c>
      <c r="H7" s="36">
        <v>11</v>
      </c>
      <c r="I7" s="36">
        <v>12</v>
      </c>
      <c r="J7" s="36">
        <v>13</v>
      </c>
      <c r="K7" s="36">
        <v>14</v>
      </c>
      <c r="L7" s="36">
        <v>15</v>
      </c>
      <c r="M7" s="36">
        <v>16</v>
      </c>
      <c r="N7" s="36">
        <v>17</v>
      </c>
    </row>
    <row r="8" ht="52.5" customHeight="1" spans="1:14">
      <c r="A8" s="92"/>
      <c r="B8" s="92"/>
      <c r="C8" s="92"/>
      <c r="D8" s="23"/>
      <c r="E8" s="23"/>
      <c r="F8" s="23"/>
      <c r="G8" s="23"/>
      <c r="H8" s="23"/>
      <c r="I8" s="23"/>
      <c r="J8" s="23"/>
      <c r="K8" s="23"/>
      <c r="L8" s="23"/>
      <c r="M8" s="23"/>
      <c r="N8" s="23"/>
    </row>
    <row r="9" ht="52.5" customHeight="1" spans="1:14">
      <c r="A9" s="93"/>
      <c r="B9" s="93"/>
      <c r="C9" s="93"/>
      <c r="D9" s="23"/>
      <c r="E9" s="23"/>
      <c r="F9" s="23"/>
      <c r="G9" s="23"/>
      <c r="H9" s="23"/>
      <c r="I9" s="23"/>
      <c r="J9" s="23"/>
      <c r="K9" s="23"/>
      <c r="L9" s="23"/>
      <c r="M9" s="23"/>
      <c r="N9" s="23"/>
    </row>
    <row r="10" ht="30" customHeight="1" spans="1:14">
      <c r="A10" s="12" t="s">
        <v>30</v>
      </c>
      <c r="B10" s="94"/>
      <c r="C10" s="94"/>
      <c r="D10" s="23"/>
      <c r="E10" s="23"/>
      <c r="F10" s="23"/>
      <c r="G10" s="23"/>
      <c r="H10" s="23"/>
      <c r="I10" s="23"/>
      <c r="J10" s="23"/>
      <c r="K10" s="23"/>
      <c r="L10" s="23"/>
      <c r="M10" s="23"/>
      <c r="N10" s="23"/>
    </row>
    <row r="11" customHeight="1" spans="1:14">
      <c r="A11" s="95" t="s">
        <v>514</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11805555555556" footer="0.511805555555556"/>
  <pageSetup paperSize="9" scale="7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11"/>
  <sheetViews>
    <sheetView showZeros="0" workbookViewId="0">
      <selection activeCell="A1" sqref="A1"/>
    </sheetView>
  </sheetViews>
  <sheetFormatPr defaultColWidth="9.14285714285714" defaultRowHeight="14.25" customHeight="1"/>
  <cols>
    <col min="1" max="1" width="37.7142857142857" customWidth="1"/>
    <col min="2" max="16" width="7.04761904761905" customWidth="1"/>
  </cols>
  <sheetData>
    <row r="1" ht="13.5" customHeight="1" spans="1:16">
      <c r="A1" s="65"/>
      <c r="B1" s="65"/>
      <c r="C1" s="65"/>
      <c r="D1" s="66"/>
      <c r="E1" s="66"/>
      <c r="F1" s="66"/>
      <c r="G1" s="66"/>
      <c r="H1" s="66"/>
      <c r="I1" s="66"/>
      <c r="J1" s="66"/>
      <c r="K1" s="66"/>
      <c r="L1" s="66"/>
      <c r="M1" s="66"/>
      <c r="N1" s="66"/>
      <c r="O1" s="66"/>
      <c r="P1" s="67" t="s">
        <v>515</v>
      </c>
    </row>
    <row r="2" ht="27.75" customHeight="1" spans="1:16">
      <c r="A2" s="68" t="str">
        <f>"2026"&amp;"年市对下转移支付预算表"</f>
        <v>2026年市对下转移支付预算表</v>
      </c>
      <c r="B2" s="5"/>
      <c r="C2" s="5"/>
      <c r="D2" s="58"/>
      <c r="E2" s="58"/>
      <c r="F2" s="58"/>
      <c r="G2" s="58"/>
      <c r="H2" s="58"/>
      <c r="I2" s="58"/>
      <c r="J2" s="58"/>
      <c r="K2" s="58"/>
      <c r="L2" s="58"/>
      <c r="M2" s="58"/>
      <c r="N2" s="58"/>
      <c r="O2" s="58"/>
      <c r="P2" s="5"/>
    </row>
    <row r="3" customHeight="1" spans="1:16">
      <c r="A3" s="69" t="s">
        <v>1</v>
      </c>
      <c r="B3" s="70"/>
      <c r="C3" s="70"/>
      <c r="D3" s="9"/>
      <c r="E3" s="9"/>
      <c r="F3" s="9"/>
      <c r="G3" s="9"/>
      <c r="H3" s="9"/>
      <c r="I3" s="9"/>
      <c r="J3" s="9"/>
      <c r="K3" s="9"/>
      <c r="L3" s="9"/>
      <c r="M3" s="9"/>
      <c r="N3" s="9"/>
      <c r="O3" s="9"/>
      <c r="P3" s="71"/>
    </row>
    <row r="4" ht="18" customHeight="1" spans="1:16">
      <c r="A4" s="72" t="str">
        <f>"单位名称："&amp;"芒市农业农村局"</f>
        <v>单位名称：芒市农业农村局</v>
      </c>
      <c r="B4" s="73"/>
      <c r="C4" s="73"/>
      <c r="D4" s="9"/>
      <c r="E4" s="9"/>
      <c r="F4" s="9"/>
      <c r="G4" s="9"/>
      <c r="H4" s="9"/>
      <c r="I4" s="9"/>
      <c r="J4" s="9"/>
      <c r="K4" s="9"/>
      <c r="L4" s="9"/>
      <c r="M4" s="9"/>
      <c r="N4" s="9"/>
      <c r="O4" s="9"/>
      <c r="P4" s="74"/>
    </row>
    <row r="5" ht="19.5" customHeight="1" spans="1:16">
      <c r="A5" s="75" t="s">
        <v>516</v>
      </c>
      <c r="B5" s="12" t="s">
        <v>162</v>
      </c>
      <c r="C5" s="13"/>
      <c r="D5" s="76"/>
      <c r="E5" s="77" t="s">
        <v>517</v>
      </c>
      <c r="F5" s="77"/>
      <c r="G5" s="77"/>
      <c r="H5" s="77"/>
      <c r="I5" s="77"/>
      <c r="J5" s="77"/>
      <c r="K5" s="77"/>
      <c r="L5" s="77"/>
      <c r="M5" s="77"/>
      <c r="N5" s="77"/>
      <c r="O5" s="77"/>
      <c r="P5" s="78"/>
    </row>
    <row r="6" ht="40.5" customHeight="1" spans="1:16">
      <c r="A6" s="79"/>
      <c r="B6" s="16" t="s">
        <v>30</v>
      </c>
      <c r="C6" s="11" t="s">
        <v>34</v>
      </c>
      <c r="D6" s="80" t="s">
        <v>518</v>
      </c>
      <c r="E6" s="80" t="s">
        <v>519</v>
      </c>
      <c r="F6" s="80" t="s">
        <v>520</v>
      </c>
      <c r="G6" s="80" t="s">
        <v>521</v>
      </c>
      <c r="H6" s="80" t="s">
        <v>522</v>
      </c>
      <c r="I6" s="80" t="s">
        <v>523</v>
      </c>
      <c r="J6" s="80" t="s">
        <v>524</v>
      </c>
      <c r="K6" s="80" t="s">
        <v>525</v>
      </c>
      <c r="L6" s="80" t="s">
        <v>526</v>
      </c>
      <c r="M6" s="34" t="s">
        <v>527</v>
      </c>
      <c r="N6" s="34" t="s">
        <v>528</v>
      </c>
      <c r="O6" s="81" t="s">
        <v>529</v>
      </c>
      <c r="P6" s="34" t="s">
        <v>530</v>
      </c>
    </row>
    <row r="7" ht="19.5" customHeight="1" spans="1:16">
      <c r="A7" s="36">
        <v>1</v>
      </c>
      <c r="B7" s="36">
        <v>2</v>
      </c>
      <c r="C7" s="36">
        <v>3</v>
      </c>
      <c r="D7" s="36">
        <v>4</v>
      </c>
      <c r="E7" s="36">
        <v>5</v>
      </c>
      <c r="F7" s="36">
        <v>6</v>
      </c>
      <c r="G7" s="36">
        <v>7</v>
      </c>
      <c r="H7" s="36">
        <v>8</v>
      </c>
      <c r="I7" s="36">
        <v>9</v>
      </c>
      <c r="J7" s="36">
        <v>10</v>
      </c>
      <c r="K7" s="36">
        <v>11</v>
      </c>
      <c r="L7" s="36">
        <v>12</v>
      </c>
      <c r="M7" s="36">
        <v>13</v>
      </c>
      <c r="N7" s="36">
        <v>14</v>
      </c>
      <c r="O7" s="36">
        <v>15</v>
      </c>
      <c r="P7" s="79">
        <v>16</v>
      </c>
    </row>
    <row r="8" ht="19.5" customHeight="1" spans="1:16">
      <c r="A8" s="37"/>
      <c r="B8" s="82"/>
      <c r="C8" s="82"/>
      <c r="D8" s="83"/>
      <c r="E8" s="84"/>
      <c r="F8" s="84"/>
      <c r="G8" s="84"/>
      <c r="H8" s="84"/>
      <c r="I8" s="84"/>
      <c r="J8" s="84"/>
      <c r="K8" s="84"/>
      <c r="L8" s="84"/>
      <c r="M8" s="85"/>
      <c r="N8" s="85"/>
      <c r="O8" s="85"/>
      <c r="P8" s="85"/>
    </row>
    <row r="9" ht="19.5" customHeight="1" spans="1:16">
      <c r="A9" s="37"/>
      <c r="B9" s="82"/>
      <c r="C9" s="82"/>
      <c r="D9" s="83"/>
      <c r="E9" s="86"/>
      <c r="F9" s="86"/>
      <c r="G9" s="86"/>
      <c r="H9" s="86"/>
      <c r="I9" s="86"/>
      <c r="J9" s="86"/>
      <c r="K9" s="86"/>
      <c r="L9" s="86"/>
      <c r="M9" s="86"/>
      <c r="N9" s="86"/>
      <c r="O9" s="86"/>
      <c r="P9" s="24"/>
    </row>
    <row r="10" ht="19.5" customHeight="1" spans="1:16">
      <c r="A10" s="51" t="s">
        <v>30</v>
      </c>
      <c r="B10" s="82"/>
      <c r="C10" s="82"/>
      <c r="D10" s="83"/>
      <c r="E10" s="84"/>
      <c r="F10" s="84"/>
      <c r="G10" s="84"/>
      <c r="H10" s="84"/>
      <c r="I10" s="84"/>
      <c r="J10" s="84"/>
      <c r="K10" s="84"/>
      <c r="L10" s="84"/>
      <c r="M10" s="85"/>
      <c r="N10" s="85"/>
      <c r="O10" s="85"/>
      <c r="P10" s="85"/>
    </row>
    <row r="11" customHeight="1" spans="1:16">
      <c r="A11" s="87" t="s">
        <v>531</v>
      </c>
      <c r="B11" s="87"/>
      <c r="C11" s="87"/>
      <c r="D11" s="6"/>
      <c r="E11" s="6"/>
      <c r="F11" s="6"/>
      <c r="G11" s="6"/>
      <c r="H11" s="6"/>
      <c r="I11" s="6"/>
      <c r="J11" s="6"/>
      <c r="K11" s="6"/>
      <c r="L11" s="6"/>
      <c r="M11" s="6"/>
      <c r="N11" s="6"/>
      <c r="O11" s="6"/>
      <c r="P11" s="87"/>
    </row>
  </sheetData>
  <mergeCells count="7">
    <mergeCell ref="A2:P2"/>
    <mergeCell ref="A3:P3"/>
    <mergeCell ref="A4:P4"/>
    <mergeCell ref="B5:D5"/>
    <mergeCell ref="E5:P5"/>
    <mergeCell ref="A11:P11"/>
    <mergeCell ref="A5:A6"/>
  </mergeCells>
  <pageMargins left="0.75" right="0.75" top="1" bottom="1" header="0.511805555555556" footer="0.511805555555556"/>
  <pageSetup paperSize="9" scale="91"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showZeros="0" workbookViewId="0">
      <selection activeCell="C17" sqref="C17"/>
    </sheetView>
  </sheetViews>
  <sheetFormatPr defaultColWidth="9.14285714285714" defaultRowHeight="12" customHeight="1" outlineLevelRow="7"/>
  <cols>
    <col min="1" max="2" width="15.6285714285714" customWidth="1"/>
    <col min="3" max="10" width="11.2" customWidth="1"/>
  </cols>
  <sheetData>
    <row r="1" customHeight="1" spans="1:10">
      <c r="J1" s="56" t="s">
        <v>532</v>
      </c>
    </row>
    <row r="2" ht="28.5" customHeight="1" spans="1:10">
      <c r="A2" s="57" t="str">
        <f>"2026"&amp;"年市对下转移支付绩效目标表"</f>
        <v>2026年市对下转移支付绩效目标表</v>
      </c>
      <c r="B2" s="5"/>
      <c r="C2" s="5"/>
      <c r="D2" s="5"/>
      <c r="E2" s="5"/>
      <c r="F2" s="58"/>
      <c r="G2" s="5"/>
      <c r="H2" s="58"/>
      <c r="I2" s="58"/>
      <c r="J2" s="5"/>
    </row>
    <row r="3" ht="17.25" customHeight="1" spans="1:10">
      <c r="A3" s="6" t="str">
        <f>"单位名称："&amp;"芒市农业农村局"</f>
        <v>单位名称：芒市农业农村局</v>
      </c>
      <c r="B3" s="59"/>
      <c r="C3" s="59"/>
      <c r="D3" s="59"/>
      <c r="E3" s="59"/>
      <c r="F3" s="60"/>
      <c r="G3" s="59"/>
      <c r="H3" s="60"/>
    </row>
    <row r="4" ht="44.25" customHeight="1" spans="1:10">
      <c r="A4" s="35" t="s">
        <v>287</v>
      </c>
      <c r="B4" s="35" t="s">
        <v>288</v>
      </c>
      <c r="C4" s="35" t="s">
        <v>289</v>
      </c>
      <c r="D4" s="35" t="s">
        <v>290</v>
      </c>
      <c r="E4" s="35" t="s">
        <v>291</v>
      </c>
      <c r="F4" s="61" t="s">
        <v>292</v>
      </c>
      <c r="G4" s="35" t="s">
        <v>293</v>
      </c>
      <c r="H4" s="61" t="s">
        <v>294</v>
      </c>
      <c r="I4" s="61" t="s">
        <v>295</v>
      </c>
      <c r="J4" s="35" t="s">
        <v>296</v>
      </c>
    </row>
    <row r="5" ht="14.25" customHeight="1" spans="1:10">
      <c r="A5" s="35">
        <v>1</v>
      </c>
      <c r="B5" s="35">
        <v>2</v>
      </c>
      <c r="C5" s="35">
        <v>3</v>
      </c>
      <c r="D5" s="35">
        <v>4</v>
      </c>
      <c r="E5" s="35">
        <v>5</v>
      </c>
      <c r="F5" s="61">
        <v>6</v>
      </c>
      <c r="G5" s="35">
        <v>7</v>
      </c>
      <c r="H5" s="61">
        <v>8</v>
      </c>
      <c r="I5" s="61">
        <v>9</v>
      </c>
      <c r="J5" s="35">
        <v>10</v>
      </c>
    </row>
    <row r="6" ht="25.95" customHeight="1" spans="1:10">
      <c r="A6" s="37"/>
      <c r="B6" s="49"/>
      <c r="C6" s="49"/>
      <c r="D6" s="49"/>
      <c r="E6" s="62"/>
      <c r="F6" s="63"/>
      <c r="G6" s="62"/>
      <c r="H6" s="63"/>
      <c r="I6" s="63"/>
      <c r="J6" s="62"/>
    </row>
    <row r="7" ht="25.95" customHeight="1" spans="1:10">
      <c r="A7" s="37"/>
      <c r="B7" s="22" t="s">
        <v>533</v>
      </c>
      <c r="C7" s="22" t="s">
        <v>533</v>
      </c>
      <c r="D7" s="22" t="s">
        <v>533</v>
      </c>
      <c r="E7" s="37" t="s">
        <v>533</v>
      </c>
      <c r="F7" s="22" t="s">
        <v>533</v>
      </c>
      <c r="G7" s="37" t="s">
        <v>533</v>
      </c>
      <c r="H7" s="22" t="s">
        <v>533</v>
      </c>
      <c r="I7" s="22" t="s">
        <v>533</v>
      </c>
      <c r="J7" s="37" t="s">
        <v>533</v>
      </c>
    </row>
    <row r="8" customHeight="1" spans="1:10">
      <c r="A8" s="64" t="s">
        <v>534</v>
      </c>
    </row>
  </sheetData>
  <mergeCells count="2">
    <mergeCell ref="A2:J2"/>
    <mergeCell ref="A3:H3"/>
  </mergeCells>
  <pageMargins left="0.75" right="0.75" top="1" bottom="1" header="0.511805555555556" footer="0.511805555555556"/>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H9"/>
  <sheetViews>
    <sheetView showZeros="0" workbookViewId="0">
      <selection activeCell="A9" sqref="A9:H9"/>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2" t="s">
        <v>535</v>
      </c>
    </row>
    <row r="2" ht="28.5" customHeight="1" spans="1:8">
      <c r="A2" s="43" t="str">
        <f>"2026"&amp;"年新增资产配置表"</f>
        <v>2026年新增资产配置表</v>
      </c>
      <c r="B2" s="29"/>
      <c r="C2" s="29"/>
      <c r="D2" s="29"/>
      <c r="E2" s="29"/>
      <c r="F2" s="29"/>
      <c r="G2" s="29"/>
      <c r="H2" s="29"/>
    </row>
    <row r="3" ht="13.5" customHeight="1" spans="1:8">
      <c r="A3" s="44" t="str">
        <f>"单位名称："&amp;"芒市农业农村局"</f>
        <v>单位名称：芒市农业农村局</v>
      </c>
      <c r="B3" s="31"/>
      <c r="C3" s="45"/>
      <c r="D3" s="1"/>
      <c r="E3" s="1"/>
      <c r="F3" s="1"/>
      <c r="G3" s="1"/>
      <c r="H3" s="1"/>
    </row>
    <row r="4" ht="18" customHeight="1" spans="1:8">
      <c r="A4" s="11" t="s">
        <v>155</v>
      </c>
      <c r="B4" s="11" t="s">
        <v>536</v>
      </c>
      <c r="C4" s="11" t="s">
        <v>537</v>
      </c>
      <c r="D4" s="11" t="s">
        <v>538</v>
      </c>
      <c r="E4" s="11" t="s">
        <v>539</v>
      </c>
      <c r="F4" s="46" t="s">
        <v>540</v>
      </c>
      <c r="G4" s="47"/>
      <c r="H4" s="48"/>
    </row>
    <row r="5" ht="18" customHeight="1" spans="1:8">
      <c r="A5" s="18"/>
      <c r="B5" s="18"/>
      <c r="C5" s="18"/>
      <c r="D5" s="18"/>
      <c r="E5" s="18"/>
      <c r="F5" s="35" t="s">
        <v>494</v>
      </c>
      <c r="G5" s="35" t="s">
        <v>541</v>
      </c>
      <c r="H5" s="35" t="s">
        <v>542</v>
      </c>
    </row>
    <row r="6" ht="21" customHeight="1" spans="1:8">
      <c r="A6" s="35">
        <v>1</v>
      </c>
      <c r="B6" s="35">
        <v>2</v>
      </c>
      <c r="C6" s="35">
        <v>3</v>
      </c>
      <c r="D6" s="35">
        <v>4</v>
      </c>
      <c r="E6" s="35">
        <v>5</v>
      </c>
      <c r="F6" s="35">
        <v>6</v>
      </c>
      <c r="G6" s="35">
        <v>7</v>
      </c>
      <c r="H6" s="35">
        <v>8</v>
      </c>
    </row>
    <row r="7" ht="33" customHeight="1" spans="1:8">
      <c r="A7" s="49"/>
      <c r="B7" s="49"/>
      <c r="C7" s="49"/>
      <c r="D7" s="49"/>
      <c r="E7" s="49"/>
      <c r="F7" s="38"/>
      <c r="G7" s="50"/>
      <c r="H7" s="50"/>
    </row>
    <row r="8" ht="24" customHeight="1" spans="1:8">
      <c r="A8" s="51" t="s">
        <v>30</v>
      </c>
      <c r="B8" s="52"/>
      <c r="C8" s="52"/>
      <c r="D8" s="52"/>
      <c r="E8" s="52"/>
      <c r="F8" s="39"/>
      <c r="G8" s="53"/>
      <c r="H8" s="53"/>
    </row>
    <row r="9" ht="33" customHeight="1" spans="1:8">
      <c r="A9" s="54" t="s">
        <v>543</v>
      </c>
      <c r="B9" s="55"/>
      <c r="C9" s="55"/>
      <c r="D9" s="55"/>
      <c r="E9" s="55"/>
      <c r="F9" s="55"/>
      <c r="G9" s="55"/>
      <c r="H9" s="55"/>
    </row>
  </sheetData>
  <mergeCells count="10">
    <mergeCell ref="A2:H2"/>
    <mergeCell ref="A3:C3"/>
    <mergeCell ref="F4:H4"/>
    <mergeCell ref="A8:E8"/>
    <mergeCell ref="A9:H9"/>
    <mergeCell ref="A4:A5"/>
    <mergeCell ref="B4:B5"/>
    <mergeCell ref="C4:C5"/>
    <mergeCell ref="D4:D5"/>
    <mergeCell ref="E4:E5"/>
  </mergeCells>
  <pageMargins left="0.75" right="0.75" top="1" bottom="1" header="0.511805555555556" footer="0.511805555555556"/>
  <pageSetup paperSize="9" scale="96"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22"/>
  <sheetViews>
    <sheetView showZeros="0" topLeftCell="A14" workbookViewId="0">
      <selection activeCell="A1" sqref="A1"/>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544</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"单位名称："&amp;"芒市农业农村局"</f>
        <v>单位名称：芒市农业农村局</v>
      </c>
      <c r="B3" s="31"/>
      <c r="C3" s="31"/>
      <c r="D3" s="31"/>
      <c r="E3" s="31"/>
      <c r="F3" s="31"/>
      <c r="G3" s="31"/>
      <c r="H3" s="32"/>
      <c r="I3" s="32"/>
      <c r="J3" s="32"/>
      <c r="K3" s="33" t="s">
        <v>27</v>
      </c>
    </row>
    <row r="4" ht="21.75" customHeight="1" spans="1:11">
      <c r="A4" s="34" t="s">
        <v>249</v>
      </c>
      <c r="B4" s="34" t="s">
        <v>157</v>
      </c>
      <c r="C4" s="34" t="s">
        <v>250</v>
      </c>
      <c r="D4" s="35" t="s">
        <v>158</v>
      </c>
      <c r="E4" s="35" t="s">
        <v>159</v>
      </c>
      <c r="F4" s="35" t="s">
        <v>251</v>
      </c>
      <c r="G4" s="35" t="s">
        <v>252</v>
      </c>
      <c r="H4" s="36" t="s">
        <v>30</v>
      </c>
      <c r="I4" s="36" t="s">
        <v>545</v>
      </c>
      <c r="J4" s="36"/>
      <c r="K4" s="36"/>
    </row>
    <row r="5" ht="21.75" customHeight="1" spans="1:11">
      <c r="A5" s="34"/>
      <c r="B5" s="34"/>
      <c r="C5" s="34"/>
      <c r="D5" s="35"/>
      <c r="E5" s="35"/>
      <c r="F5" s="35"/>
      <c r="G5" s="35"/>
      <c r="H5" s="36"/>
      <c r="I5" s="35" t="s">
        <v>34</v>
      </c>
      <c r="J5" s="35" t="s">
        <v>35</v>
      </c>
      <c r="K5" s="35" t="s">
        <v>36</v>
      </c>
    </row>
    <row r="6" ht="40.5" customHeight="1" spans="1:11">
      <c r="A6" s="34"/>
      <c r="B6" s="34"/>
      <c r="C6" s="34"/>
      <c r="D6" s="35"/>
      <c r="E6" s="35"/>
      <c r="F6" s="35"/>
      <c r="G6" s="35"/>
      <c r="H6" s="36"/>
      <c r="I6" s="35" t="s">
        <v>33</v>
      </c>
      <c r="J6" s="35"/>
      <c r="K6" s="35"/>
    </row>
    <row r="7" ht="15" customHeight="1" spans="1:11">
      <c r="A7" s="19">
        <v>1</v>
      </c>
      <c r="B7" s="19">
        <v>2</v>
      </c>
      <c r="C7" s="19">
        <v>3</v>
      </c>
      <c r="D7" s="19">
        <v>4</v>
      </c>
      <c r="E7" s="19">
        <v>5</v>
      </c>
      <c r="F7" s="19">
        <v>6</v>
      </c>
      <c r="G7" s="19">
        <v>7</v>
      </c>
      <c r="H7" s="19">
        <v>8</v>
      </c>
      <c r="I7" s="19">
        <v>9</v>
      </c>
      <c r="J7" s="20">
        <v>10</v>
      </c>
      <c r="K7" s="20">
        <v>11</v>
      </c>
    </row>
    <row r="8" ht="52.5" customHeight="1" spans="1:11">
      <c r="A8" s="37"/>
      <c r="B8" s="22" t="s">
        <v>546</v>
      </c>
      <c r="C8" s="37"/>
      <c r="D8" s="37"/>
      <c r="E8" s="37"/>
      <c r="F8" s="37"/>
      <c r="G8" s="37"/>
      <c r="H8" s="23">
        <v>59962600</v>
      </c>
      <c r="I8" s="23">
        <v>59962600</v>
      </c>
      <c r="J8" s="23"/>
      <c r="K8" s="38"/>
    </row>
    <row r="9" ht="52.5" customHeight="1" spans="1:11">
      <c r="A9" s="22" t="s">
        <v>256</v>
      </c>
      <c r="B9" s="22" t="s">
        <v>546</v>
      </c>
      <c r="C9" s="22" t="s">
        <v>46</v>
      </c>
      <c r="D9" s="22" t="s">
        <v>113</v>
      </c>
      <c r="E9" s="22" t="s">
        <v>114</v>
      </c>
      <c r="F9" s="22" t="s">
        <v>258</v>
      </c>
      <c r="G9" s="22" t="s">
        <v>259</v>
      </c>
      <c r="H9" s="23">
        <v>36270000</v>
      </c>
      <c r="I9" s="23">
        <v>36270000</v>
      </c>
      <c r="J9" s="23"/>
      <c r="K9" s="39"/>
    </row>
    <row r="10" ht="52.5" customHeight="1" spans="1:11">
      <c r="A10" s="22" t="s">
        <v>256</v>
      </c>
      <c r="B10" s="22" t="s">
        <v>546</v>
      </c>
      <c r="C10" s="22" t="s">
        <v>46</v>
      </c>
      <c r="D10" s="22" t="s">
        <v>113</v>
      </c>
      <c r="E10" s="22" t="s">
        <v>114</v>
      </c>
      <c r="F10" s="22" t="s">
        <v>258</v>
      </c>
      <c r="G10" s="22" t="s">
        <v>259</v>
      </c>
      <c r="H10" s="23">
        <v>3110000</v>
      </c>
      <c r="I10" s="23">
        <v>3110000</v>
      </c>
      <c r="J10" s="23"/>
      <c r="K10" s="25"/>
    </row>
    <row r="11" ht="52.5" customHeight="1" spans="1:11">
      <c r="A11" s="22" t="s">
        <v>256</v>
      </c>
      <c r="B11" s="22" t="s">
        <v>546</v>
      </c>
      <c r="C11" s="22" t="s">
        <v>46</v>
      </c>
      <c r="D11" s="22" t="s">
        <v>113</v>
      </c>
      <c r="E11" s="22" t="s">
        <v>114</v>
      </c>
      <c r="F11" s="22" t="s">
        <v>258</v>
      </c>
      <c r="G11" s="22" t="s">
        <v>259</v>
      </c>
      <c r="H11" s="23">
        <v>92600</v>
      </c>
      <c r="I11" s="23">
        <v>92600</v>
      </c>
      <c r="J11" s="23"/>
      <c r="K11" s="25"/>
    </row>
    <row r="12" ht="52.5" customHeight="1" spans="1:11">
      <c r="A12" s="22" t="s">
        <v>256</v>
      </c>
      <c r="B12" s="22" t="s">
        <v>546</v>
      </c>
      <c r="C12" s="22" t="s">
        <v>46</v>
      </c>
      <c r="D12" s="22" t="s">
        <v>113</v>
      </c>
      <c r="E12" s="22" t="s">
        <v>114</v>
      </c>
      <c r="F12" s="22" t="s">
        <v>258</v>
      </c>
      <c r="G12" s="22" t="s">
        <v>259</v>
      </c>
      <c r="H12" s="23">
        <v>5540000</v>
      </c>
      <c r="I12" s="23">
        <v>5540000</v>
      </c>
      <c r="J12" s="23"/>
      <c r="K12" s="25"/>
    </row>
    <row r="13" ht="52.5" customHeight="1" spans="1:11">
      <c r="A13" s="22" t="s">
        <v>256</v>
      </c>
      <c r="B13" s="22" t="s">
        <v>546</v>
      </c>
      <c r="C13" s="22" t="s">
        <v>46</v>
      </c>
      <c r="D13" s="22" t="s">
        <v>113</v>
      </c>
      <c r="E13" s="22" t="s">
        <v>114</v>
      </c>
      <c r="F13" s="22" t="s">
        <v>258</v>
      </c>
      <c r="G13" s="22" t="s">
        <v>259</v>
      </c>
      <c r="H13" s="23">
        <v>14200000</v>
      </c>
      <c r="I13" s="23">
        <v>14200000</v>
      </c>
      <c r="J13" s="23"/>
      <c r="K13" s="25"/>
    </row>
    <row r="14" ht="52.5" customHeight="1" spans="1:11">
      <c r="A14" s="22" t="s">
        <v>256</v>
      </c>
      <c r="B14" s="22" t="s">
        <v>546</v>
      </c>
      <c r="C14" s="22" t="s">
        <v>46</v>
      </c>
      <c r="D14" s="22" t="s">
        <v>113</v>
      </c>
      <c r="E14" s="22" t="s">
        <v>114</v>
      </c>
      <c r="F14" s="22" t="s">
        <v>258</v>
      </c>
      <c r="G14" s="22" t="s">
        <v>259</v>
      </c>
      <c r="H14" s="23">
        <v>750000</v>
      </c>
      <c r="I14" s="23">
        <v>750000</v>
      </c>
      <c r="J14" s="23"/>
      <c r="K14" s="25"/>
    </row>
    <row r="15" ht="52.5" customHeight="1" spans="1:11">
      <c r="A15" s="25"/>
      <c r="B15" s="22" t="s">
        <v>547</v>
      </c>
      <c r="C15" s="25"/>
      <c r="D15" s="25"/>
      <c r="E15" s="25"/>
      <c r="F15" s="25"/>
      <c r="G15" s="25"/>
      <c r="H15" s="23">
        <v>36850000</v>
      </c>
      <c r="I15" s="23">
        <v>36850000</v>
      </c>
      <c r="J15" s="23"/>
      <c r="K15" s="25"/>
    </row>
    <row r="16" ht="52.5" customHeight="1" spans="1:11">
      <c r="A16" s="22" t="s">
        <v>256</v>
      </c>
      <c r="B16" s="22" t="s">
        <v>547</v>
      </c>
      <c r="C16" s="22" t="s">
        <v>46</v>
      </c>
      <c r="D16" s="22" t="s">
        <v>113</v>
      </c>
      <c r="E16" s="22" t="s">
        <v>114</v>
      </c>
      <c r="F16" s="22" t="s">
        <v>258</v>
      </c>
      <c r="G16" s="22" t="s">
        <v>259</v>
      </c>
      <c r="H16" s="23">
        <v>31950000</v>
      </c>
      <c r="I16" s="23">
        <v>31950000</v>
      </c>
      <c r="J16" s="23"/>
      <c r="K16" s="25"/>
    </row>
    <row r="17" ht="52.5" customHeight="1" spans="1:11">
      <c r="A17" s="22" t="s">
        <v>256</v>
      </c>
      <c r="B17" s="22" t="s">
        <v>547</v>
      </c>
      <c r="C17" s="22" t="s">
        <v>46</v>
      </c>
      <c r="D17" s="22" t="s">
        <v>113</v>
      </c>
      <c r="E17" s="22" t="s">
        <v>114</v>
      </c>
      <c r="F17" s="22" t="s">
        <v>258</v>
      </c>
      <c r="G17" s="22" t="s">
        <v>259</v>
      </c>
      <c r="H17" s="23">
        <v>4900000</v>
      </c>
      <c r="I17" s="23">
        <v>4900000</v>
      </c>
      <c r="J17" s="23"/>
      <c r="K17" s="25"/>
    </row>
    <row r="18" ht="52.5" customHeight="1" spans="1:11">
      <c r="A18" s="25"/>
      <c r="B18" s="22" t="s">
        <v>548</v>
      </c>
      <c r="C18" s="25"/>
      <c r="D18" s="25"/>
      <c r="E18" s="25"/>
      <c r="F18" s="25"/>
      <c r="G18" s="25"/>
      <c r="H18" s="23">
        <v>4770000</v>
      </c>
      <c r="I18" s="23">
        <v>4770000</v>
      </c>
      <c r="J18" s="23"/>
      <c r="K18" s="25"/>
    </row>
    <row r="19" ht="52.5" customHeight="1" spans="1:11">
      <c r="A19" s="22" t="s">
        <v>256</v>
      </c>
      <c r="B19" s="22" t="s">
        <v>548</v>
      </c>
      <c r="C19" s="22" t="s">
        <v>46</v>
      </c>
      <c r="D19" s="22" t="s">
        <v>113</v>
      </c>
      <c r="E19" s="22" t="s">
        <v>114</v>
      </c>
      <c r="F19" s="22" t="s">
        <v>258</v>
      </c>
      <c r="G19" s="22" t="s">
        <v>259</v>
      </c>
      <c r="H19" s="23">
        <v>4770000</v>
      </c>
      <c r="I19" s="23">
        <v>4770000</v>
      </c>
      <c r="J19" s="23"/>
      <c r="K19" s="25"/>
    </row>
    <row r="20" ht="52.5" customHeight="1" spans="1:11">
      <c r="A20" s="25"/>
      <c r="B20" s="22" t="s">
        <v>549</v>
      </c>
      <c r="C20" s="25"/>
      <c r="D20" s="25"/>
      <c r="E20" s="25"/>
      <c r="F20" s="25"/>
      <c r="G20" s="25"/>
      <c r="H20" s="23">
        <v>420000</v>
      </c>
      <c r="I20" s="23">
        <v>420000</v>
      </c>
      <c r="J20" s="23"/>
      <c r="K20" s="25"/>
    </row>
    <row r="21" ht="52.5" customHeight="1" spans="1:11">
      <c r="A21" s="22" t="s">
        <v>256</v>
      </c>
      <c r="B21" s="22" t="s">
        <v>549</v>
      </c>
      <c r="C21" s="22" t="s">
        <v>46</v>
      </c>
      <c r="D21" s="22" t="s">
        <v>113</v>
      </c>
      <c r="E21" s="22" t="s">
        <v>114</v>
      </c>
      <c r="F21" s="22" t="s">
        <v>258</v>
      </c>
      <c r="G21" s="22" t="s">
        <v>259</v>
      </c>
      <c r="H21" s="23">
        <v>420000</v>
      </c>
      <c r="I21" s="23">
        <v>420000</v>
      </c>
      <c r="J21" s="23"/>
      <c r="K21" s="25"/>
    </row>
    <row r="22" ht="30" customHeight="1" spans="1:11">
      <c r="A22" s="40" t="s">
        <v>487</v>
      </c>
      <c r="B22" s="41"/>
      <c r="C22" s="41"/>
      <c r="D22" s="41"/>
      <c r="E22" s="41"/>
      <c r="F22" s="41"/>
      <c r="G22" s="41"/>
      <c r="H22" s="23">
        <v>102002600</v>
      </c>
      <c r="I22" s="23">
        <v>102002600</v>
      </c>
      <c r="J22" s="23"/>
      <c r="K22" s="39"/>
    </row>
  </sheetData>
  <mergeCells count="15">
    <mergeCell ref="A2:K2"/>
    <mergeCell ref="A3:G3"/>
    <mergeCell ref="I4:K4"/>
    <mergeCell ref="A22:G22"/>
    <mergeCell ref="A4:A6"/>
    <mergeCell ref="B4:B6"/>
    <mergeCell ref="C4:C6"/>
    <mergeCell ref="D4:D6"/>
    <mergeCell ref="E4:E6"/>
    <mergeCell ref="F4:F6"/>
    <mergeCell ref="G4:G6"/>
    <mergeCell ref="H4:H6"/>
    <mergeCell ref="I5:I6"/>
    <mergeCell ref="J5:J6"/>
    <mergeCell ref="K5:K6"/>
  </mergeCells>
  <pageMargins left="0.751388888888889" right="0.751388888888889" top="1" bottom="1" header="0.511805555555556" footer="0.511805555555556"/>
  <pageSetup paperSize="9" scale="70"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1"/>
  <sheetViews>
    <sheetView showZeros="0" topLeftCell="A15" workbookViewId="0">
      <selection activeCell="A1" sqref="A1"/>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550</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"单位名称："&amp;"芒市农业农村局"</f>
        <v>单位名称：芒市农业农村局</v>
      </c>
      <c r="B3" s="7"/>
      <c r="C3" s="7"/>
      <c r="D3" s="7"/>
      <c r="E3" s="8"/>
      <c r="F3" s="8"/>
      <c r="G3" s="9" t="s">
        <v>27</v>
      </c>
    </row>
    <row r="4" ht="21.75" customHeight="1" spans="1:7">
      <c r="A4" s="10" t="s">
        <v>250</v>
      </c>
      <c r="B4" s="10" t="s">
        <v>249</v>
      </c>
      <c r="C4" s="10" t="s">
        <v>157</v>
      </c>
      <c r="D4" s="11" t="s">
        <v>551</v>
      </c>
      <c r="E4" s="12" t="s">
        <v>34</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4170000</v>
      </c>
      <c r="F8" s="23"/>
      <c r="G8" s="23"/>
    </row>
    <row r="9" ht="52.5" customHeight="1" spans="1:7">
      <c r="A9" s="24"/>
      <c r="B9" s="22" t="s">
        <v>552</v>
      </c>
      <c r="C9" s="22" t="s">
        <v>245</v>
      </c>
      <c r="D9" s="22" t="s">
        <v>553</v>
      </c>
      <c r="E9" s="23">
        <v>70000</v>
      </c>
      <c r="F9" s="23"/>
      <c r="G9" s="23"/>
    </row>
    <row r="10" ht="52.5" customHeight="1" spans="1:7">
      <c r="A10" s="25"/>
      <c r="B10" s="22" t="s">
        <v>554</v>
      </c>
      <c r="C10" s="22" t="s">
        <v>282</v>
      </c>
      <c r="D10" s="22" t="s">
        <v>553</v>
      </c>
      <c r="E10" s="23">
        <v>1000000</v>
      </c>
      <c r="F10" s="23"/>
      <c r="G10" s="23"/>
    </row>
    <row r="11" ht="52.5" customHeight="1" spans="1:7">
      <c r="A11" s="25"/>
      <c r="B11" s="22" t="s">
        <v>554</v>
      </c>
      <c r="C11" s="22" t="s">
        <v>280</v>
      </c>
      <c r="D11" s="22" t="s">
        <v>553</v>
      </c>
      <c r="E11" s="23">
        <v>18000</v>
      </c>
      <c r="F11" s="23"/>
      <c r="G11" s="23"/>
    </row>
    <row r="12" ht="52.5" customHeight="1" spans="1:7">
      <c r="A12" s="25"/>
      <c r="B12" s="22" t="s">
        <v>554</v>
      </c>
      <c r="C12" s="22" t="s">
        <v>278</v>
      </c>
      <c r="D12" s="22" t="s">
        <v>553</v>
      </c>
      <c r="E12" s="23">
        <v>350000</v>
      </c>
      <c r="F12" s="23"/>
      <c r="G12" s="23"/>
    </row>
    <row r="13" ht="52.5" customHeight="1" spans="1:7">
      <c r="A13" s="25"/>
      <c r="B13" s="22" t="s">
        <v>554</v>
      </c>
      <c r="C13" s="22" t="s">
        <v>276</v>
      </c>
      <c r="D13" s="22" t="s">
        <v>553</v>
      </c>
      <c r="E13" s="23">
        <v>230000</v>
      </c>
      <c r="F13" s="23"/>
      <c r="G13" s="23"/>
    </row>
    <row r="14" ht="52.5" customHeight="1" spans="1:7">
      <c r="A14" s="25"/>
      <c r="B14" s="22" t="s">
        <v>554</v>
      </c>
      <c r="C14" s="22" t="s">
        <v>262</v>
      </c>
      <c r="D14" s="22" t="s">
        <v>553</v>
      </c>
      <c r="E14" s="23">
        <v>100000</v>
      </c>
      <c r="F14" s="23"/>
      <c r="G14" s="23"/>
    </row>
    <row r="15" ht="52.5" customHeight="1" spans="1:7">
      <c r="A15" s="25"/>
      <c r="B15" s="22" t="s">
        <v>554</v>
      </c>
      <c r="C15" s="22" t="s">
        <v>268</v>
      </c>
      <c r="D15" s="22" t="s">
        <v>553</v>
      </c>
      <c r="E15" s="23">
        <v>421000</v>
      </c>
      <c r="F15" s="23"/>
      <c r="G15" s="23"/>
    </row>
    <row r="16" ht="52.5" customHeight="1" spans="1:7">
      <c r="A16" s="25"/>
      <c r="B16" s="22" t="s">
        <v>554</v>
      </c>
      <c r="C16" s="22" t="s">
        <v>255</v>
      </c>
      <c r="D16" s="22" t="s">
        <v>553</v>
      </c>
      <c r="E16" s="23">
        <v>680000</v>
      </c>
      <c r="F16" s="23"/>
      <c r="G16" s="23"/>
    </row>
    <row r="17" ht="52.5" customHeight="1" spans="1:7">
      <c r="A17" s="25"/>
      <c r="B17" s="22" t="s">
        <v>554</v>
      </c>
      <c r="C17" s="22" t="s">
        <v>270</v>
      </c>
      <c r="D17" s="22" t="s">
        <v>553</v>
      </c>
      <c r="E17" s="23">
        <v>720000</v>
      </c>
      <c r="F17" s="23"/>
      <c r="G17" s="23"/>
    </row>
    <row r="18" ht="52.5" customHeight="1" spans="1:7">
      <c r="A18" s="25"/>
      <c r="B18" s="22" t="s">
        <v>554</v>
      </c>
      <c r="C18" s="22" t="s">
        <v>260</v>
      </c>
      <c r="D18" s="22" t="s">
        <v>553</v>
      </c>
      <c r="E18" s="23">
        <v>100000</v>
      </c>
      <c r="F18" s="23"/>
      <c r="G18" s="23"/>
    </row>
    <row r="19" ht="52.5" customHeight="1" spans="1:7">
      <c r="A19" s="25"/>
      <c r="B19" s="22" t="s">
        <v>554</v>
      </c>
      <c r="C19" s="22" t="s">
        <v>264</v>
      </c>
      <c r="D19" s="22" t="s">
        <v>553</v>
      </c>
      <c r="E19" s="23">
        <v>381000</v>
      </c>
      <c r="F19" s="23"/>
      <c r="G19" s="23"/>
    </row>
    <row r="20" ht="52.5" customHeight="1" spans="1:7">
      <c r="A20" s="25"/>
      <c r="B20" s="22" t="s">
        <v>554</v>
      </c>
      <c r="C20" s="22" t="s">
        <v>272</v>
      </c>
      <c r="D20" s="22" t="s">
        <v>553</v>
      </c>
      <c r="E20" s="23">
        <v>100000</v>
      </c>
      <c r="F20" s="23"/>
      <c r="G20" s="23"/>
    </row>
    <row r="21" ht="30" customHeight="1" spans="1:7">
      <c r="A21" s="26" t="s">
        <v>30</v>
      </c>
      <c r="B21" s="27" t="s">
        <v>533</v>
      </c>
      <c r="C21" s="27"/>
      <c r="D21" s="28"/>
      <c r="E21" s="23">
        <v>4170000</v>
      </c>
      <c r="F21" s="23"/>
      <c r="G21" s="23"/>
    </row>
  </sheetData>
  <mergeCells count="11">
    <mergeCell ref="A2:G2"/>
    <mergeCell ref="A3:D3"/>
    <mergeCell ref="E4:G4"/>
    <mergeCell ref="A21:D21"/>
    <mergeCell ref="A4:A6"/>
    <mergeCell ref="B4:B6"/>
    <mergeCell ref="C4:C6"/>
    <mergeCell ref="D4:D6"/>
    <mergeCell ref="E5:E6"/>
    <mergeCell ref="F5:F6"/>
    <mergeCell ref="G5:G6"/>
  </mergeCells>
  <pageMargins left="0.751388888888889" right="0.751388888888889" top="1" bottom="1" header="0.511805555555556" footer="0.511805555555556"/>
  <pageSetup paperSize="9" scale="8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9"/>
  <sheetViews>
    <sheetView showZeros="0" workbookViewId="0">
      <selection activeCell="I16" sqref="I16"/>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9.14285714285714" customWidth="1"/>
    <col min="8" max="8" width="8.47619047619048" customWidth="1"/>
    <col min="9" max="9" width="5.85714285714286" customWidth="1"/>
    <col min="10" max="10" width="9.28571428571429" customWidth="1"/>
    <col min="11" max="12" width="11.4285714285714" customWidth="1"/>
    <col min="13" max="13" width="7.14285714285714" customWidth="1"/>
    <col min="14" max="14" width="9.28571428571429" customWidth="1"/>
    <col min="15" max="19" width="10" customWidth="1"/>
  </cols>
  <sheetData>
    <row r="1" ht="16.5" customHeight="1" spans="1:19">
      <c r="A1" s="174"/>
      <c r="B1" s="1"/>
      <c r="C1" s="1"/>
      <c r="D1" s="1"/>
      <c r="E1" s="1"/>
      <c r="F1" s="1"/>
      <c r="G1" s="1"/>
      <c r="H1" s="1"/>
      <c r="I1" s="88"/>
      <c r="J1" s="1"/>
      <c r="K1" s="1"/>
      <c r="L1" s="1"/>
      <c r="M1" s="1"/>
      <c r="N1" s="1"/>
      <c r="O1" s="1"/>
      <c r="P1" s="89" t="s">
        <v>26</v>
      </c>
      <c r="Q1" s="89" t="s">
        <v>26</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9">
      <c r="A3" s="31" t="str">
        <f>"单位名称："&amp;"芒市农业农村局"</f>
        <v>单位名称：芒市农业农村局</v>
      </c>
      <c r="B3" s="31"/>
      <c r="C3" s="45"/>
      <c r="D3" s="45"/>
      <c r="E3" s="45"/>
      <c r="F3" s="45"/>
      <c r="G3" s="45"/>
      <c r="H3" s="45"/>
      <c r="I3" s="45"/>
      <c r="J3" s="45"/>
      <c r="K3" s="45"/>
      <c r="L3" s="45"/>
      <c r="M3" s="45"/>
      <c r="N3" s="45"/>
      <c r="O3" s="45"/>
      <c r="P3" s="89" t="s">
        <v>27</v>
      </c>
      <c r="Q3" s="89"/>
    </row>
    <row r="4" ht="21" customHeight="1" spans="1:19">
      <c r="A4" s="11" t="s">
        <v>28</v>
      </c>
      <c r="B4" s="11" t="s">
        <v>29</v>
      </c>
      <c r="C4" s="11" t="s">
        <v>30</v>
      </c>
      <c r="D4" s="46" t="s">
        <v>31</v>
      </c>
      <c r="E4" s="47"/>
      <c r="F4" s="47"/>
      <c r="G4" s="47"/>
      <c r="H4" s="47"/>
      <c r="I4" s="13"/>
      <c r="J4" s="47"/>
      <c r="K4" s="47"/>
      <c r="L4" s="47"/>
      <c r="M4" s="47"/>
      <c r="N4" s="48"/>
      <c r="O4" s="46" t="s">
        <v>32</v>
      </c>
      <c r="P4" s="47"/>
      <c r="Q4" s="47"/>
      <c r="R4" s="47"/>
      <c r="S4" s="48"/>
    </row>
    <row r="5" ht="41.25" customHeight="1" spans="1:19">
      <c r="A5" s="16"/>
      <c r="B5" s="16"/>
      <c r="C5" s="16"/>
      <c r="D5" s="16" t="s">
        <v>33</v>
      </c>
      <c r="E5" s="16" t="s">
        <v>34</v>
      </c>
      <c r="F5" s="16" t="s">
        <v>35</v>
      </c>
      <c r="G5" s="16" t="s">
        <v>36</v>
      </c>
      <c r="H5" s="11" t="s">
        <v>37</v>
      </c>
      <c r="I5" s="175" t="s">
        <v>38</v>
      </c>
      <c r="J5" s="175"/>
      <c r="K5" s="175"/>
      <c r="L5" s="175"/>
      <c r="M5" s="175"/>
      <c r="N5" s="175"/>
      <c r="O5" s="11" t="s">
        <v>33</v>
      </c>
      <c r="P5" s="11" t="s">
        <v>34</v>
      </c>
      <c r="Q5" s="11" t="s">
        <v>35</v>
      </c>
      <c r="R5" s="11" t="s">
        <v>36</v>
      </c>
      <c r="S5" s="11" t="s">
        <v>39</v>
      </c>
    </row>
    <row r="6" ht="43.5" customHeight="1" spans="1:19">
      <c r="A6" s="79"/>
      <c r="B6" s="79"/>
      <c r="C6" s="79"/>
      <c r="D6" s="91"/>
      <c r="E6" s="91"/>
      <c r="F6" s="91"/>
      <c r="G6" s="79"/>
      <c r="H6" s="79"/>
      <c r="I6" s="36" t="s">
        <v>33</v>
      </c>
      <c r="J6" s="34" t="s">
        <v>40</v>
      </c>
      <c r="K6" s="34" t="s">
        <v>41</v>
      </c>
      <c r="L6" s="10" t="s">
        <v>42</v>
      </c>
      <c r="M6" s="10" t="s">
        <v>43</v>
      </c>
      <c r="N6" s="10" t="s">
        <v>44</v>
      </c>
      <c r="O6" s="91"/>
      <c r="P6" s="91"/>
      <c r="Q6" s="91"/>
      <c r="R6" s="91"/>
      <c r="S6" s="91"/>
    </row>
    <row r="7" ht="21" customHeight="1" spans="1:19">
      <c r="A7" s="36">
        <v>1</v>
      </c>
      <c r="B7" s="36">
        <v>2</v>
      </c>
      <c r="C7" s="36">
        <v>3</v>
      </c>
      <c r="D7" s="36">
        <v>4</v>
      </c>
      <c r="E7" s="36">
        <v>5</v>
      </c>
      <c r="F7" s="36">
        <v>6</v>
      </c>
      <c r="G7" s="36">
        <v>7</v>
      </c>
      <c r="H7" s="36">
        <v>8</v>
      </c>
      <c r="I7" s="36">
        <v>9</v>
      </c>
      <c r="J7" s="36">
        <v>10</v>
      </c>
      <c r="K7" s="36">
        <v>11</v>
      </c>
      <c r="L7" s="36">
        <v>12</v>
      </c>
      <c r="M7" s="36">
        <v>13</v>
      </c>
      <c r="N7" s="36">
        <v>14</v>
      </c>
      <c r="O7" s="36">
        <v>15</v>
      </c>
      <c r="P7" s="36">
        <v>16</v>
      </c>
      <c r="Q7" s="36">
        <v>17</v>
      </c>
      <c r="R7" s="36">
        <v>18</v>
      </c>
      <c r="S7" s="61">
        <v>19</v>
      </c>
    </row>
    <row r="8" ht="52.5" customHeight="1" spans="1:19">
      <c r="A8" s="176" t="s">
        <v>45</v>
      </c>
      <c r="B8" s="176" t="s">
        <v>46</v>
      </c>
      <c r="C8" s="23">
        <v>12370636.36</v>
      </c>
      <c r="D8" s="23">
        <v>12370636.36</v>
      </c>
      <c r="E8" s="23">
        <v>12370636.36</v>
      </c>
      <c r="F8" s="23"/>
      <c r="G8" s="23"/>
      <c r="H8" s="23"/>
      <c r="I8" s="23"/>
      <c r="J8" s="23"/>
      <c r="K8" s="23"/>
      <c r="L8" s="23"/>
      <c r="M8" s="23"/>
      <c r="N8" s="23"/>
      <c r="O8" s="23"/>
      <c r="P8" s="23"/>
      <c r="Q8" s="23"/>
      <c r="R8" s="23"/>
      <c r="S8" s="23"/>
    </row>
    <row r="9" ht="30" customHeight="1" spans="1:19">
      <c r="A9" s="12" t="s">
        <v>30</v>
      </c>
      <c r="B9" s="177"/>
      <c r="C9" s="165">
        <v>12370636.36</v>
      </c>
      <c r="D9" s="165">
        <v>12370636.36</v>
      </c>
      <c r="E9" s="165">
        <v>12370636.36</v>
      </c>
      <c r="F9" s="165"/>
      <c r="G9" s="165"/>
      <c r="H9" s="165"/>
      <c r="I9" s="165"/>
      <c r="J9" s="165"/>
      <c r="K9" s="165"/>
      <c r="L9" s="165"/>
      <c r="M9" s="165"/>
      <c r="N9" s="165"/>
      <c r="O9" s="165"/>
      <c r="P9" s="165"/>
      <c r="Q9" s="165"/>
      <c r="R9" s="165"/>
      <c r="S9" s="165"/>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11805555555556" footer="0.511805555555556"/>
  <pageSetup paperSize="9" scale="81"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6"/>
  <sheetViews>
    <sheetView showZeros="0" topLeftCell="A24" workbookViewId="0">
      <selection activeCell="J9" sqref="J9"/>
    </sheetView>
  </sheetViews>
  <sheetFormatPr defaultColWidth="8.84761904761905" defaultRowHeight="15" customHeight="1"/>
  <cols>
    <col min="1" max="1" width="9.62857142857143" customWidth="1"/>
    <col min="2" max="2" width="18.1428571428571" customWidth="1"/>
    <col min="3" max="5" width="14.4761904761905" customWidth="1"/>
    <col min="6" max="6" width="12.1428571428571" customWidth="1"/>
    <col min="7" max="7" width="10.8571428571429" customWidth="1"/>
    <col min="8" max="8" width="8" customWidth="1"/>
    <col min="9" max="9" width="12.8571428571429" customWidth="1"/>
    <col min="10" max="10" width="7.14285714285714" customWidth="1"/>
    <col min="11" max="11" width="7.57142857142857" customWidth="1"/>
    <col min="12" max="12" width="12.7142857142857" customWidth="1"/>
    <col min="13" max="13" width="11" customWidth="1"/>
    <col min="14" max="14" width="10.2857142857143" customWidth="1"/>
    <col min="15" max="15" width="12.7714285714286" customWidth="1"/>
  </cols>
  <sheetData>
    <row r="1" ht="18.75" customHeight="1" spans="1:15">
      <c r="A1" s="167"/>
      <c r="B1" s="167"/>
      <c r="C1" s="167"/>
      <c r="D1" s="167"/>
      <c r="E1" s="167"/>
      <c r="F1" s="167"/>
      <c r="G1" s="167"/>
      <c r="H1" s="167"/>
      <c r="I1" s="167"/>
      <c r="J1" s="167"/>
      <c r="K1" s="167"/>
      <c r="L1" s="167"/>
      <c r="M1" s="167"/>
      <c r="N1" s="42" t="s">
        <v>47</v>
      </c>
      <c r="O1" s="42"/>
    </row>
    <row r="2" ht="36" customHeight="1" spans="1:15">
      <c r="A2" s="168" t="str">
        <f>"2026"&amp;"年部门支出预算表"</f>
        <v>2026年部门支出预算表</v>
      </c>
      <c r="B2" s="168"/>
      <c r="C2" s="168"/>
      <c r="D2" s="168"/>
      <c r="E2" s="168"/>
      <c r="F2" s="168"/>
      <c r="G2" s="168"/>
      <c r="H2" s="168"/>
      <c r="I2" s="168"/>
      <c r="J2" s="168"/>
      <c r="K2" s="168"/>
      <c r="L2" s="168"/>
      <c r="M2" s="168"/>
      <c r="N2" s="168"/>
      <c r="O2" s="168"/>
    </row>
    <row r="3" ht="18.75" customHeight="1" spans="1:15">
      <c r="A3" s="31" t="str">
        <f>"单位名称："&amp;"芒市农业农村局"</f>
        <v>单位名称：芒市农业农村局</v>
      </c>
      <c r="B3" s="31"/>
      <c r="C3" s="31"/>
      <c r="D3" s="31"/>
      <c r="E3" s="31"/>
      <c r="F3" s="31"/>
      <c r="G3" s="167"/>
      <c r="H3" s="167"/>
      <c r="I3" s="167"/>
      <c r="J3" s="167"/>
      <c r="K3" s="167"/>
      <c r="L3" s="167"/>
      <c r="M3" s="167"/>
      <c r="N3" s="42" t="s">
        <v>1</v>
      </c>
      <c r="O3" s="42"/>
    </row>
    <row r="4" ht="31.5" customHeight="1" spans="1:15">
      <c r="A4" s="169" t="s">
        <v>48</v>
      </c>
      <c r="B4" s="169" t="s">
        <v>49</v>
      </c>
      <c r="C4" s="169" t="s">
        <v>30</v>
      </c>
      <c r="D4" s="169" t="s">
        <v>34</v>
      </c>
      <c r="E4" s="169"/>
      <c r="F4" s="169"/>
      <c r="G4" s="169" t="s">
        <v>35</v>
      </c>
      <c r="H4" s="169" t="s">
        <v>36</v>
      </c>
      <c r="I4" s="169" t="s">
        <v>50</v>
      </c>
      <c r="J4" s="169" t="s">
        <v>51</v>
      </c>
      <c r="K4" s="169"/>
      <c r="L4" s="169"/>
      <c r="M4" s="169"/>
      <c r="N4" s="169"/>
      <c r="O4" s="169"/>
    </row>
    <row r="5" ht="37.3" customHeight="1" spans="1:15">
      <c r="A5" s="169"/>
      <c r="B5" s="169"/>
      <c r="C5" s="169"/>
      <c r="D5" s="169" t="s">
        <v>33</v>
      </c>
      <c r="E5" s="169" t="s">
        <v>52</v>
      </c>
      <c r="F5" s="169" t="s">
        <v>53</v>
      </c>
      <c r="G5" s="169"/>
      <c r="H5" s="169"/>
      <c r="I5" s="169"/>
      <c r="J5" s="169" t="s">
        <v>33</v>
      </c>
      <c r="K5" s="169" t="s">
        <v>54</v>
      </c>
      <c r="L5" s="169" t="s">
        <v>55</v>
      </c>
      <c r="M5" s="169" t="s">
        <v>56</v>
      </c>
      <c r="N5" s="169" t="s">
        <v>57</v>
      </c>
      <c r="O5" s="169" t="s">
        <v>58</v>
      </c>
    </row>
    <row r="6" ht="18.75" customHeight="1" spans="1:15">
      <c r="A6" s="170" t="s">
        <v>59</v>
      </c>
      <c r="B6" s="170" t="s">
        <v>60</v>
      </c>
      <c r="C6" s="170" t="s">
        <v>61</v>
      </c>
      <c r="D6" s="170" t="s">
        <v>62</v>
      </c>
      <c r="E6" s="170" t="s">
        <v>63</v>
      </c>
      <c r="F6" s="170" t="s">
        <v>64</v>
      </c>
      <c r="G6" s="170" t="s">
        <v>65</v>
      </c>
      <c r="H6" s="170" t="s">
        <v>66</v>
      </c>
      <c r="I6" s="170" t="s">
        <v>67</v>
      </c>
      <c r="J6" s="170" t="s">
        <v>68</v>
      </c>
      <c r="K6" s="170" t="s">
        <v>69</v>
      </c>
      <c r="L6" s="170" t="s">
        <v>70</v>
      </c>
      <c r="M6" s="170" t="s">
        <v>71</v>
      </c>
      <c r="N6" s="170" t="s">
        <v>72</v>
      </c>
      <c r="O6" s="170" t="s">
        <v>73</v>
      </c>
    </row>
    <row r="7" ht="52.5" customHeight="1" spans="1:15">
      <c r="A7" s="171" t="s">
        <v>74</v>
      </c>
      <c r="B7" s="171" t="s">
        <v>75</v>
      </c>
      <c r="C7" s="137">
        <v>1352420.06</v>
      </c>
      <c r="D7" s="137">
        <v>1352420.06</v>
      </c>
      <c r="E7" s="137">
        <v>1352420.06</v>
      </c>
      <c r="F7" s="137"/>
      <c r="G7" s="137"/>
      <c r="H7" s="137"/>
      <c r="I7" s="137"/>
      <c r="J7" s="137"/>
      <c r="K7" s="137"/>
      <c r="L7" s="137"/>
      <c r="M7" s="137"/>
      <c r="N7" s="137"/>
      <c r="O7" s="137"/>
    </row>
    <row r="8" ht="52.5" customHeight="1" spans="1:15">
      <c r="A8" s="172" t="s">
        <v>76</v>
      </c>
      <c r="B8" s="172" t="s">
        <v>77</v>
      </c>
      <c r="C8" s="137">
        <v>1273202.32</v>
      </c>
      <c r="D8" s="137">
        <v>1273202.32</v>
      </c>
      <c r="E8" s="137">
        <v>1273202.32</v>
      </c>
      <c r="F8" s="137"/>
      <c r="G8" s="137"/>
      <c r="H8" s="137"/>
      <c r="I8" s="137"/>
      <c r="J8" s="137"/>
      <c r="K8" s="137"/>
      <c r="L8" s="137"/>
      <c r="M8" s="137"/>
      <c r="N8" s="137"/>
      <c r="O8" s="137"/>
    </row>
    <row r="9" ht="52.5" customHeight="1" spans="1:15">
      <c r="A9" s="173" t="s">
        <v>78</v>
      </c>
      <c r="B9" s="173" t="s">
        <v>79</v>
      </c>
      <c r="C9" s="137">
        <v>216202</v>
      </c>
      <c r="D9" s="137">
        <v>216202</v>
      </c>
      <c r="E9" s="137">
        <v>216202</v>
      </c>
      <c r="F9" s="137"/>
      <c r="G9" s="137"/>
      <c r="H9" s="137"/>
      <c r="I9" s="137"/>
      <c r="J9" s="137"/>
      <c r="K9" s="137"/>
      <c r="L9" s="137"/>
      <c r="M9" s="137"/>
      <c r="N9" s="137"/>
      <c r="O9" s="137"/>
    </row>
    <row r="10" ht="52.5" customHeight="1" spans="1:15">
      <c r="A10" s="173" t="s">
        <v>80</v>
      </c>
      <c r="B10" s="173" t="s">
        <v>81</v>
      </c>
      <c r="C10" s="137">
        <v>27000</v>
      </c>
      <c r="D10" s="137">
        <v>27000</v>
      </c>
      <c r="E10" s="137">
        <v>27000</v>
      </c>
      <c r="F10" s="137"/>
      <c r="G10" s="137"/>
      <c r="H10" s="137"/>
      <c r="I10" s="137"/>
      <c r="J10" s="137"/>
      <c r="K10" s="137"/>
      <c r="L10" s="137"/>
      <c r="M10" s="137"/>
      <c r="N10" s="137"/>
      <c r="O10" s="137"/>
    </row>
    <row r="11" ht="52.5" customHeight="1" spans="1:15">
      <c r="A11" s="173" t="s">
        <v>82</v>
      </c>
      <c r="B11" s="173" t="s">
        <v>83</v>
      </c>
      <c r="C11" s="137">
        <v>850000.32</v>
      </c>
      <c r="D11" s="137">
        <v>850000.32</v>
      </c>
      <c r="E11" s="137">
        <v>850000.32</v>
      </c>
      <c r="F11" s="137"/>
      <c r="G11" s="137"/>
      <c r="H11" s="137"/>
      <c r="I11" s="137"/>
      <c r="J11" s="137"/>
      <c r="K11" s="137"/>
      <c r="L11" s="137"/>
      <c r="M11" s="137"/>
      <c r="N11" s="137"/>
      <c r="O11" s="137"/>
    </row>
    <row r="12" ht="52.5" customHeight="1" spans="1:15">
      <c r="A12" s="173" t="s">
        <v>84</v>
      </c>
      <c r="B12" s="173" t="s">
        <v>85</v>
      </c>
      <c r="C12" s="137">
        <v>180000</v>
      </c>
      <c r="D12" s="137">
        <v>180000</v>
      </c>
      <c r="E12" s="137">
        <v>180000</v>
      </c>
      <c r="F12" s="137"/>
      <c r="G12" s="137"/>
      <c r="H12" s="137"/>
      <c r="I12" s="137"/>
      <c r="J12" s="137"/>
      <c r="K12" s="137"/>
      <c r="L12" s="137"/>
      <c r="M12" s="137"/>
      <c r="N12" s="137"/>
      <c r="O12" s="137"/>
    </row>
    <row r="13" ht="52.5" customHeight="1" spans="1:15">
      <c r="A13" s="172" t="s">
        <v>86</v>
      </c>
      <c r="B13" s="172" t="s">
        <v>87</v>
      </c>
      <c r="C13" s="137">
        <v>70000</v>
      </c>
      <c r="D13" s="137">
        <v>70000</v>
      </c>
      <c r="E13" s="137">
        <v>70000</v>
      </c>
      <c r="F13" s="137"/>
      <c r="G13" s="137"/>
      <c r="H13" s="137"/>
      <c r="I13" s="137"/>
      <c r="J13" s="137"/>
      <c r="K13" s="137"/>
      <c r="L13" s="137"/>
      <c r="M13" s="137"/>
      <c r="N13" s="137"/>
      <c r="O13" s="137"/>
    </row>
    <row r="14" ht="52.5" customHeight="1" spans="1:15">
      <c r="A14" s="173" t="s">
        <v>88</v>
      </c>
      <c r="B14" s="173" t="s">
        <v>89</v>
      </c>
      <c r="C14" s="137">
        <v>70000</v>
      </c>
      <c r="D14" s="137">
        <v>70000</v>
      </c>
      <c r="E14" s="137">
        <v>70000</v>
      </c>
      <c r="F14" s="137"/>
      <c r="G14" s="137"/>
      <c r="H14" s="137"/>
      <c r="I14" s="137"/>
      <c r="J14" s="137"/>
      <c r="K14" s="137"/>
      <c r="L14" s="137"/>
      <c r="M14" s="137"/>
      <c r="N14" s="137"/>
      <c r="O14" s="137"/>
    </row>
    <row r="15" ht="52.5" customHeight="1" spans="1:15">
      <c r="A15" s="172" t="s">
        <v>90</v>
      </c>
      <c r="B15" s="172" t="s">
        <v>91</v>
      </c>
      <c r="C15" s="137">
        <v>9217.74</v>
      </c>
      <c r="D15" s="137">
        <v>9217.74</v>
      </c>
      <c r="E15" s="137">
        <v>9217.74</v>
      </c>
      <c r="F15" s="137"/>
      <c r="G15" s="137"/>
      <c r="H15" s="137"/>
      <c r="I15" s="137"/>
      <c r="J15" s="137"/>
      <c r="K15" s="137"/>
      <c r="L15" s="137"/>
      <c r="M15" s="137"/>
      <c r="N15" s="137"/>
      <c r="O15" s="137"/>
    </row>
    <row r="16" ht="52.5" customHeight="1" spans="1:15">
      <c r="A16" s="173" t="s">
        <v>92</v>
      </c>
      <c r="B16" s="173" t="s">
        <v>91</v>
      </c>
      <c r="C16" s="137">
        <v>9217.74</v>
      </c>
      <c r="D16" s="137">
        <v>9217.74</v>
      </c>
      <c r="E16" s="137">
        <v>9217.74</v>
      </c>
      <c r="F16" s="137"/>
      <c r="G16" s="137"/>
      <c r="H16" s="137"/>
      <c r="I16" s="137"/>
      <c r="J16" s="137"/>
      <c r="K16" s="137"/>
      <c r="L16" s="137"/>
      <c r="M16" s="137"/>
      <c r="N16" s="137"/>
      <c r="O16" s="137"/>
    </row>
    <row r="17" ht="52.5" customHeight="1" spans="1:15">
      <c r="A17" s="171" t="s">
        <v>93</v>
      </c>
      <c r="B17" s="171" t="s">
        <v>94</v>
      </c>
      <c r="C17" s="137">
        <v>339364.38</v>
      </c>
      <c r="D17" s="137">
        <v>339364.38</v>
      </c>
      <c r="E17" s="137">
        <v>339364.38</v>
      </c>
      <c r="F17" s="137"/>
      <c r="G17" s="137"/>
      <c r="H17" s="137"/>
      <c r="I17" s="137"/>
      <c r="J17" s="137"/>
      <c r="K17" s="137"/>
      <c r="L17" s="137"/>
      <c r="M17" s="137"/>
      <c r="N17" s="137"/>
      <c r="O17" s="137"/>
    </row>
    <row r="18" ht="52.5" customHeight="1" spans="1:15">
      <c r="A18" s="172" t="s">
        <v>95</v>
      </c>
      <c r="B18" s="172" t="s">
        <v>96</v>
      </c>
      <c r="C18" s="137">
        <v>339364.38</v>
      </c>
      <c r="D18" s="137">
        <v>339364.38</v>
      </c>
      <c r="E18" s="137">
        <v>339364.38</v>
      </c>
      <c r="F18" s="137"/>
      <c r="G18" s="137"/>
      <c r="H18" s="137"/>
      <c r="I18" s="137"/>
      <c r="J18" s="137"/>
      <c r="K18" s="137"/>
      <c r="L18" s="137"/>
      <c r="M18" s="137"/>
      <c r="N18" s="137"/>
      <c r="O18" s="137"/>
    </row>
    <row r="19" ht="52.5" customHeight="1" spans="1:15">
      <c r="A19" s="173" t="s">
        <v>97</v>
      </c>
      <c r="B19" s="173" t="s">
        <v>98</v>
      </c>
      <c r="C19" s="137">
        <v>329118.62</v>
      </c>
      <c r="D19" s="137">
        <v>329118.62</v>
      </c>
      <c r="E19" s="137">
        <v>329118.62</v>
      </c>
      <c r="F19" s="137"/>
      <c r="G19" s="137"/>
      <c r="H19" s="137"/>
      <c r="I19" s="137"/>
      <c r="J19" s="137"/>
      <c r="K19" s="137"/>
      <c r="L19" s="137"/>
      <c r="M19" s="137"/>
      <c r="N19" s="137"/>
      <c r="O19" s="137"/>
    </row>
    <row r="20" ht="52.5" customHeight="1" spans="1:15">
      <c r="A20" s="173" t="s">
        <v>99</v>
      </c>
      <c r="B20" s="173" t="s">
        <v>100</v>
      </c>
      <c r="C20" s="137"/>
      <c r="D20" s="137"/>
      <c r="E20" s="137"/>
      <c r="F20" s="137"/>
      <c r="G20" s="137"/>
      <c r="H20" s="137"/>
      <c r="I20" s="137"/>
      <c r="J20" s="137"/>
      <c r="K20" s="137"/>
      <c r="L20" s="137"/>
      <c r="M20" s="137"/>
      <c r="N20" s="137"/>
      <c r="O20" s="137"/>
    </row>
    <row r="21" ht="52.5" customHeight="1" spans="1:15">
      <c r="A21" s="173" t="s">
        <v>101</v>
      </c>
      <c r="B21" s="173" t="s">
        <v>102</v>
      </c>
      <c r="C21" s="137">
        <v>10245.76</v>
      </c>
      <c r="D21" s="137">
        <v>10245.76</v>
      </c>
      <c r="E21" s="137">
        <v>10245.76</v>
      </c>
      <c r="F21" s="137"/>
      <c r="G21" s="137"/>
      <c r="H21" s="137"/>
      <c r="I21" s="137"/>
      <c r="J21" s="137"/>
      <c r="K21" s="137"/>
      <c r="L21" s="137"/>
      <c r="M21" s="137"/>
      <c r="N21" s="137"/>
      <c r="O21" s="137"/>
    </row>
    <row r="22" ht="52.5" customHeight="1" spans="1:15">
      <c r="A22" s="171" t="s">
        <v>103</v>
      </c>
      <c r="B22" s="171" t="s">
        <v>104</v>
      </c>
      <c r="C22" s="137">
        <v>10064106.2</v>
      </c>
      <c r="D22" s="137">
        <v>10064106.2</v>
      </c>
      <c r="E22" s="137">
        <v>5964106.2</v>
      </c>
      <c r="F22" s="137">
        <v>4100000</v>
      </c>
      <c r="G22" s="137"/>
      <c r="H22" s="137"/>
      <c r="I22" s="137"/>
      <c r="J22" s="137"/>
      <c r="K22" s="137"/>
      <c r="L22" s="137"/>
      <c r="M22" s="137"/>
      <c r="N22" s="137"/>
      <c r="O22" s="137"/>
    </row>
    <row r="23" ht="52.5" customHeight="1" spans="1:15">
      <c r="A23" s="172" t="s">
        <v>105</v>
      </c>
      <c r="B23" s="172" t="s">
        <v>106</v>
      </c>
      <c r="C23" s="137">
        <v>9643106.2</v>
      </c>
      <c r="D23" s="137">
        <v>9643106.2</v>
      </c>
      <c r="E23" s="137">
        <v>5964106.2</v>
      </c>
      <c r="F23" s="137">
        <v>3679000</v>
      </c>
      <c r="G23" s="137"/>
      <c r="H23" s="137"/>
      <c r="I23" s="137"/>
      <c r="J23" s="137"/>
      <c r="K23" s="137"/>
      <c r="L23" s="137"/>
      <c r="M23" s="137"/>
      <c r="N23" s="137"/>
      <c r="O23" s="137"/>
    </row>
    <row r="24" ht="52.5" customHeight="1" spans="1:15">
      <c r="A24" s="173" t="s">
        <v>107</v>
      </c>
      <c r="B24" s="173" t="s">
        <v>108</v>
      </c>
      <c r="C24" s="137">
        <v>5742944.84</v>
      </c>
      <c r="D24" s="137">
        <v>5742944.84</v>
      </c>
      <c r="E24" s="137">
        <v>5742944.84</v>
      </c>
      <c r="F24" s="137"/>
      <c r="G24" s="137"/>
      <c r="H24" s="137"/>
      <c r="I24" s="137"/>
      <c r="J24" s="137"/>
      <c r="K24" s="137"/>
      <c r="L24" s="137"/>
      <c r="M24" s="137"/>
      <c r="N24" s="137"/>
      <c r="O24" s="137"/>
    </row>
    <row r="25" ht="52.5" customHeight="1" spans="1:15">
      <c r="A25" s="173" t="s">
        <v>109</v>
      </c>
      <c r="B25" s="173" t="s">
        <v>110</v>
      </c>
      <c r="C25" s="137">
        <v>2188000</v>
      </c>
      <c r="D25" s="137">
        <v>2188000</v>
      </c>
      <c r="E25" s="137"/>
      <c r="F25" s="137">
        <v>2188000</v>
      </c>
      <c r="G25" s="137"/>
      <c r="H25" s="137"/>
      <c r="I25" s="137"/>
      <c r="J25" s="137"/>
      <c r="K25" s="137"/>
      <c r="L25" s="137"/>
      <c r="M25" s="137"/>
      <c r="N25" s="137"/>
      <c r="O25" s="137"/>
    </row>
    <row r="26" ht="52.5" customHeight="1" spans="1:15">
      <c r="A26" s="173" t="s">
        <v>111</v>
      </c>
      <c r="B26" s="173" t="s">
        <v>112</v>
      </c>
      <c r="C26" s="137">
        <v>221161.36</v>
      </c>
      <c r="D26" s="137">
        <v>221161.36</v>
      </c>
      <c r="E26" s="137">
        <v>221161.36</v>
      </c>
      <c r="F26" s="137"/>
      <c r="G26" s="137"/>
      <c r="H26" s="137"/>
      <c r="I26" s="137"/>
      <c r="J26" s="137"/>
      <c r="K26" s="137"/>
      <c r="L26" s="137"/>
      <c r="M26" s="137"/>
      <c r="N26" s="137"/>
      <c r="O26" s="137"/>
    </row>
    <row r="27" ht="52.5" customHeight="1" spans="1:15">
      <c r="A27" s="173" t="s">
        <v>113</v>
      </c>
      <c r="B27" s="173" t="s">
        <v>114</v>
      </c>
      <c r="C27" s="137"/>
      <c r="D27" s="137"/>
      <c r="E27" s="137"/>
      <c r="F27" s="137"/>
      <c r="G27" s="137"/>
      <c r="H27" s="137"/>
      <c r="I27" s="137"/>
      <c r="J27" s="137"/>
      <c r="K27" s="137"/>
      <c r="L27" s="137"/>
      <c r="M27" s="137"/>
      <c r="N27" s="137"/>
      <c r="O27" s="137"/>
    </row>
    <row r="28" ht="52.5" customHeight="1" spans="1:15">
      <c r="A28" s="173" t="s">
        <v>115</v>
      </c>
      <c r="B28" s="173" t="s">
        <v>116</v>
      </c>
      <c r="C28" s="137">
        <v>100000</v>
      </c>
      <c r="D28" s="137">
        <v>100000</v>
      </c>
      <c r="E28" s="137"/>
      <c r="F28" s="137">
        <v>100000</v>
      </c>
      <c r="G28" s="137"/>
      <c r="H28" s="137"/>
      <c r="I28" s="137"/>
      <c r="J28" s="137"/>
      <c r="K28" s="137"/>
      <c r="L28" s="137"/>
      <c r="M28" s="137"/>
      <c r="N28" s="137"/>
      <c r="O28" s="137"/>
    </row>
    <row r="29" ht="52.5" customHeight="1" spans="1:15">
      <c r="A29" s="173" t="s">
        <v>117</v>
      </c>
      <c r="B29" s="173" t="s">
        <v>118</v>
      </c>
      <c r="C29" s="137">
        <v>381000</v>
      </c>
      <c r="D29" s="137">
        <v>381000</v>
      </c>
      <c r="E29" s="137"/>
      <c r="F29" s="137">
        <v>381000</v>
      </c>
      <c r="G29" s="137"/>
      <c r="H29" s="137"/>
      <c r="I29" s="137"/>
      <c r="J29" s="137"/>
      <c r="K29" s="137"/>
      <c r="L29" s="137"/>
      <c r="M29" s="137"/>
      <c r="N29" s="137"/>
      <c r="O29" s="137"/>
    </row>
    <row r="30" ht="52.5" customHeight="1" spans="1:15">
      <c r="A30" s="173" t="s">
        <v>119</v>
      </c>
      <c r="B30" s="173" t="s">
        <v>120</v>
      </c>
      <c r="C30" s="137">
        <v>1010000</v>
      </c>
      <c r="D30" s="137">
        <v>1010000</v>
      </c>
      <c r="E30" s="137"/>
      <c r="F30" s="137">
        <v>1010000</v>
      </c>
      <c r="G30" s="137"/>
      <c r="H30" s="137"/>
      <c r="I30" s="137"/>
      <c r="J30" s="137"/>
      <c r="K30" s="137"/>
      <c r="L30" s="137"/>
      <c r="M30" s="137"/>
      <c r="N30" s="137"/>
      <c r="O30" s="137"/>
    </row>
    <row r="31" ht="52.5" customHeight="1" spans="1:15">
      <c r="A31" s="172" t="s">
        <v>121</v>
      </c>
      <c r="B31" s="172" t="s">
        <v>122</v>
      </c>
      <c r="C31" s="137">
        <v>421000</v>
      </c>
      <c r="D31" s="137">
        <v>421000</v>
      </c>
      <c r="E31" s="137"/>
      <c r="F31" s="137">
        <v>421000</v>
      </c>
      <c r="G31" s="137"/>
      <c r="H31" s="137"/>
      <c r="I31" s="137"/>
      <c r="J31" s="137"/>
      <c r="K31" s="137"/>
      <c r="L31" s="137"/>
      <c r="M31" s="137"/>
      <c r="N31" s="137"/>
      <c r="O31" s="137"/>
    </row>
    <row r="32" ht="52.5" customHeight="1" spans="1:15">
      <c r="A32" s="173" t="s">
        <v>123</v>
      </c>
      <c r="B32" s="173" t="s">
        <v>124</v>
      </c>
      <c r="C32" s="137">
        <v>421000</v>
      </c>
      <c r="D32" s="137">
        <v>421000</v>
      </c>
      <c r="E32" s="137"/>
      <c r="F32" s="137">
        <v>421000</v>
      </c>
      <c r="G32" s="137"/>
      <c r="H32" s="137"/>
      <c r="I32" s="137"/>
      <c r="J32" s="137"/>
      <c r="K32" s="137"/>
      <c r="L32" s="137"/>
      <c r="M32" s="137"/>
      <c r="N32" s="137"/>
      <c r="O32" s="137"/>
    </row>
    <row r="33" ht="52.5" customHeight="1" spans="1:15">
      <c r="A33" s="171" t="s">
        <v>125</v>
      </c>
      <c r="B33" s="171" t="s">
        <v>126</v>
      </c>
      <c r="C33" s="137">
        <v>614745.72</v>
      </c>
      <c r="D33" s="137">
        <v>614745.72</v>
      </c>
      <c r="E33" s="137">
        <v>614745.72</v>
      </c>
      <c r="F33" s="137"/>
      <c r="G33" s="137"/>
      <c r="H33" s="137"/>
      <c r="I33" s="137"/>
      <c r="J33" s="137"/>
      <c r="K33" s="137"/>
      <c r="L33" s="137"/>
      <c r="M33" s="137"/>
      <c r="N33" s="137"/>
      <c r="O33" s="137"/>
    </row>
    <row r="34" ht="52.5" customHeight="1" spans="1:15">
      <c r="A34" s="172" t="s">
        <v>127</v>
      </c>
      <c r="B34" s="172" t="s">
        <v>128</v>
      </c>
      <c r="C34" s="137">
        <v>614745.72</v>
      </c>
      <c r="D34" s="137">
        <v>614745.72</v>
      </c>
      <c r="E34" s="137">
        <v>614745.72</v>
      </c>
      <c r="F34" s="137"/>
      <c r="G34" s="137"/>
      <c r="H34" s="137"/>
      <c r="I34" s="137"/>
      <c r="J34" s="137"/>
      <c r="K34" s="137"/>
      <c r="L34" s="137"/>
      <c r="M34" s="137"/>
      <c r="N34" s="137"/>
      <c r="O34" s="137"/>
    </row>
    <row r="35" ht="52.5" customHeight="1" spans="1:15">
      <c r="A35" s="173" t="s">
        <v>129</v>
      </c>
      <c r="B35" s="173" t="s">
        <v>130</v>
      </c>
      <c r="C35" s="137">
        <v>614745.72</v>
      </c>
      <c r="D35" s="137">
        <v>614745.72</v>
      </c>
      <c r="E35" s="137">
        <v>614745.72</v>
      </c>
      <c r="F35" s="137"/>
      <c r="G35" s="137"/>
      <c r="H35" s="137"/>
      <c r="I35" s="137"/>
      <c r="J35" s="137"/>
      <c r="K35" s="137"/>
      <c r="L35" s="137"/>
      <c r="M35" s="137"/>
      <c r="N35" s="137"/>
      <c r="O35" s="137"/>
    </row>
    <row r="36" ht="30" customHeight="1" spans="1:15">
      <c r="A36" s="170" t="s">
        <v>30</v>
      </c>
      <c r="B36" s="170"/>
      <c r="C36" s="137">
        <v>12370636.36</v>
      </c>
      <c r="D36" s="137">
        <v>12370636.36</v>
      </c>
      <c r="E36" s="137">
        <v>8270636.36</v>
      </c>
      <c r="F36" s="137">
        <v>4100000</v>
      </c>
      <c r="G36" s="137"/>
      <c r="H36" s="137"/>
      <c r="I36" s="137"/>
      <c r="J36" s="137"/>
      <c r="K36" s="137"/>
      <c r="L36" s="137"/>
      <c r="M36" s="137"/>
      <c r="N36" s="137"/>
      <c r="O36" s="137"/>
    </row>
  </sheetData>
  <mergeCells count="13">
    <mergeCell ref="N1:O1"/>
    <mergeCell ref="A2:O2"/>
    <mergeCell ref="A3:F3"/>
    <mergeCell ref="N3:O3"/>
    <mergeCell ref="D4:F4"/>
    <mergeCell ref="J4:O4"/>
    <mergeCell ref="A36:B36"/>
    <mergeCell ref="A4:A5"/>
    <mergeCell ref="B4:B5"/>
    <mergeCell ref="C4:C5"/>
    <mergeCell ref="G4:G5"/>
    <mergeCell ref="H4:H5"/>
    <mergeCell ref="I4:I5"/>
  </mergeCells>
  <pageMargins left="0.751388888888889" right="0.751388888888889" top="1" bottom="1" header="0.511805555555556" footer="0.511805555555556"/>
  <pageSetup paperSize="9" scale="75"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Zeros="0"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5"/>
      <c r="B1" s="45"/>
      <c r="C1" s="45"/>
      <c r="D1" s="89" t="s">
        <v>131</v>
      </c>
    </row>
    <row r="2" ht="30.75" customHeight="1" spans="1:4">
      <c r="A2" s="160" t="str">
        <f>"2026"&amp;"年部门财政拨款收支预算总表"</f>
        <v>2026年部门财政拨款收支预算总表</v>
      </c>
      <c r="B2" s="160"/>
      <c r="C2" s="160"/>
      <c r="D2" s="160"/>
    </row>
    <row r="3" ht="18.75" customHeight="1" spans="1:4">
      <c r="A3" s="31" t="str">
        <f>"单位名称："&amp;"芒市农业农村局"</f>
        <v>单位名称：芒市农业农村局</v>
      </c>
      <c r="B3" s="161"/>
      <c r="C3" s="161"/>
      <c r="D3" s="90" t="s">
        <v>1</v>
      </c>
    </row>
    <row r="4" ht="19.5" customHeight="1" spans="1:4">
      <c r="A4" s="12" t="s">
        <v>132</v>
      </c>
      <c r="B4" s="14"/>
      <c r="C4" s="12" t="s">
        <v>133</v>
      </c>
      <c r="D4" s="14"/>
    </row>
    <row r="5" ht="21.75" customHeight="1" spans="1:4">
      <c r="A5" s="75" t="s">
        <v>134</v>
      </c>
      <c r="B5" s="11" t="s">
        <v>5</v>
      </c>
      <c r="C5" s="75" t="s">
        <v>135</v>
      </c>
      <c r="D5" s="11" t="s">
        <v>5</v>
      </c>
    </row>
    <row r="6" ht="17.25" customHeight="1" spans="1:4">
      <c r="A6" s="79"/>
      <c r="B6" s="18"/>
      <c r="C6" s="79"/>
      <c r="D6" s="18"/>
    </row>
    <row r="7" ht="19.5" customHeight="1" spans="1:4">
      <c r="A7" s="92" t="s">
        <v>136</v>
      </c>
      <c r="B7" s="23">
        <v>12370636.36</v>
      </c>
      <c r="C7" s="92" t="s">
        <v>137</v>
      </c>
      <c r="D7" s="23">
        <v>12370636.36</v>
      </c>
    </row>
    <row r="8" ht="19.5" customHeight="1" spans="1:4">
      <c r="A8" s="92" t="s">
        <v>138</v>
      </c>
      <c r="B8" s="23">
        <v>12370636.36</v>
      </c>
      <c r="C8" s="162" t="str">
        <f>"（"&amp;"一"&amp;"）"&amp;"社会保障和就业支出"</f>
        <v>（一）社会保障和就业支出</v>
      </c>
      <c r="D8" s="23">
        <v>1352420.06</v>
      </c>
    </row>
    <row r="9" ht="19.5" customHeight="1" spans="1:4">
      <c r="A9" s="163" t="s">
        <v>139</v>
      </c>
      <c r="B9" s="23"/>
      <c r="C9" s="162" t="str">
        <f>"（"&amp;"二"&amp;"）"&amp;"卫生健康支出"</f>
        <v>（二）卫生健康支出</v>
      </c>
      <c r="D9" s="23">
        <v>339364.38</v>
      </c>
    </row>
    <row r="10" ht="19.5" customHeight="1" spans="1:4">
      <c r="A10" s="163" t="s">
        <v>140</v>
      </c>
      <c r="B10" s="23"/>
      <c r="C10" s="162" t="str">
        <f>"（"&amp;"三"&amp;"）"&amp;"农林水支出"</f>
        <v>（三）农林水支出</v>
      </c>
      <c r="D10" s="23">
        <v>10064106.2</v>
      </c>
    </row>
    <row r="11" ht="19.5" customHeight="1" spans="1:4">
      <c r="A11" s="163" t="s">
        <v>141</v>
      </c>
      <c r="B11" s="23"/>
      <c r="C11" s="162" t="str">
        <f>"（"&amp;"四"&amp;"）"&amp;"住房保障支出"</f>
        <v>（四）住房保障支出</v>
      </c>
      <c r="D11" s="23">
        <v>614745.72</v>
      </c>
    </row>
    <row r="12" ht="19.5" customHeight="1" spans="1:4">
      <c r="A12" s="163" t="s">
        <v>138</v>
      </c>
      <c r="B12" s="23"/>
      <c r="C12" s="162"/>
      <c r="D12" s="23"/>
    </row>
    <row r="13" ht="19.5" customHeight="1" spans="1:4">
      <c r="A13" s="163" t="s">
        <v>139</v>
      </c>
      <c r="B13" s="23"/>
      <c r="C13" s="162"/>
      <c r="D13" s="23"/>
    </row>
    <row r="14" ht="19.5" customHeight="1" spans="1:4">
      <c r="A14" s="163" t="s">
        <v>140</v>
      </c>
      <c r="B14" s="23"/>
      <c r="C14" s="162"/>
      <c r="D14" s="23"/>
    </row>
    <row r="15" ht="19.5" customHeight="1" spans="1:4">
      <c r="A15" s="164"/>
      <c r="B15" s="23"/>
      <c r="C15" s="162"/>
      <c r="D15" s="23"/>
    </row>
    <row r="16" ht="19.5" customHeight="1" spans="1:4">
      <c r="A16" s="164"/>
      <c r="B16" s="23"/>
      <c r="C16" s="162"/>
      <c r="D16" s="23"/>
    </row>
    <row r="17" ht="19.5" customHeight="1" spans="1:4">
      <c r="A17" s="164"/>
      <c r="B17" s="23"/>
      <c r="C17" s="162"/>
      <c r="D17" s="23"/>
    </row>
    <row r="18" ht="19.5" customHeight="1" spans="1:4">
      <c r="A18" s="164"/>
      <c r="B18" s="23"/>
      <c r="C18" s="162"/>
      <c r="D18" s="23"/>
    </row>
    <row r="19" ht="19.5" customHeight="1" spans="1:4">
      <c r="A19" s="164"/>
      <c r="B19" s="23"/>
      <c r="C19" s="162"/>
      <c r="D19" s="23"/>
    </row>
    <row r="20" ht="19.5" customHeight="1" spans="1:4">
      <c r="A20" s="92"/>
      <c r="B20" s="23"/>
      <c r="C20" s="162"/>
      <c r="D20" s="23"/>
    </row>
    <row r="21" ht="19.5" customHeight="1" spans="1:4">
      <c r="A21" s="92"/>
      <c r="B21" s="23"/>
      <c r="C21" s="92"/>
      <c r="D21" s="23"/>
    </row>
    <row r="22" ht="19.5" customHeight="1" spans="1:4">
      <c r="A22" s="92"/>
      <c r="B22" s="23"/>
      <c r="C22" s="92"/>
      <c r="D22" s="23"/>
    </row>
    <row r="23" ht="19.5" customHeight="1" spans="1:4">
      <c r="A23" s="92"/>
      <c r="B23" s="23"/>
      <c r="C23" s="92"/>
      <c r="D23" s="23"/>
    </row>
    <row r="24" ht="19.5" customHeight="1" spans="1:4">
      <c r="A24" s="92"/>
      <c r="B24" s="23"/>
      <c r="C24" s="92"/>
      <c r="D24" s="23"/>
    </row>
    <row r="25" ht="19.5" customHeight="1" spans="1:4">
      <c r="A25" s="92"/>
      <c r="B25" s="23"/>
      <c r="C25" s="92"/>
      <c r="D25" s="23"/>
    </row>
    <row r="26" ht="19.5" customHeight="1" spans="1:4">
      <c r="A26" s="162"/>
      <c r="B26" s="23"/>
      <c r="C26" s="92"/>
      <c r="D26" s="23"/>
    </row>
    <row r="27" ht="19.5" customHeight="1" spans="1:4">
      <c r="A27" s="92"/>
      <c r="B27" s="23"/>
      <c r="C27" s="92"/>
      <c r="D27" s="23"/>
    </row>
    <row r="28" customHeight="1" spans="1:4">
      <c r="A28" s="92"/>
      <c r="B28" s="23"/>
      <c r="C28" s="163"/>
      <c r="D28" s="23"/>
    </row>
    <row r="29" ht="19.5" customHeight="1" spans="1:4">
      <c r="A29" s="92"/>
      <c r="B29" s="23"/>
      <c r="C29" s="92"/>
      <c r="D29" s="23"/>
    </row>
    <row r="30" ht="19.5" customHeight="1" spans="1:4">
      <c r="A30" s="162"/>
      <c r="B30" s="23"/>
      <c r="C30" s="92"/>
      <c r="D30" s="23"/>
    </row>
    <row r="31" ht="18" customHeight="1" spans="1:4">
      <c r="A31" s="162"/>
      <c r="B31" s="23"/>
      <c r="C31" s="92"/>
      <c r="D31" s="23"/>
    </row>
    <row r="32" ht="18" customHeight="1" spans="1:4">
      <c r="A32" s="162"/>
      <c r="B32" s="23"/>
      <c r="C32" s="163"/>
      <c r="D32" s="23"/>
    </row>
    <row r="33" ht="18" customHeight="1" spans="1:4">
      <c r="A33" s="162"/>
      <c r="B33" s="23"/>
      <c r="C33" s="163"/>
      <c r="D33" s="23"/>
    </row>
    <row r="34" ht="19.5" customHeight="1" spans="1:4">
      <c r="A34" s="162"/>
      <c r="B34" s="165"/>
      <c r="C34" s="92"/>
      <c r="D34" s="165"/>
    </row>
    <row r="35" ht="19.5" customHeight="1" spans="1:4">
      <c r="A35" s="162"/>
      <c r="B35" s="23"/>
      <c r="C35" s="92" t="s">
        <v>142</v>
      </c>
      <c r="D35" s="23"/>
    </row>
    <row r="36" ht="19.5" customHeight="1" spans="1:4">
      <c r="A36" s="166" t="s">
        <v>24</v>
      </c>
      <c r="B36" s="23">
        <v>12370636.36</v>
      </c>
      <c r="C36" s="166" t="s">
        <v>25</v>
      </c>
      <c r="D36" s="23">
        <v>12370636.36</v>
      </c>
    </row>
  </sheetData>
  <mergeCells count="8">
    <mergeCell ref="A2:D2"/>
    <mergeCell ref="A3:B3"/>
    <mergeCell ref="A4:B4"/>
    <mergeCell ref="C4:D4"/>
    <mergeCell ref="A5:A6"/>
    <mergeCell ref="B5:B6"/>
    <mergeCell ref="C5:C6"/>
    <mergeCell ref="D5:D6"/>
  </mergeCells>
  <pageMargins left="0.75" right="0.75" top="1" bottom="1" header="0.511805555555556" footer="0.511805555555556"/>
  <pageSetup paperSize="9" scale="66"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34"/>
  <sheetViews>
    <sheetView showZeros="0" workbookViewId="0">
      <selection activeCell="A1" sqref="A1"/>
    </sheetView>
  </sheetViews>
  <sheetFormatPr defaultColWidth="10.2857142857143" defaultRowHeight="15" customHeight="1" outlineLevelCol="6"/>
  <cols>
    <col min="1" max="1" width="26.3428571428571" customWidth="1"/>
    <col min="2" max="2" width="36.1428571428571" customWidth="1"/>
    <col min="3" max="7" width="19.2857142857143" customWidth="1"/>
  </cols>
  <sheetData>
    <row r="1" ht="18.75" customHeight="1" spans="1:7">
      <c r="A1" s="127"/>
      <c r="B1" s="127"/>
      <c r="C1" s="127"/>
      <c r="D1" s="127"/>
      <c r="E1" s="127"/>
      <c r="F1" s="127"/>
      <c r="G1" s="128" t="s">
        <v>143</v>
      </c>
    </row>
    <row r="2" ht="33" customHeight="1" spans="1:7">
      <c r="A2" s="153" t="str">
        <f>"2026"&amp;"年一般公共预算支出预算表（按功能科目分类）"</f>
        <v>2026年一般公共预算支出预算表（按功能科目分类）</v>
      </c>
      <c r="B2" s="153"/>
      <c r="C2" s="153"/>
      <c r="D2" s="153"/>
      <c r="E2" s="153"/>
      <c r="F2" s="153"/>
      <c r="G2" s="153"/>
    </row>
    <row r="3" ht="18.75" customHeight="1" spans="1:7">
      <c r="A3" s="154" t="str">
        <f>"单位名称："&amp;"芒市农业农村局"</f>
        <v>单位名称：芒市农业农村局</v>
      </c>
      <c r="B3" s="154"/>
      <c r="C3" s="127"/>
      <c r="D3" s="127"/>
      <c r="E3" s="127"/>
      <c r="F3" s="127"/>
      <c r="G3" s="128" t="s">
        <v>1</v>
      </c>
    </row>
    <row r="4" ht="18.75" customHeight="1" spans="1:7">
      <c r="A4" s="155" t="s">
        <v>144</v>
      </c>
      <c r="B4" s="155"/>
      <c r="C4" s="155" t="s">
        <v>30</v>
      </c>
      <c r="D4" s="155" t="s">
        <v>52</v>
      </c>
      <c r="E4" s="155"/>
      <c r="F4" s="155"/>
      <c r="G4" s="155" t="s">
        <v>53</v>
      </c>
    </row>
    <row r="5" ht="18.75" customHeight="1" spans="1:7">
      <c r="A5" s="155" t="s">
        <v>48</v>
      </c>
      <c r="B5" s="155" t="s">
        <v>49</v>
      </c>
      <c r="C5" s="155"/>
      <c r="D5" s="155" t="s">
        <v>33</v>
      </c>
      <c r="E5" s="155" t="s">
        <v>145</v>
      </c>
      <c r="F5" s="155" t="s">
        <v>146</v>
      </c>
      <c r="G5" s="155"/>
    </row>
    <row r="6" ht="18.75" customHeight="1" spans="1:7">
      <c r="A6" s="155" t="s">
        <v>59</v>
      </c>
      <c r="B6" s="155" t="s">
        <v>60</v>
      </c>
      <c r="C6" s="155" t="s">
        <v>61</v>
      </c>
      <c r="D6" s="155" t="s">
        <v>62</v>
      </c>
      <c r="E6" s="155" t="s">
        <v>63</v>
      </c>
      <c r="F6" s="155" t="s">
        <v>64</v>
      </c>
      <c r="G6" s="155" t="s">
        <v>65</v>
      </c>
    </row>
    <row r="7" ht="18.75" customHeight="1" spans="1:7">
      <c r="A7" s="156" t="s">
        <v>74</v>
      </c>
      <c r="B7" s="156" t="s">
        <v>75</v>
      </c>
      <c r="C7" s="157">
        <v>1352420.06</v>
      </c>
      <c r="D7" s="157">
        <v>1352420.06</v>
      </c>
      <c r="E7" s="157">
        <v>1274140.06</v>
      </c>
      <c r="F7" s="157">
        <v>78280</v>
      </c>
      <c r="G7" s="157"/>
    </row>
    <row r="8" ht="18.75" customHeight="1" outlineLevel="1" spans="1:7">
      <c r="A8" s="158" t="s">
        <v>76</v>
      </c>
      <c r="B8" s="158" t="s">
        <v>77</v>
      </c>
      <c r="C8" s="157">
        <v>1273202.32</v>
      </c>
      <c r="D8" s="157">
        <v>1273202.32</v>
      </c>
      <c r="E8" s="157">
        <v>1194922.32</v>
      </c>
      <c r="F8" s="157">
        <v>78280</v>
      </c>
      <c r="G8" s="157"/>
    </row>
    <row r="9" ht="18.75" customHeight="1" outlineLevel="2" spans="1:7">
      <c r="A9" s="159" t="s">
        <v>78</v>
      </c>
      <c r="B9" s="159" t="s">
        <v>79</v>
      </c>
      <c r="C9" s="157">
        <v>216202</v>
      </c>
      <c r="D9" s="157">
        <v>216202</v>
      </c>
      <c r="E9" s="157">
        <v>164922</v>
      </c>
      <c r="F9" s="157">
        <v>51280</v>
      </c>
      <c r="G9" s="157"/>
    </row>
    <row r="10" ht="18.75" customHeight="1" outlineLevel="2" spans="1:7">
      <c r="A10" s="159" t="s">
        <v>80</v>
      </c>
      <c r="B10" s="159" t="s">
        <v>81</v>
      </c>
      <c r="C10" s="157">
        <v>27000</v>
      </c>
      <c r="D10" s="157">
        <v>27000</v>
      </c>
      <c r="E10" s="157"/>
      <c r="F10" s="157">
        <v>27000</v>
      </c>
      <c r="G10" s="157"/>
    </row>
    <row r="11" ht="18.75" customHeight="1" outlineLevel="2" spans="1:7">
      <c r="A11" s="159" t="s">
        <v>82</v>
      </c>
      <c r="B11" s="159" t="s">
        <v>83</v>
      </c>
      <c r="C11" s="157">
        <v>850000.32</v>
      </c>
      <c r="D11" s="157">
        <v>850000.32</v>
      </c>
      <c r="E11" s="157">
        <v>850000.32</v>
      </c>
      <c r="F11" s="157"/>
      <c r="G11" s="157"/>
    </row>
    <row r="12" ht="18.75" customHeight="1" outlineLevel="2" spans="1:7">
      <c r="A12" s="159" t="s">
        <v>84</v>
      </c>
      <c r="B12" s="159" t="s">
        <v>85</v>
      </c>
      <c r="C12" s="157">
        <v>180000</v>
      </c>
      <c r="D12" s="157">
        <v>180000</v>
      </c>
      <c r="E12" s="157">
        <v>180000</v>
      </c>
      <c r="F12" s="157"/>
      <c r="G12" s="157"/>
    </row>
    <row r="13" ht="18.75" customHeight="1" outlineLevel="1" spans="1:7">
      <c r="A13" s="158" t="s">
        <v>86</v>
      </c>
      <c r="B13" s="158" t="s">
        <v>87</v>
      </c>
      <c r="C13" s="157">
        <v>70000</v>
      </c>
      <c r="D13" s="157">
        <v>70000</v>
      </c>
      <c r="E13" s="157">
        <v>70000</v>
      </c>
      <c r="F13" s="157"/>
      <c r="G13" s="157"/>
    </row>
    <row r="14" ht="18.75" customHeight="1" outlineLevel="2" spans="1:7">
      <c r="A14" s="159" t="s">
        <v>88</v>
      </c>
      <c r="B14" s="159" t="s">
        <v>89</v>
      </c>
      <c r="C14" s="157">
        <v>70000</v>
      </c>
      <c r="D14" s="157">
        <v>70000</v>
      </c>
      <c r="E14" s="157">
        <v>70000</v>
      </c>
      <c r="F14" s="157"/>
      <c r="G14" s="157"/>
    </row>
    <row r="15" ht="18.75" customHeight="1" outlineLevel="1" spans="1:7">
      <c r="A15" s="158" t="s">
        <v>90</v>
      </c>
      <c r="B15" s="158" t="s">
        <v>91</v>
      </c>
      <c r="C15" s="157">
        <v>9217.74</v>
      </c>
      <c r="D15" s="157">
        <v>9217.74</v>
      </c>
      <c r="E15" s="157">
        <v>9217.74</v>
      </c>
      <c r="F15" s="157"/>
      <c r="G15" s="157"/>
    </row>
    <row r="16" ht="18.75" customHeight="1" outlineLevel="2" spans="1:7">
      <c r="A16" s="159" t="s">
        <v>92</v>
      </c>
      <c r="B16" s="159" t="s">
        <v>91</v>
      </c>
      <c r="C16" s="157">
        <v>9217.74</v>
      </c>
      <c r="D16" s="157">
        <v>9217.74</v>
      </c>
      <c r="E16" s="157">
        <v>9217.74</v>
      </c>
      <c r="F16" s="157"/>
      <c r="G16" s="157"/>
    </row>
    <row r="17" ht="18.75" customHeight="1" spans="1:7">
      <c r="A17" s="156" t="s">
        <v>93</v>
      </c>
      <c r="B17" s="156" t="s">
        <v>94</v>
      </c>
      <c r="C17" s="157">
        <v>339364.38</v>
      </c>
      <c r="D17" s="157">
        <v>339364.38</v>
      </c>
      <c r="E17" s="157">
        <v>339364.38</v>
      </c>
      <c r="F17" s="157"/>
      <c r="G17" s="157"/>
    </row>
    <row r="18" ht="18.75" customHeight="1" outlineLevel="1" spans="1:7">
      <c r="A18" s="158" t="s">
        <v>95</v>
      </c>
      <c r="B18" s="158" t="s">
        <v>96</v>
      </c>
      <c r="C18" s="157">
        <v>339364.38</v>
      </c>
      <c r="D18" s="157">
        <v>339364.38</v>
      </c>
      <c r="E18" s="157">
        <v>339364.38</v>
      </c>
      <c r="F18" s="157"/>
      <c r="G18" s="157"/>
    </row>
    <row r="19" ht="18.75" customHeight="1" outlineLevel="2" spans="1:7">
      <c r="A19" s="159" t="s">
        <v>97</v>
      </c>
      <c r="B19" s="159" t="s">
        <v>98</v>
      </c>
      <c r="C19" s="157">
        <v>329118.62</v>
      </c>
      <c r="D19" s="157">
        <v>329118.62</v>
      </c>
      <c r="E19" s="157">
        <v>329118.62</v>
      </c>
      <c r="F19" s="157"/>
      <c r="G19" s="157"/>
    </row>
    <row r="20" ht="18.75" customHeight="1" outlineLevel="2" spans="1:7">
      <c r="A20" s="159" t="s">
        <v>101</v>
      </c>
      <c r="B20" s="159" t="s">
        <v>102</v>
      </c>
      <c r="C20" s="157">
        <v>10245.76</v>
      </c>
      <c r="D20" s="157">
        <v>10245.76</v>
      </c>
      <c r="E20" s="157">
        <v>10245.76</v>
      </c>
      <c r="F20" s="157"/>
      <c r="G20" s="157"/>
    </row>
    <row r="21" ht="18.75" customHeight="1" spans="1:7">
      <c r="A21" s="156" t="s">
        <v>103</v>
      </c>
      <c r="B21" s="156" t="s">
        <v>104</v>
      </c>
      <c r="C21" s="157">
        <v>10064106.2</v>
      </c>
      <c r="D21" s="157">
        <v>5964106.2</v>
      </c>
      <c r="E21" s="157">
        <v>4835781</v>
      </c>
      <c r="F21" s="157">
        <v>1128325.2</v>
      </c>
      <c r="G21" s="157">
        <v>4100000</v>
      </c>
    </row>
    <row r="22" ht="18.75" customHeight="1" outlineLevel="1" spans="1:7">
      <c r="A22" s="158" t="s">
        <v>105</v>
      </c>
      <c r="B22" s="158" t="s">
        <v>106</v>
      </c>
      <c r="C22" s="157">
        <v>9643106.2</v>
      </c>
      <c r="D22" s="157">
        <v>5964106.2</v>
      </c>
      <c r="E22" s="157">
        <v>4835781</v>
      </c>
      <c r="F22" s="157">
        <v>1128325.2</v>
      </c>
      <c r="G22" s="157">
        <v>3679000</v>
      </c>
    </row>
    <row r="23" ht="18.75" customHeight="1" outlineLevel="2" spans="1:7">
      <c r="A23" s="159" t="s">
        <v>107</v>
      </c>
      <c r="B23" s="159" t="s">
        <v>108</v>
      </c>
      <c r="C23" s="157">
        <v>5742944.84</v>
      </c>
      <c r="D23" s="157">
        <v>5742944.84</v>
      </c>
      <c r="E23" s="157">
        <v>4647065</v>
      </c>
      <c r="F23" s="157">
        <v>1095879.84</v>
      </c>
      <c r="G23" s="157"/>
    </row>
    <row r="24" ht="18.75" customHeight="1" outlineLevel="2" spans="1:7">
      <c r="A24" s="159" t="s">
        <v>109</v>
      </c>
      <c r="B24" s="159" t="s">
        <v>110</v>
      </c>
      <c r="C24" s="157">
        <v>2188000</v>
      </c>
      <c r="D24" s="157"/>
      <c r="E24" s="157"/>
      <c r="F24" s="157"/>
      <c r="G24" s="157">
        <v>2188000</v>
      </c>
    </row>
    <row r="25" ht="18.75" customHeight="1" outlineLevel="2" spans="1:7">
      <c r="A25" s="159" t="s">
        <v>111</v>
      </c>
      <c r="B25" s="159" t="s">
        <v>112</v>
      </c>
      <c r="C25" s="157">
        <v>221161.36</v>
      </c>
      <c r="D25" s="157">
        <v>221161.36</v>
      </c>
      <c r="E25" s="157">
        <v>188716</v>
      </c>
      <c r="F25" s="157">
        <v>32445.36</v>
      </c>
      <c r="G25" s="157"/>
    </row>
    <row r="26" ht="18.75" customHeight="1" outlineLevel="2" spans="1:7">
      <c r="A26" s="159" t="s">
        <v>115</v>
      </c>
      <c r="B26" s="159" t="s">
        <v>116</v>
      </c>
      <c r="C26" s="157">
        <v>100000</v>
      </c>
      <c r="D26" s="157"/>
      <c r="E26" s="157"/>
      <c r="F26" s="157"/>
      <c r="G26" s="157">
        <v>100000</v>
      </c>
    </row>
    <row r="27" ht="18.75" customHeight="1" outlineLevel="2" spans="1:7">
      <c r="A27" s="159" t="s">
        <v>117</v>
      </c>
      <c r="B27" s="159" t="s">
        <v>118</v>
      </c>
      <c r="C27" s="157">
        <v>381000</v>
      </c>
      <c r="D27" s="157"/>
      <c r="E27" s="157"/>
      <c r="F27" s="157"/>
      <c r="G27" s="157">
        <v>381000</v>
      </c>
    </row>
    <row r="28" ht="18.75" customHeight="1" outlineLevel="2" spans="1:7">
      <c r="A28" s="159" t="s">
        <v>119</v>
      </c>
      <c r="B28" s="159" t="s">
        <v>120</v>
      </c>
      <c r="C28" s="157">
        <v>1010000</v>
      </c>
      <c r="D28" s="157"/>
      <c r="E28" s="157"/>
      <c r="F28" s="157"/>
      <c r="G28" s="157">
        <v>1010000</v>
      </c>
    </row>
    <row r="29" ht="18.75" customHeight="1" outlineLevel="1" spans="1:7">
      <c r="A29" s="158" t="s">
        <v>121</v>
      </c>
      <c r="B29" s="158" t="s">
        <v>122</v>
      </c>
      <c r="C29" s="157">
        <v>421000</v>
      </c>
      <c r="D29" s="157"/>
      <c r="E29" s="157"/>
      <c r="F29" s="157"/>
      <c r="G29" s="157">
        <v>421000</v>
      </c>
    </row>
    <row r="30" ht="18.75" customHeight="1" outlineLevel="2" spans="1:7">
      <c r="A30" s="159" t="s">
        <v>123</v>
      </c>
      <c r="B30" s="159" t="s">
        <v>124</v>
      </c>
      <c r="C30" s="157">
        <v>421000</v>
      </c>
      <c r="D30" s="157"/>
      <c r="E30" s="157"/>
      <c r="F30" s="157"/>
      <c r="G30" s="157">
        <v>421000</v>
      </c>
    </row>
    <row r="31" ht="18.75" customHeight="1" spans="1:7">
      <c r="A31" s="156" t="s">
        <v>125</v>
      </c>
      <c r="B31" s="156" t="s">
        <v>126</v>
      </c>
      <c r="C31" s="157">
        <v>614745.72</v>
      </c>
      <c r="D31" s="157">
        <v>614745.72</v>
      </c>
      <c r="E31" s="157">
        <v>614745.72</v>
      </c>
      <c r="F31" s="157"/>
      <c r="G31" s="157"/>
    </row>
    <row r="32" ht="18.75" customHeight="1" outlineLevel="1" spans="1:7">
      <c r="A32" s="158" t="s">
        <v>127</v>
      </c>
      <c r="B32" s="158" t="s">
        <v>128</v>
      </c>
      <c r="C32" s="157">
        <v>614745.72</v>
      </c>
      <c r="D32" s="157">
        <v>614745.72</v>
      </c>
      <c r="E32" s="157">
        <v>614745.72</v>
      </c>
      <c r="F32" s="157"/>
      <c r="G32" s="157"/>
    </row>
    <row r="33" ht="18.75" customHeight="1" outlineLevel="2" spans="1:7">
      <c r="A33" s="159" t="s">
        <v>129</v>
      </c>
      <c r="B33" s="159" t="s">
        <v>130</v>
      </c>
      <c r="C33" s="157">
        <v>614745.72</v>
      </c>
      <c r="D33" s="157">
        <v>614745.72</v>
      </c>
      <c r="E33" s="157">
        <v>614745.72</v>
      </c>
      <c r="F33" s="157"/>
      <c r="G33" s="157"/>
    </row>
    <row r="34" ht="18.75" customHeight="1" spans="1:7">
      <c r="A34" s="155" t="s">
        <v>30</v>
      </c>
      <c r="B34" s="155"/>
      <c r="C34" s="157">
        <v>12370636.36</v>
      </c>
      <c r="D34" s="157">
        <v>8270636.36</v>
      </c>
      <c r="E34" s="157">
        <v>7064031.16</v>
      </c>
      <c r="F34" s="157">
        <v>1206605.2</v>
      </c>
      <c r="G34" s="157">
        <v>4100000</v>
      </c>
    </row>
  </sheetData>
  <mergeCells count="7">
    <mergeCell ref="A2:G2"/>
    <mergeCell ref="A3:C3"/>
    <mergeCell ref="A4:B4"/>
    <mergeCell ref="D4:F4"/>
    <mergeCell ref="A34:B34"/>
    <mergeCell ref="C4:C5"/>
    <mergeCell ref="G4:G5"/>
  </mergeCells>
  <pageMargins left="0.75" right="0.75" top="1" bottom="1" header="0.511805555555556" footer="0.511805555555556"/>
  <pageSetup paperSize="9" scale="71"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showZeros="0" workbookViewId="0">
      <selection activeCell="A1" sqref="A1"/>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44"/>
      <c r="B1" s="144"/>
      <c r="C1" s="145"/>
      <c r="D1" s="1"/>
      <c r="E1" s="1"/>
      <c r="F1" s="146" t="s">
        <v>147</v>
      </c>
    </row>
    <row r="2" ht="33.75" customHeight="1" spans="1:6">
      <c r="A2" s="147" t="str">
        <f>"2026"&amp;"年一般公共预算“三公”经费支出预算表"</f>
        <v>2026年一般公共预算“三公”经费支出预算表</v>
      </c>
      <c r="B2" s="147"/>
      <c r="C2" s="147"/>
      <c r="D2" s="147"/>
      <c r="E2" s="147"/>
      <c r="F2" s="147"/>
    </row>
    <row r="3" ht="21.75" customHeight="1" spans="1:6">
      <c r="A3" s="148" t="str">
        <f>"单位名称："&amp;"芒市农业农村局"</f>
        <v>单位名称：芒市农业农村局</v>
      </c>
      <c r="B3" s="144"/>
      <c r="C3" s="145"/>
      <c r="D3" s="3"/>
      <c r="E3" s="1"/>
      <c r="F3" s="146" t="s">
        <v>27</v>
      </c>
    </row>
    <row r="4" ht="19.5" customHeight="1" spans="1:6">
      <c r="A4" s="11" t="s">
        <v>148</v>
      </c>
      <c r="B4" s="75" t="s">
        <v>149</v>
      </c>
      <c r="C4" s="12" t="s">
        <v>150</v>
      </c>
      <c r="D4" s="13"/>
      <c r="E4" s="14"/>
      <c r="F4" s="75" t="s">
        <v>151</v>
      </c>
    </row>
    <row r="5" ht="19.5" customHeight="1" spans="1:6">
      <c r="A5" s="18"/>
      <c r="B5" s="79"/>
      <c r="C5" s="36" t="s">
        <v>33</v>
      </c>
      <c r="D5" s="36" t="s">
        <v>152</v>
      </c>
      <c r="E5" s="36" t="s">
        <v>153</v>
      </c>
      <c r="F5" s="79"/>
    </row>
    <row r="6" ht="18.75" customHeight="1" spans="1:6">
      <c r="A6" s="149">
        <v>1</v>
      </c>
      <c r="B6" s="149">
        <v>2</v>
      </c>
      <c r="C6" s="150">
        <v>3</v>
      </c>
      <c r="D6" s="149">
        <v>4</v>
      </c>
      <c r="E6" s="149">
        <v>5</v>
      </c>
      <c r="F6" s="149">
        <v>6</v>
      </c>
    </row>
    <row r="7" ht="24.75" customHeight="1" spans="1:6">
      <c r="A7" s="151">
        <v>151800</v>
      </c>
      <c r="B7" s="151">
        <v>16000</v>
      </c>
      <c r="C7" s="152">
        <v>116400</v>
      </c>
      <c r="D7" s="151"/>
      <c r="E7" s="151">
        <v>116400</v>
      </c>
      <c r="F7" s="151">
        <v>19400</v>
      </c>
    </row>
  </sheetData>
  <mergeCells count="6">
    <mergeCell ref="A2:F2"/>
    <mergeCell ref="A3:D3"/>
    <mergeCell ref="C4:E4"/>
    <mergeCell ref="A4:A5"/>
    <mergeCell ref="B4:B5"/>
    <mergeCell ref="F4:F5"/>
  </mergeCells>
  <pageMargins left="0.75" right="0.75" top="1" bottom="1" header="0.511805555555556" footer="0.511805555555556"/>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9"/>
  <sheetViews>
    <sheetView showZeros="0" topLeftCell="A42" workbookViewId="0">
      <selection activeCell="P10" sqref="P10"/>
    </sheetView>
  </sheetViews>
  <sheetFormatPr defaultColWidth="10.2857142857143" defaultRowHeight="15" customHeight="1"/>
  <cols>
    <col min="1" max="1" width="14.1428571428571" customWidth="1"/>
    <col min="2" max="2" width="12.4190476190476" customWidth="1"/>
    <col min="3" max="3" width="10.847619047619" customWidth="1"/>
    <col min="4" max="4" width="8" customWidth="1"/>
    <col min="5" max="5" width="10.5714285714286" customWidth="1"/>
    <col min="6" max="6" width="5.57142857142857" customWidth="1"/>
    <col min="7" max="7" width="8.71428571428571" customWidth="1"/>
    <col min="8" max="8" width="12.9142857142857" customWidth="1"/>
    <col min="9" max="9" width="12.2857142857143" customWidth="1"/>
    <col min="10" max="10" width="10.2857142857143" customWidth="1"/>
    <col min="11" max="11" width="9.71428571428571" customWidth="1"/>
    <col min="12" max="12" width="12.2857142857143" customWidth="1"/>
    <col min="13" max="13" width="6.71428571428571" customWidth="1"/>
    <col min="14" max="23" width="12.2857142857143" customWidth="1"/>
  </cols>
  <sheetData>
    <row r="1" ht="18.75" customHeight="1" spans="1:23">
      <c r="A1" s="139"/>
      <c r="B1" s="139"/>
      <c r="C1" s="139"/>
      <c r="D1" s="139"/>
      <c r="E1" s="139"/>
      <c r="F1" s="139"/>
      <c r="G1" s="139"/>
      <c r="H1" s="139"/>
      <c r="I1" s="139"/>
      <c r="J1" s="139"/>
      <c r="K1" s="139"/>
      <c r="L1" s="139"/>
      <c r="M1" s="139"/>
      <c r="N1" s="139"/>
      <c r="O1" s="139"/>
      <c r="P1" s="139"/>
      <c r="Q1" s="139"/>
      <c r="R1" s="139"/>
      <c r="S1" s="139"/>
      <c r="T1" s="140" t="s">
        <v>154</v>
      </c>
      <c r="U1" s="140"/>
      <c r="V1" s="140"/>
      <c r="W1" s="140"/>
    </row>
    <row r="2" ht="45.75" customHeight="1" spans="1:23">
      <c r="A2" s="141" t="str">
        <f>"2026"&amp;"年部门基本支出预算表"</f>
        <v>2026年部门基本支出预算表</v>
      </c>
      <c r="B2" s="141"/>
      <c r="C2" s="141"/>
      <c r="D2" s="141"/>
      <c r="E2" s="141"/>
      <c r="F2" s="141"/>
      <c r="G2" s="141"/>
      <c r="H2" s="141"/>
      <c r="I2" s="141"/>
      <c r="J2" s="141"/>
      <c r="K2" s="141"/>
      <c r="L2" s="141"/>
      <c r="M2" s="141"/>
      <c r="N2" s="141"/>
      <c r="O2" s="141"/>
      <c r="P2" s="141"/>
      <c r="Q2" s="141"/>
      <c r="R2" s="141"/>
      <c r="S2" s="141"/>
      <c r="T2" s="141"/>
      <c r="U2" s="141"/>
      <c r="V2" s="141"/>
      <c r="W2" s="141"/>
    </row>
    <row r="3" ht="18.75" customHeight="1" spans="1:23">
      <c r="A3" s="139" t="str">
        <f>"单位名称："&amp;"芒市农业农村局"</f>
        <v>单位名称：芒市农业农村局</v>
      </c>
      <c r="B3" s="139"/>
      <c r="C3" s="139"/>
      <c r="D3" s="139"/>
      <c r="E3" s="139"/>
      <c r="F3" s="139"/>
      <c r="G3" s="139"/>
      <c r="H3" s="139"/>
      <c r="I3" s="139"/>
      <c r="J3" s="139"/>
      <c r="K3" s="139"/>
      <c r="L3" s="139"/>
      <c r="M3" s="139"/>
      <c r="N3" s="139"/>
      <c r="O3" s="139"/>
      <c r="P3" s="139"/>
      <c r="Q3" s="139"/>
      <c r="R3" s="139"/>
      <c r="S3" s="139"/>
      <c r="T3" s="140" t="s">
        <v>27</v>
      </c>
      <c r="U3" s="140"/>
      <c r="V3" s="140"/>
      <c r="W3" s="140"/>
    </row>
    <row r="4" ht="18.75" customHeight="1" spans="1:23">
      <c r="A4" s="142" t="s">
        <v>155</v>
      </c>
      <c r="B4" s="142" t="s">
        <v>156</v>
      </c>
      <c r="C4" s="142" t="s">
        <v>157</v>
      </c>
      <c r="D4" s="142" t="s">
        <v>158</v>
      </c>
      <c r="E4" s="142" t="s">
        <v>159</v>
      </c>
      <c r="F4" s="142" t="s">
        <v>160</v>
      </c>
      <c r="G4" s="142" t="s">
        <v>161</v>
      </c>
      <c r="H4" s="142" t="s">
        <v>162</v>
      </c>
      <c r="I4" s="142"/>
      <c r="J4" s="142"/>
      <c r="K4" s="142"/>
      <c r="L4" s="142"/>
      <c r="M4" s="142"/>
      <c r="N4" s="142"/>
      <c r="O4" s="142"/>
      <c r="P4" s="142"/>
      <c r="Q4" s="142"/>
      <c r="R4" s="142"/>
      <c r="S4" s="142"/>
      <c r="T4" s="142"/>
      <c r="U4" s="142"/>
      <c r="V4" s="142"/>
      <c r="W4" s="142"/>
    </row>
    <row r="5" ht="28.3" customHeight="1" spans="1:23">
      <c r="A5" s="142"/>
      <c r="B5" s="142"/>
      <c r="C5" s="142"/>
      <c r="D5" s="142"/>
      <c r="E5" s="142"/>
      <c r="F5" s="142"/>
      <c r="G5" s="142"/>
      <c r="H5" s="142" t="s">
        <v>163</v>
      </c>
      <c r="I5" s="142" t="s">
        <v>34</v>
      </c>
      <c r="J5" s="142" t="s">
        <v>164</v>
      </c>
      <c r="K5" s="142" t="s">
        <v>165</v>
      </c>
      <c r="L5" s="142" t="s">
        <v>166</v>
      </c>
      <c r="M5" s="142" t="s">
        <v>167</v>
      </c>
      <c r="N5" s="142" t="s">
        <v>168</v>
      </c>
      <c r="O5" s="142" t="s">
        <v>35</v>
      </c>
      <c r="P5" s="142" t="s">
        <v>36</v>
      </c>
      <c r="Q5" s="142" t="s">
        <v>37</v>
      </c>
      <c r="R5" s="142" t="s">
        <v>51</v>
      </c>
      <c r="S5" s="142"/>
      <c r="T5" s="142"/>
      <c r="U5" s="142"/>
      <c r="V5" s="142"/>
      <c r="W5" s="142"/>
    </row>
    <row r="6" ht="24" customHeight="1" spans="1:23">
      <c r="A6" s="142"/>
      <c r="B6" s="142"/>
      <c r="C6" s="142"/>
      <c r="D6" s="142"/>
      <c r="E6" s="142"/>
      <c r="F6" s="142"/>
      <c r="G6" s="142"/>
      <c r="H6" s="142"/>
      <c r="I6" s="142" t="s">
        <v>169</v>
      </c>
      <c r="J6" s="142" t="s">
        <v>164</v>
      </c>
      <c r="K6" s="142" t="s">
        <v>165</v>
      </c>
      <c r="L6" s="142" t="s">
        <v>166</v>
      </c>
      <c r="M6" s="142" t="s">
        <v>167</v>
      </c>
      <c r="N6" s="142" t="s">
        <v>34</v>
      </c>
      <c r="O6" s="142" t="s">
        <v>35</v>
      </c>
      <c r="P6" s="142" t="s">
        <v>36</v>
      </c>
      <c r="Q6" s="142"/>
      <c r="R6" s="142" t="s">
        <v>33</v>
      </c>
      <c r="S6" s="142" t="s">
        <v>40</v>
      </c>
      <c r="T6" s="142" t="s">
        <v>41</v>
      </c>
      <c r="U6" s="142" t="s">
        <v>42</v>
      </c>
      <c r="V6" s="142" t="s">
        <v>43</v>
      </c>
      <c r="W6" s="142" t="s">
        <v>44</v>
      </c>
    </row>
    <row r="7" ht="32.05" customHeight="1" spans="1:23">
      <c r="A7" s="142"/>
      <c r="B7" s="142"/>
      <c r="C7" s="142"/>
      <c r="D7" s="142"/>
      <c r="E7" s="142"/>
      <c r="F7" s="142"/>
      <c r="G7" s="142"/>
      <c r="H7" s="142"/>
      <c r="I7" s="142" t="s">
        <v>33</v>
      </c>
      <c r="J7" s="142"/>
      <c r="K7" s="142"/>
      <c r="L7" s="142"/>
      <c r="M7" s="142"/>
      <c r="N7" s="142"/>
      <c r="O7" s="142"/>
      <c r="P7" s="142"/>
      <c r="Q7" s="142"/>
      <c r="R7" s="142"/>
      <c r="S7" s="142"/>
      <c r="T7" s="142"/>
      <c r="U7" s="142"/>
      <c r="V7" s="142"/>
      <c r="W7" s="142"/>
    </row>
    <row r="8" ht="18.75" customHeight="1" spans="1:23">
      <c r="A8" s="142" t="s">
        <v>59</v>
      </c>
      <c r="B8" s="142" t="s">
        <v>60</v>
      </c>
      <c r="C8" s="142" t="s">
        <v>61</v>
      </c>
      <c r="D8" s="142" t="s">
        <v>62</v>
      </c>
      <c r="E8" s="142" t="s">
        <v>63</v>
      </c>
      <c r="F8" s="142" t="s">
        <v>64</v>
      </c>
      <c r="G8" s="142" t="s">
        <v>65</v>
      </c>
      <c r="H8" s="142" t="s">
        <v>66</v>
      </c>
      <c r="I8" s="142" t="s">
        <v>67</v>
      </c>
      <c r="J8" s="142" t="s">
        <v>68</v>
      </c>
      <c r="K8" s="142" t="s">
        <v>69</v>
      </c>
      <c r="L8" s="142" t="s">
        <v>70</v>
      </c>
      <c r="M8" s="142" t="s">
        <v>71</v>
      </c>
      <c r="N8" s="142" t="s">
        <v>72</v>
      </c>
      <c r="O8" s="142" t="s">
        <v>73</v>
      </c>
      <c r="P8" s="142" t="s">
        <v>170</v>
      </c>
      <c r="Q8" s="142" t="s">
        <v>171</v>
      </c>
      <c r="R8" s="142" t="s">
        <v>172</v>
      </c>
      <c r="S8" s="142" t="s">
        <v>173</v>
      </c>
      <c r="T8" s="142" t="s">
        <v>174</v>
      </c>
      <c r="U8" s="142" t="s">
        <v>175</v>
      </c>
      <c r="V8" s="142" t="s">
        <v>176</v>
      </c>
      <c r="W8" s="142" t="s">
        <v>177</v>
      </c>
    </row>
    <row r="9" ht="53.25" customHeight="1" spans="1:23">
      <c r="A9" s="136" t="s">
        <v>46</v>
      </c>
      <c r="B9" s="136"/>
      <c r="C9" s="136"/>
      <c r="D9" s="136"/>
      <c r="E9" s="136"/>
      <c r="F9" s="136"/>
      <c r="G9" s="136"/>
      <c r="H9" s="137">
        <v>8270636.36</v>
      </c>
      <c r="I9" s="137">
        <v>8270636.36</v>
      </c>
      <c r="J9" s="137"/>
      <c r="K9" s="137"/>
      <c r="L9" s="137">
        <v>8270636.36</v>
      </c>
      <c r="M9" s="137"/>
      <c r="N9" s="137"/>
      <c r="O9" s="137"/>
      <c r="P9" s="137"/>
      <c r="Q9" s="137"/>
      <c r="R9" s="137"/>
      <c r="S9" s="137"/>
      <c r="T9" s="137"/>
      <c r="U9" s="137"/>
      <c r="V9" s="137"/>
      <c r="W9" s="137"/>
    </row>
    <row r="10" ht="53.25" customHeight="1" outlineLevel="1" spans="1:23">
      <c r="A10" s="136" t="s">
        <v>46</v>
      </c>
      <c r="B10" s="136" t="s">
        <v>178</v>
      </c>
      <c r="C10" s="136" t="s">
        <v>179</v>
      </c>
      <c r="D10" s="136" t="s">
        <v>111</v>
      </c>
      <c r="E10" s="136" t="s">
        <v>112</v>
      </c>
      <c r="F10" s="136" t="s">
        <v>180</v>
      </c>
      <c r="G10" s="136" t="s">
        <v>181</v>
      </c>
      <c r="H10" s="137">
        <v>77376</v>
      </c>
      <c r="I10" s="137">
        <v>77376</v>
      </c>
      <c r="J10" s="137"/>
      <c r="K10" s="137"/>
      <c r="L10" s="137">
        <v>77376</v>
      </c>
      <c r="M10" s="137"/>
      <c r="N10" s="137"/>
      <c r="O10" s="137"/>
      <c r="P10" s="137"/>
      <c r="Q10" s="137"/>
      <c r="R10" s="137"/>
      <c r="S10" s="137"/>
      <c r="T10" s="137"/>
      <c r="U10" s="137"/>
      <c r="V10" s="137"/>
      <c r="W10" s="137"/>
    </row>
    <row r="11" ht="53.25" customHeight="1" outlineLevel="1" spans="1:23">
      <c r="A11" s="136" t="s">
        <v>46</v>
      </c>
      <c r="B11" s="136" t="s">
        <v>182</v>
      </c>
      <c r="C11" s="136" t="s">
        <v>183</v>
      </c>
      <c r="D11" s="136" t="s">
        <v>107</v>
      </c>
      <c r="E11" s="136" t="s">
        <v>108</v>
      </c>
      <c r="F11" s="136" t="s">
        <v>180</v>
      </c>
      <c r="G11" s="136" t="s">
        <v>181</v>
      </c>
      <c r="H11" s="137">
        <v>2198076</v>
      </c>
      <c r="I11" s="137">
        <v>2198076</v>
      </c>
      <c r="J11" s="137"/>
      <c r="K11" s="137"/>
      <c r="L11" s="137">
        <v>2198076</v>
      </c>
      <c r="M11" s="136"/>
      <c r="N11" s="137"/>
      <c r="O11" s="137"/>
      <c r="P11" s="137"/>
      <c r="Q11" s="137"/>
      <c r="R11" s="137"/>
      <c r="S11" s="137"/>
      <c r="T11" s="137"/>
      <c r="U11" s="137"/>
      <c r="V11" s="137"/>
      <c r="W11" s="137"/>
    </row>
    <row r="12" ht="53.25" customHeight="1" outlineLevel="1" spans="1:23">
      <c r="A12" s="136" t="s">
        <v>46</v>
      </c>
      <c r="B12" s="136" t="s">
        <v>178</v>
      </c>
      <c r="C12" s="136" t="s">
        <v>179</v>
      </c>
      <c r="D12" s="136" t="s">
        <v>111</v>
      </c>
      <c r="E12" s="136" t="s">
        <v>112</v>
      </c>
      <c r="F12" s="136" t="s">
        <v>184</v>
      </c>
      <c r="G12" s="136" t="s">
        <v>185</v>
      </c>
      <c r="H12" s="137">
        <v>9780</v>
      </c>
      <c r="I12" s="137">
        <v>9780</v>
      </c>
      <c r="J12" s="137"/>
      <c r="K12" s="137"/>
      <c r="L12" s="137">
        <v>9780</v>
      </c>
      <c r="M12" s="136"/>
      <c r="N12" s="137"/>
      <c r="O12" s="137"/>
      <c r="P12" s="137"/>
      <c r="Q12" s="137"/>
      <c r="R12" s="137"/>
      <c r="S12" s="137"/>
      <c r="T12" s="137"/>
      <c r="U12" s="137"/>
      <c r="V12" s="137"/>
      <c r="W12" s="137"/>
    </row>
    <row r="13" ht="53.25" customHeight="1" outlineLevel="1" spans="1:23">
      <c r="A13" s="136" t="s">
        <v>46</v>
      </c>
      <c r="B13" s="136" t="s">
        <v>182</v>
      </c>
      <c r="C13" s="136" t="s">
        <v>183</v>
      </c>
      <c r="D13" s="136" t="s">
        <v>107</v>
      </c>
      <c r="E13" s="136" t="s">
        <v>108</v>
      </c>
      <c r="F13" s="136" t="s">
        <v>184</v>
      </c>
      <c r="G13" s="136" t="s">
        <v>185</v>
      </c>
      <c r="H13" s="137">
        <v>2265816</v>
      </c>
      <c r="I13" s="137">
        <v>2265816</v>
      </c>
      <c r="J13" s="137"/>
      <c r="K13" s="137"/>
      <c r="L13" s="137">
        <v>2265816</v>
      </c>
      <c r="M13" s="136"/>
      <c r="N13" s="137"/>
      <c r="O13" s="137"/>
      <c r="P13" s="137"/>
      <c r="Q13" s="137"/>
      <c r="R13" s="137"/>
      <c r="S13" s="137"/>
      <c r="T13" s="137"/>
      <c r="U13" s="137"/>
      <c r="V13" s="137"/>
      <c r="W13" s="137"/>
    </row>
    <row r="14" ht="53.25" customHeight="1" outlineLevel="1" spans="1:23">
      <c r="A14" s="136" t="s">
        <v>46</v>
      </c>
      <c r="B14" s="136" t="s">
        <v>182</v>
      </c>
      <c r="C14" s="136" t="s">
        <v>183</v>
      </c>
      <c r="D14" s="136" t="s">
        <v>107</v>
      </c>
      <c r="E14" s="136" t="s">
        <v>108</v>
      </c>
      <c r="F14" s="136" t="s">
        <v>186</v>
      </c>
      <c r="G14" s="136" t="s">
        <v>187</v>
      </c>
      <c r="H14" s="137">
        <v>183173</v>
      </c>
      <c r="I14" s="137">
        <v>183173</v>
      </c>
      <c r="J14" s="137"/>
      <c r="K14" s="137"/>
      <c r="L14" s="137">
        <v>183173</v>
      </c>
      <c r="M14" s="136"/>
      <c r="N14" s="137"/>
      <c r="O14" s="137"/>
      <c r="P14" s="137"/>
      <c r="Q14" s="137"/>
      <c r="R14" s="137"/>
      <c r="S14" s="137"/>
      <c r="T14" s="137"/>
      <c r="U14" s="137"/>
      <c r="V14" s="137"/>
      <c r="W14" s="137"/>
    </row>
    <row r="15" ht="53.25" customHeight="1" outlineLevel="1" spans="1:23">
      <c r="A15" s="136" t="s">
        <v>46</v>
      </c>
      <c r="B15" s="136" t="s">
        <v>178</v>
      </c>
      <c r="C15" s="136" t="s">
        <v>179</v>
      </c>
      <c r="D15" s="136" t="s">
        <v>111</v>
      </c>
      <c r="E15" s="136" t="s">
        <v>112</v>
      </c>
      <c r="F15" s="136" t="s">
        <v>188</v>
      </c>
      <c r="G15" s="136" t="s">
        <v>189</v>
      </c>
      <c r="H15" s="137">
        <v>6448</v>
      </c>
      <c r="I15" s="137">
        <v>6448</v>
      </c>
      <c r="J15" s="137"/>
      <c r="K15" s="137"/>
      <c r="L15" s="137">
        <v>6448</v>
      </c>
      <c r="M15" s="136"/>
      <c r="N15" s="137"/>
      <c r="O15" s="137"/>
      <c r="P15" s="137"/>
      <c r="Q15" s="137"/>
      <c r="R15" s="137"/>
      <c r="S15" s="137"/>
      <c r="T15" s="137"/>
      <c r="U15" s="137"/>
      <c r="V15" s="137"/>
      <c r="W15" s="137"/>
    </row>
    <row r="16" ht="53.25" customHeight="1" outlineLevel="1" spans="1:23">
      <c r="A16" s="136" t="s">
        <v>46</v>
      </c>
      <c r="B16" s="136" t="s">
        <v>178</v>
      </c>
      <c r="C16" s="136" t="s">
        <v>179</v>
      </c>
      <c r="D16" s="136" t="s">
        <v>111</v>
      </c>
      <c r="E16" s="136" t="s">
        <v>112</v>
      </c>
      <c r="F16" s="136" t="s">
        <v>188</v>
      </c>
      <c r="G16" s="136" t="s">
        <v>189</v>
      </c>
      <c r="H16" s="137">
        <v>26100</v>
      </c>
      <c r="I16" s="137">
        <v>26100</v>
      </c>
      <c r="J16" s="137"/>
      <c r="K16" s="137"/>
      <c r="L16" s="137">
        <v>26100</v>
      </c>
      <c r="M16" s="136"/>
      <c r="N16" s="137"/>
      <c r="O16" s="137"/>
      <c r="P16" s="137"/>
      <c r="Q16" s="137"/>
      <c r="R16" s="137"/>
      <c r="S16" s="137"/>
      <c r="T16" s="137"/>
      <c r="U16" s="137"/>
      <c r="V16" s="137"/>
      <c r="W16" s="137"/>
    </row>
    <row r="17" ht="53.25" customHeight="1" outlineLevel="1" spans="1:23">
      <c r="A17" s="136" t="s">
        <v>46</v>
      </c>
      <c r="B17" s="136" t="s">
        <v>178</v>
      </c>
      <c r="C17" s="136" t="s">
        <v>179</v>
      </c>
      <c r="D17" s="136" t="s">
        <v>111</v>
      </c>
      <c r="E17" s="136" t="s">
        <v>112</v>
      </c>
      <c r="F17" s="136" t="s">
        <v>188</v>
      </c>
      <c r="G17" s="136" t="s">
        <v>189</v>
      </c>
      <c r="H17" s="137">
        <v>44340</v>
      </c>
      <c r="I17" s="137">
        <v>44340</v>
      </c>
      <c r="J17" s="137"/>
      <c r="K17" s="137"/>
      <c r="L17" s="137">
        <v>44340</v>
      </c>
      <c r="M17" s="136"/>
      <c r="N17" s="137"/>
      <c r="O17" s="137"/>
      <c r="P17" s="137"/>
      <c r="Q17" s="137"/>
      <c r="R17" s="137"/>
      <c r="S17" s="137"/>
      <c r="T17" s="137"/>
      <c r="U17" s="137"/>
      <c r="V17" s="137"/>
      <c r="W17" s="137"/>
    </row>
    <row r="18" ht="53.25" customHeight="1" outlineLevel="1" spans="1:23">
      <c r="A18" s="136" t="s">
        <v>46</v>
      </c>
      <c r="B18" s="136" t="s">
        <v>178</v>
      </c>
      <c r="C18" s="136" t="s">
        <v>179</v>
      </c>
      <c r="D18" s="136" t="s">
        <v>111</v>
      </c>
      <c r="E18" s="136" t="s">
        <v>112</v>
      </c>
      <c r="F18" s="136" t="s">
        <v>188</v>
      </c>
      <c r="G18" s="136" t="s">
        <v>189</v>
      </c>
      <c r="H18" s="137">
        <v>24672</v>
      </c>
      <c r="I18" s="137">
        <v>24672</v>
      </c>
      <c r="J18" s="137"/>
      <c r="K18" s="137"/>
      <c r="L18" s="137">
        <v>24672</v>
      </c>
      <c r="M18" s="136"/>
      <c r="N18" s="137"/>
      <c r="O18" s="137"/>
      <c r="P18" s="137"/>
      <c r="Q18" s="137"/>
      <c r="R18" s="137"/>
      <c r="S18" s="137"/>
      <c r="T18" s="137"/>
      <c r="U18" s="137"/>
      <c r="V18" s="137"/>
      <c r="W18" s="137"/>
    </row>
    <row r="19" ht="53.25" customHeight="1" outlineLevel="1" spans="1:23">
      <c r="A19" s="136" t="s">
        <v>46</v>
      </c>
      <c r="B19" s="136" t="s">
        <v>190</v>
      </c>
      <c r="C19" s="136" t="s">
        <v>191</v>
      </c>
      <c r="D19" s="136" t="s">
        <v>82</v>
      </c>
      <c r="E19" s="136" t="s">
        <v>83</v>
      </c>
      <c r="F19" s="136" t="s">
        <v>192</v>
      </c>
      <c r="G19" s="136" t="s">
        <v>193</v>
      </c>
      <c r="H19" s="137">
        <v>850000.32</v>
      </c>
      <c r="I19" s="137">
        <v>850000.32</v>
      </c>
      <c r="J19" s="137"/>
      <c r="K19" s="137"/>
      <c r="L19" s="137">
        <v>850000.32</v>
      </c>
      <c r="M19" s="136"/>
      <c r="N19" s="137"/>
      <c r="O19" s="137"/>
      <c r="P19" s="137"/>
      <c r="Q19" s="137"/>
      <c r="R19" s="137"/>
      <c r="S19" s="137"/>
      <c r="T19" s="137"/>
      <c r="U19" s="137"/>
      <c r="V19" s="137"/>
      <c r="W19" s="137"/>
    </row>
    <row r="20" ht="53.25" customHeight="1" outlineLevel="1" spans="1:23">
      <c r="A20" s="136" t="s">
        <v>46</v>
      </c>
      <c r="B20" s="136" t="s">
        <v>190</v>
      </c>
      <c r="C20" s="136" t="s">
        <v>191</v>
      </c>
      <c r="D20" s="136" t="s">
        <v>84</v>
      </c>
      <c r="E20" s="136" t="s">
        <v>85</v>
      </c>
      <c r="F20" s="136" t="s">
        <v>194</v>
      </c>
      <c r="G20" s="136" t="s">
        <v>195</v>
      </c>
      <c r="H20" s="137"/>
      <c r="I20" s="137"/>
      <c r="J20" s="137"/>
      <c r="K20" s="137"/>
      <c r="L20" s="137"/>
      <c r="M20" s="136"/>
      <c r="N20" s="137"/>
      <c r="O20" s="137"/>
      <c r="P20" s="137"/>
      <c r="Q20" s="137"/>
      <c r="R20" s="137"/>
      <c r="S20" s="137"/>
      <c r="T20" s="137"/>
      <c r="U20" s="137"/>
      <c r="V20" s="137"/>
      <c r="W20" s="137"/>
    </row>
    <row r="21" ht="53.25" customHeight="1" outlineLevel="1" spans="1:23">
      <c r="A21" s="136" t="s">
        <v>46</v>
      </c>
      <c r="B21" s="136" t="s">
        <v>196</v>
      </c>
      <c r="C21" s="136" t="s">
        <v>197</v>
      </c>
      <c r="D21" s="136" t="s">
        <v>84</v>
      </c>
      <c r="E21" s="136" t="s">
        <v>85</v>
      </c>
      <c r="F21" s="136" t="s">
        <v>194</v>
      </c>
      <c r="G21" s="136" t="s">
        <v>195</v>
      </c>
      <c r="H21" s="137">
        <v>180000</v>
      </c>
      <c r="I21" s="137">
        <v>180000</v>
      </c>
      <c r="J21" s="137"/>
      <c r="K21" s="137"/>
      <c r="L21" s="137">
        <v>180000</v>
      </c>
      <c r="M21" s="136"/>
      <c r="N21" s="137"/>
      <c r="O21" s="137"/>
      <c r="P21" s="137"/>
      <c r="Q21" s="137"/>
      <c r="R21" s="137"/>
      <c r="S21" s="137"/>
      <c r="T21" s="137"/>
      <c r="U21" s="137"/>
      <c r="V21" s="137"/>
      <c r="W21" s="137"/>
    </row>
    <row r="22" ht="53.25" customHeight="1" outlineLevel="1" spans="1:23">
      <c r="A22" s="136" t="s">
        <v>46</v>
      </c>
      <c r="B22" s="136" t="s">
        <v>190</v>
      </c>
      <c r="C22" s="136" t="s">
        <v>191</v>
      </c>
      <c r="D22" s="136" t="s">
        <v>97</v>
      </c>
      <c r="E22" s="136" t="s">
        <v>98</v>
      </c>
      <c r="F22" s="136" t="s">
        <v>198</v>
      </c>
      <c r="G22" s="136" t="s">
        <v>199</v>
      </c>
      <c r="H22" s="137">
        <v>329118.62</v>
      </c>
      <c r="I22" s="137">
        <v>329118.62</v>
      </c>
      <c r="J22" s="137"/>
      <c r="K22" s="137"/>
      <c r="L22" s="137">
        <v>329118.62</v>
      </c>
      <c r="M22" s="136"/>
      <c r="N22" s="137"/>
      <c r="O22" s="137"/>
      <c r="P22" s="137"/>
      <c r="Q22" s="137"/>
      <c r="R22" s="137"/>
      <c r="S22" s="137"/>
      <c r="T22" s="137"/>
      <c r="U22" s="137"/>
      <c r="V22" s="137"/>
      <c r="W22" s="137"/>
    </row>
    <row r="23" ht="53.25" customHeight="1" outlineLevel="1" spans="1:23">
      <c r="A23" s="136" t="s">
        <v>46</v>
      </c>
      <c r="B23" s="136" t="s">
        <v>190</v>
      </c>
      <c r="C23" s="136" t="s">
        <v>191</v>
      </c>
      <c r="D23" s="136" t="s">
        <v>99</v>
      </c>
      <c r="E23" s="136" t="s">
        <v>100</v>
      </c>
      <c r="F23" s="136" t="s">
        <v>198</v>
      </c>
      <c r="G23" s="136" t="s">
        <v>199</v>
      </c>
      <c r="H23" s="137"/>
      <c r="I23" s="137"/>
      <c r="J23" s="137"/>
      <c r="K23" s="137"/>
      <c r="L23" s="137"/>
      <c r="M23" s="136"/>
      <c r="N23" s="137"/>
      <c r="O23" s="137"/>
      <c r="P23" s="137"/>
      <c r="Q23" s="137"/>
      <c r="R23" s="137"/>
      <c r="S23" s="137"/>
      <c r="T23" s="137"/>
      <c r="U23" s="137"/>
      <c r="V23" s="137"/>
      <c r="W23" s="137"/>
    </row>
    <row r="24" ht="53.25" customHeight="1" outlineLevel="1" spans="1:23">
      <c r="A24" s="136" t="s">
        <v>46</v>
      </c>
      <c r="B24" s="136" t="s">
        <v>190</v>
      </c>
      <c r="C24" s="136" t="s">
        <v>191</v>
      </c>
      <c r="D24" s="136" t="s">
        <v>101</v>
      </c>
      <c r="E24" s="136" t="s">
        <v>102</v>
      </c>
      <c r="F24" s="136" t="s">
        <v>200</v>
      </c>
      <c r="G24" s="136" t="s">
        <v>201</v>
      </c>
      <c r="H24" s="137">
        <v>10245.76</v>
      </c>
      <c r="I24" s="137">
        <v>10245.76</v>
      </c>
      <c r="J24" s="137"/>
      <c r="K24" s="137"/>
      <c r="L24" s="137">
        <v>10245.76</v>
      </c>
      <c r="M24" s="136"/>
      <c r="N24" s="137"/>
      <c r="O24" s="137"/>
      <c r="P24" s="137"/>
      <c r="Q24" s="137"/>
      <c r="R24" s="137"/>
      <c r="S24" s="137"/>
      <c r="T24" s="137"/>
      <c r="U24" s="137"/>
      <c r="V24" s="137"/>
      <c r="W24" s="137"/>
    </row>
    <row r="25" ht="53.25" customHeight="1" outlineLevel="1" spans="1:23">
      <c r="A25" s="136" t="s">
        <v>46</v>
      </c>
      <c r="B25" s="136" t="s">
        <v>190</v>
      </c>
      <c r="C25" s="136" t="s">
        <v>191</v>
      </c>
      <c r="D25" s="136" t="s">
        <v>92</v>
      </c>
      <c r="E25" s="136" t="s">
        <v>91</v>
      </c>
      <c r="F25" s="136" t="s">
        <v>200</v>
      </c>
      <c r="G25" s="136" t="s">
        <v>201</v>
      </c>
      <c r="H25" s="137">
        <v>9217.74</v>
      </c>
      <c r="I25" s="137">
        <v>9217.74</v>
      </c>
      <c r="J25" s="137"/>
      <c r="K25" s="137"/>
      <c r="L25" s="137">
        <v>9217.74</v>
      </c>
      <c r="M25" s="136"/>
      <c r="N25" s="137"/>
      <c r="O25" s="137"/>
      <c r="P25" s="137"/>
      <c r="Q25" s="137"/>
      <c r="R25" s="137"/>
      <c r="S25" s="137"/>
      <c r="T25" s="137"/>
      <c r="U25" s="137"/>
      <c r="V25" s="137"/>
      <c r="W25" s="137"/>
    </row>
    <row r="26" ht="53.25" customHeight="1" outlineLevel="1" spans="1:23">
      <c r="A26" s="136" t="s">
        <v>46</v>
      </c>
      <c r="B26" s="136" t="s">
        <v>190</v>
      </c>
      <c r="C26" s="136" t="s">
        <v>191</v>
      </c>
      <c r="D26" s="136" t="s">
        <v>101</v>
      </c>
      <c r="E26" s="136" t="s">
        <v>102</v>
      </c>
      <c r="F26" s="136" t="s">
        <v>200</v>
      </c>
      <c r="G26" s="136" t="s">
        <v>201</v>
      </c>
      <c r="H26" s="137"/>
      <c r="I26" s="137"/>
      <c r="J26" s="137"/>
      <c r="K26" s="137"/>
      <c r="L26" s="137"/>
      <c r="M26" s="136"/>
      <c r="N26" s="137"/>
      <c r="O26" s="137"/>
      <c r="P26" s="137"/>
      <c r="Q26" s="137"/>
      <c r="R26" s="137"/>
      <c r="S26" s="137"/>
      <c r="T26" s="137"/>
      <c r="U26" s="137"/>
      <c r="V26" s="137"/>
      <c r="W26" s="137"/>
    </row>
    <row r="27" ht="53.25" customHeight="1" outlineLevel="1" spans="1:23">
      <c r="A27" s="136" t="s">
        <v>46</v>
      </c>
      <c r="B27" s="136" t="s">
        <v>202</v>
      </c>
      <c r="C27" s="136" t="s">
        <v>130</v>
      </c>
      <c r="D27" s="136" t="s">
        <v>129</v>
      </c>
      <c r="E27" s="136" t="s">
        <v>130</v>
      </c>
      <c r="F27" s="136" t="s">
        <v>203</v>
      </c>
      <c r="G27" s="136" t="s">
        <v>130</v>
      </c>
      <c r="H27" s="137">
        <v>614745.72</v>
      </c>
      <c r="I27" s="137">
        <v>614745.72</v>
      </c>
      <c r="J27" s="137"/>
      <c r="K27" s="137"/>
      <c r="L27" s="137">
        <v>614745.72</v>
      </c>
      <c r="M27" s="136"/>
      <c r="N27" s="137"/>
      <c r="O27" s="137"/>
      <c r="P27" s="137"/>
      <c r="Q27" s="137"/>
      <c r="R27" s="137"/>
      <c r="S27" s="137"/>
      <c r="T27" s="137"/>
      <c r="U27" s="137"/>
      <c r="V27" s="137"/>
      <c r="W27" s="137"/>
    </row>
    <row r="28" ht="53.25" customHeight="1" outlineLevel="1" spans="1:23">
      <c r="A28" s="136" t="s">
        <v>46</v>
      </c>
      <c r="B28" s="136" t="s">
        <v>204</v>
      </c>
      <c r="C28" s="136" t="s">
        <v>205</v>
      </c>
      <c r="D28" s="136" t="s">
        <v>107</v>
      </c>
      <c r="E28" s="136" t="s">
        <v>108</v>
      </c>
      <c r="F28" s="136" t="s">
        <v>206</v>
      </c>
      <c r="G28" s="136" t="s">
        <v>207</v>
      </c>
      <c r="H28" s="137">
        <v>266800</v>
      </c>
      <c r="I28" s="137">
        <v>266800</v>
      </c>
      <c r="J28" s="137"/>
      <c r="K28" s="137"/>
      <c r="L28" s="137">
        <v>266800</v>
      </c>
      <c r="M28" s="136"/>
      <c r="N28" s="137"/>
      <c r="O28" s="137"/>
      <c r="P28" s="137"/>
      <c r="Q28" s="137"/>
      <c r="R28" s="137"/>
      <c r="S28" s="137"/>
      <c r="T28" s="137"/>
      <c r="U28" s="137"/>
      <c r="V28" s="137"/>
      <c r="W28" s="137"/>
    </row>
    <row r="29" ht="53.25" customHeight="1" outlineLevel="1" spans="1:23">
      <c r="A29" s="136" t="s">
        <v>46</v>
      </c>
      <c r="B29" s="136" t="s">
        <v>204</v>
      </c>
      <c r="C29" s="136" t="s">
        <v>205</v>
      </c>
      <c r="D29" s="136" t="s">
        <v>107</v>
      </c>
      <c r="E29" s="136" t="s">
        <v>108</v>
      </c>
      <c r="F29" s="136" t="s">
        <v>208</v>
      </c>
      <c r="G29" s="136" t="s">
        <v>209</v>
      </c>
      <c r="H29" s="137">
        <v>5000</v>
      </c>
      <c r="I29" s="137">
        <v>5000</v>
      </c>
      <c r="J29" s="137"/>
      <c r="K29" s="137"/>
      <c r="L29" s="137">
        <v>5000</v>
      </c>
      <c r="M29" s="136"/>
      <c r="N29" s="137"/>
      <c r="O29" s="137"/>
      <c r="P29" s="137"/>
      <c r="Q29" s="137"/>
      <c r="R29" s="137"/>
      <c r="S29" s="137"/>
      <c r="T29" s="137"/>
      <c r="U29" s="137"/>
      <c r="V29" s="137"/>
      <c r="W29" s="137"/>
    </row>
    <row r="30" ht="53.25" customHeight="1" outlineLevel="1" spans="1:23">
      <c r="A30" s="136" t="s">
        <v>46</v>
      </c>
      <c r="B30" s="136" t="s">
        <v>204</v>
      </c>
      <c r="C30" s="136" t="s">
        <v>205</v>
      </c>
      <c r="D30" s="136" t="s">
        <v>107</v>
      </c>
      <c r="E30" s="136" t="s">
        <v>108</v>
      </c>
      <c r="F30" s="136" t="s">
        <v>210</v>
      </c>
      <c r="G30" s="136" t="s">
        <v>211</v>
      </c>
      <c r="H30" s="137">
        <v>10000</v>
      </c>
      <c r="I30" s="137">
        <v>10000</v>
      </c>
      <c r="J30" s="137"/>
      <c r="K30" s="137"/>
      <c r="L30" s="137">
        <v>10000</v>
      </c>
      <c r="M30" s="136"/>
      <c r="N30" s="137"/>
      <c r="O30" s="137"/>
      <c r="P30" s="137"/>
      <c r="Q30" s="137"/>
      <c r="R30" s="137"/>
      <c r="S30" s="137"/>
      <c r="T30" s="137"/>
      <c r="U30" s="137"/>
      <c r="V30" s="137"/>
      <c r="W30" s="137"/>
    </row>
    <row r="31" ht="53.25" customHeight="1" outlineLevel="1" spans="1:23">
      <c r="A31" s="136" t="s">
        <v>46</v>
      </c>
      <c r="B31" s="136" t="s">
        <v>204</v>
      </c>
      <c r="C31" s="136" t="s">
        <v>205</v>
      </c>
      <c r="D31" s="136" t="s">
        <v>107</v>
      </c>
      <c r="E31" s="136" t="s">
        <v>108</v>
      </c>
      <c r="F31" s="136" t="s">
        <v>212</v>
      </c>
      <c r="G31" s="136" t="s">
        <v>213</v>
      </c>
      <c r="H31" s="137">
        <v>80000</v>
      </c>
      <c r="I31" s="137">
        <v>80000</v>
      </c>
      <c r="J31" s="137"/>
      <c r="K31" s="137"/>
      <c r="L31" s="137">
        <v>80000</v>
      </c>
      <c r="M31" s="136"/>
      <c r="N31" s="137"/>
      <c r="O31" s="137"/>
      <c r="P31" s="137"/>
      <c r="Q31" s="137"/>
      <c r="R31" s="137"/>
      <c r="S31" s="137"/>
      <c r="T31" s="137"/>
      <c r="U31" s="137"/>
      <c r="V31" s="137"/>
      <c r="W31" s="137"/>
    </row>
    <row r="32" ht="53.25" customHeight="1" outlineLevel="1" spans="1:23">
      <c r="A32" s="136" t="s">
        <v>46</v>
      </c>
      <c r="B32" s="136" t="s">
        <v>204</v>
      </c>
      <c r="C32" s="136" t="s">
        <v>205</v>
      </c>
      <c r="D32" s="136" t="s">
        <v>107</v>
      </c>
      <c r="E32" s="136" t="s">
        <v>108</v>
      </c>
      <c r="F32" s="136" t="s">
        <v>214</v>
      </c>
      <c r="G32" s="136" t="s">
        <v>215</v>
      </c>
      <c r="H32" s="137">
        <v>100000</v>
      </c>
      <c r="I32" s="137">
        <v>100000</v>
      </c>
      <c r="J32" s="137"/>
      <c r="K32" s="137"/>
      <c r="L32" s="137">
        <v>100000</v>
      </c>
      <c r="M32" s="136"/>
      <c r="N32" s="137"/>
      <c r="O32" s="137"/>
      <c r="P32" s="137"/>
      <c r="Q32" s="137"/>
      <c r="R32" s="137"/>
      <c r="S32" s="137"/>
      <c r="T32" s="137"/>
      <c r="U32" s="137"/>
      <c r="V32" s="137"/>
      <c r="W32" s="137"/>
    </row>
    <row r="33" ht="53.25" customHeight="1" outlineLevel="1" spans="1:23">
      <c r="A33" s="136" t="s">
        <v>46</v>
      </c>
      <c r="B33" s="136" t="s">
        <v>216</v>
      </c>
      <c r="C33" s="136" t="s">
        <v>217</v>
      </c>
      <c r="D33" s="136" t="s">
        <v>107</v>
      </c>
      <c r="E33" s="136" t="s">
        <v>108</v>
      </c>
      <c r="F33" s="136" t="s">
        <v>218</v>
      </c>
      <c r="G33" s="136" t="s">
        <v>151</v>
      </c>
      <c r="H33" s="137">
        <v>19400</v>
      </c>
      <c r="I33" s="137">
        <v>19400</v>
      </c>
      <c r="J33" s="137"/>
      <c r="K33" s="137"/>
      <c r="L33" s="137">
        <v>19400</v>
      </c>
      <c r="M33" s="136"/>
      <c r="N33" s="137"/>
      <c r="O33" s="137"/>
      <c r="P33" s="137"/>
      <c r="Q33" s="137"/>
      <c r="R33" s="137"/>
      <c r="S33" s="137"/>
      <c r="T33" s="137"/>
      <c r="U33" s="137"/>
      <c r="V33" s="137"/>
      <c r="W33" s="137"/>
    </row>
    <row r="34" ht="53.25" customHeight="1" outlineLevel="1" spans="1:23">
      <c r="A34" s="136" t="s">
        <v>46</v>
      </c>
      <c r="B34" s="136" t="s">
        <v>219</v>
      </c>
      <c r="C34" s="136" t="s">
        <v>220</v>
      </c>
      <c r="D34" s="136" t="s">
        <v>107</v>
      </c>
      <c r="E34" s="136" t="s">
        <v>108</v>
      </c>
      <c r="F34" s="136" t="s">
        <v>221</v>
      </c>
      <c r="G34" s="136" t="s">
        <v>222</v>
      </c>
      <c r="H34" s="137">
        <v>116400</v>
      </c>
      <c r="I34" s="137">
        <v>116400</v>
      </c>
      <c r="J34" s="137"/>
      <c r="K34" s="137"/>
      <c r="L34" s="137">
        <v>116400</v>
      </c>
      <c r="M34" s="136"/>
      <c r="N34" s="137"/>
      <c r="O34" s="137"/>
      <c r="P34" s="137"/>
      <c r="Q34" s="137"/>
      <c r="R34" s="137"/>
      <c r="S34" s="137"/>
      <c r="T34" s="137"/>
      <c r="U34" s="137"/>
      <c r="V34" s="137"/>
      <c r="W34" s="137"/>
    </row>
    <row r="35" ht="53.25" customHeight="1" outlineLevel="1" spans="1:23">
      <c r="A35" s="136" t="s">
        <v>46</v>
      </c>
      <c r="B35" s="136" t="s">
        <v>204</v>
      </c>
      <c r="C35" s="136" t="s">
        <v>205</v>
      </c>
      <c r="D35" s="136" t="s">
        <v>107</v>
      </c>
      <c r="E35" s="136" t="s">
        <v>108</v>
      </c>
      <c r="F35" s="136" t="s">
        <v>223</v>
      </c>
      <c r="G35" s="136" t="s">
        <v>224</v>
      </c>
      <c r="H35" s="137">
        <v>20000</v>
      </c>
      <c r="I35" s="137">
        <v>20000</v>
      </c>
      <c r="J35" s="137"/>
      <c r="K35" s="137"/>
      <c r="L35" s="137">
        <v>20000</v>
      </c>
      <c r="M35" s="136"/>
      <c r="N35" s="137"/>
      <c r="O35" s="137"/>
      <c r="P35" s="137"/>
      <c r="Q35" s="137"/>
      <c r="R35" s="137"/>
      <c r="S35" s="137"/>
      <c r="T35" s="137"/>
      <c r="U35" s="137"/>
      <c r="V35" s="137"/>
      <c r="W35" s="137"/>
    </row>
    <row r="36" ht="53.25" customHeight="1" outlineLevel="1" spans="1:23">
      <c r="A36" s="136" t="s">
        <v>46</v>
      </c>
      <c r="B36" s="136" t="s">
        <v>225</v>
      </c>
      <c r="C36" s="136" t="s">
        <v>226</v>
      </c>
      <c r="D36" s="136" t="s">
        <v>107</v>
      </c>
      <c r="E36" s="136" t="s">
        <v>108</v>
      </c>
      <c r="F36" s="136" t="s">
        <v>227</v>
      </c>
      <c r="G36" s="136" t="s">
        <v>228</v>
      </c>
      <c r="H36" s="137">
        <v>16000</v>
      </c>
      <c r="I36" s="137">
        <v>16000</v>
      </c>
      <c r="J36" s="137"/>
      <c r="K36" s="137"/>
      <c r="L36" s="137">
        <v>16000</v>
      </c>
      <c r="M36" s="136"/>
      <c r="N36" s="137"/>
      <c r="O36" s="137"/>
      <c r="P36" s="137"/>
      <c r="Q36" s="137"/>
      <c r="R36" s="137"/>
      <c r="S36" s="137"/>
      <c r="T36" s="137"/>
      <c r="U36" s="137"/>
      <c r="V36" s="137"/>
      <c r="W36" s="137"/>
    </row>
    <row r="37" ht="53.25" customHeight="1" outlineLevel="1" spans="1:23">
      <c r="A37" s="136" t="s">
        <v>46</v>
      </c>
      <c r="B37" s="136" t="s">
        <v>204</v>
      </c>
      <c r="C37" s="136" t="s">
        <v>205</v>
      </c>
      <c r="D37" s="136" t="s">
        <v>111</v>
      </c>
      <c r="E37" s="136" t="s">
        <v>112</v>
      </c>
      <c r="F37" s="136" t="s">
        <v>206</v>
      </c>
      <c r="G37" s="136" t="s">
        <v>207</v>
      </c>
      <c r="H37" s="137">
        <v>28800</v>
      </c>
      <c r="I37" s="137">
        <v>28800</v>
      </c>
      <c r="J37" s="137"/>
      <c r="K37" s="137"/>
      <c r="L37" s="137">
        <v>28800</v>
      </c>
      <c r="M37" s="136"/>
      <c r="N37" s="137"/>
      <c r="O37" s="137"/>
      <c r="P37" s="137"/>
      <c r="Q37" s="137"/>
      <c r="R37" s="137"/>
      <c r="S37" s="137"/>
      <c r="T37" s="137"/>
      <c r="U37" s="137"/>
      <c r="V37" s="137"/>
      <c r="W37" s="137"/>
    </row>
    <row r="38" ht="53.25" customHeight="1" outlineLevel="1" spans="1:23">
      <c r="A38" s="136" t="s">
        <v>46</v>
      </c>
      <c r="B38" s="136" t="s">
        <v>229</v>
      </c>
      <c r="C38" s="136" t="s">
        <v>230</v>
      </c>
      <c r="D38" s="136" t="s">
        <v>78</v>
      </c>
      <c r="E38" s="136" t="s">
        <v>79</v>
      </c>
      <c r="F38" s="136" t="s">
        <v>206</v>
      </c>
      <c r="G38" s="136" t="s">
        <v>207</v>
      </c>
      <c r="H38" s="137">
        <v>40800</v>
      </c>
      <c r="I38" s="137">
        <v>40800</v>
      </c>
      <c r="J38" s="137"/>
      <c r="K38" s="137"/>
      <c r="L38" s="137">
        <v>40800</v>
      </c>
      <c r="M38" s="136"/>
      <c r="N38" s="137"/>
      <c r="O38" s="137"/>
      <c r="P38" s="137"/>
      <c r="Q38" s="137"/>
      <c r="R38" s="137"/>
      <c r="S38" s="137"/>
      <c r="T38" s="137"/>
      <c r="U38" s="137"/>
      <c r="V38" s="137"/>
      <c r="W38" s="137"/>
    </row>
    <row r="39" ht="53.25" customHeight="1" outlineLevel="1" spans="1:23">
      <c r="A39" s="136" t="s">
        <v>46</v>
      </c>
      <c r="B39" s="136" t="s">
        <v>229</v>
      </c>
      <c r="C39" s="136" t="s">
        <v>230</v>
      </c>
      <c r="D39" s="136" t="s">
        <v>80</v>
      </c>
      <c r="E39" s="136" t="s">
        <v>81</v>
      </c>
      <c r="F39" s="136" t="s">
        <v>206</v>
      </c>
      <c r="G39" s="136" t="s">
        <v>207</v>
      </c>
      <c r="H39" s="137">
        <v>27000</v>
      </c>
      <c r="I39" s="137">
        <v>27000</v>
      </c>
      <c r="J39" s="137"/>
      <c r="K39" s="137"/>
      <c r="L39" s="137">
        <v>27000</v>
      </c>
      <c r="M39" s="136"/>
      <c r="N39" s="137"/>
      <c r="O39" s="137"/>
      <c r="P39" s="137"/>
      <c r="Q39" s="137"/>
      <c r="R39" s="137"/>
      <c r="S39" s="137"/>
      <c r="T39" s="137"/>
      <c r="U39" s="137"/>
      <c r="V39" s="137"/>
      <c r="W39" s="137"/>
    </row>
    <row r="40" ht="53.25" customHeight="1" outlineLevel="1" spans="1:23">
      <c r="A40" s="136" t="s">
        <v>46</v>
      </c>
      <c r="B40" s="136" t="s">
        <v>231</v>
      </c>
      <c r="C40" s="136" t="s">
        <v>232</v>
      </c>
      <c r="D40" s="136" t="s">
        <v>78</v>
      </c>
      <c r="E40" s="136" t="s">
        <v>79</v>
      </c>
      <c r="F40" s="136" t="s">
        <v>206</v>
      </c>
      <c r="G40" s="136" t="s">
        <v>207</v>
      </c>
      <c r="H40" s="137">
        <v>2800</v>
      </c>
      <c r="I40" s="137">
        <v>2800</v>
      </c>
      <c r="J40" s="137"/>
      <c r="K40" s="137"/>
      <c r="L40" s="137">
        <v>2800</v>
      </c>
      <c r="M40" s="136"/>
      <c r="N40" s="137"/>
      <c r="O40" s="137"/>
      <c r="P40" s="137"/>
      <c r="Q40" s="137"/>
      <c r="R40" s="137"/>
      <c r="S40" s="137"/>
      <c r="T40" s="137"/>
      <c r="U40" s="137"/>
      <c r="V40" s="137"/>
      <c r="W40" s="137"/>
    </row>
    <row r="41" ht="53.25" customHeight="1" outlineLevel="1" spans="1:23">
      <c r="A41" s="136" t="s">
        <v>46</v>
      </c>
      <c r="B41" s="136" t="s">
        <v>233</v>
      </c>
      <c r="C41" s="136" t="s">
        <v>234</v>
      </c>
      <c r="D41" s="136" t="s">
        <v>107</v>
      </c>
      <c r="E41" s="136" t="s">
        <v>108</v>
      </c>
      <c r="F41" s="136" t="s">
        <v>235</v>
      </c>
      <c r="G41" s="136" t="s">
        <v>234</v>
      </c>
      <c r="H41" s="137">
        <v>79479.84</v>
      </c>
      <c r="I41" s="137">
        <v>79479.84</v>
      </c>
      <c r="J41" s="137"/>
      <c r="K41" s="137"/>
      <c r="L41" s="137">
        <v>79479.84</v>
      </c>
      <c r="M41" s="136"/>
      <c r="N41" s="137"/>
      <c r="O41" s="137"/>
      <c r="P41" s="137"/>
      <c r="Q41" s="137"/>
      <c r="R41" s="137"/>
      <c r="S41" s="137"/>
      <c r="T41" s="137"/>
      <c r="U41" s="137"/>
      <c r="V41" s="137"/>
      <c r="W41" s="137"/>
    </row>
    <row r="42" ht="53.25" customHeight="1" outlineLevel="1" spans="1:23">
      <c r="A42" s="136" t="s">
        <v>46</v>
      </c>
      <c r="B42" s="136" t="s">
        <v>233</v>
      </c>
      <c r="C42" s="136" t="s">
        <v>234</v>
      </c>
      <c r="D42" s="136" t="s">
        <v>111</v>
      </c>
      <c r="E42" s="136" t="s">
        <v>112</v>
      </c>
      <c r="F42" s="136" t="s">
        <v>235</v>
      </c>
      <c r="G42" s="136" t="s">
        <v>234</v>
      </c>
      <c r="H42" s="137">
        <v>3645.36</v>
      </c>
      <c r="I42" s="137">
        <v>3645.36</v>
      </c>
      <c r="J42" s="137"/>
      <c r="K42" s="137"/>
      <c r="L42" s="137">
        <v>3645.36</v>
      </c>
      <c r="M42" s="136"/>
      <c r="N42" s="137"/>
      <c r="O42" s="137"/>
      <c r="P42" s="137"/>
      <c r="Q42" s="137"/>
      <c r="R42" s="137"/>
      <c r="S42" s="137"/>
      <c r="T42" s="137"/>
      <c r="U42" s="137"/>
      <c r="V42" s="137"/>
      <c r="W42" s="137"/>
    </row>
    <row r="43" ht="53.25" customHeight="1" outlineLevel="1" spans="1:23">
      <c r="A43" s="136" t="s">
        <v>46</v>
      </c>
      <c r="B43" s="136" t="s">
        <v>233</v>
      </c>
      <c r="C43" s="136" t="s">
        <v>234</v>
      </c>
      <c r="D43" s="136" t="s">
        <v>107</v>
      </c>
      <c r="E43" s="136" t="s">
        <v>108</v>
      </c>
      <c r="F43" s="136" t="s">
        <v>235</v>
      </c>
      <c r="G43" s="136" t="s">
        <v>234</v>
      </c>
      <c r="H43" s="137"/>
      <c r="I43" s="137"/>
      <c r="J43" s="137"/>
      <c r="K43" s="137"/>
      <c r="L43" s="137"/>
      <c r="M43" s="136"/>
      <c r="N43" s="137"/>
      <c r="O43" s="137"/>
      <c r="P43" s="137"/>
      <c r="Q43" s="137"/>
      <c r="R43" s="137"/>
      <c r="S43" s="137"/>
      <c r="T43" s="137"/>
      <c r="U43" s="137"/>
      <c r="V43" s="137"/>
      <c r="W43" s="137"/>
    </row>
    <row r="44" ht="53.25" customHeight="1" outlineLevel="1" spans="1:23">
      <c r="A44" s="136" t="s">
        <v>46</v>
      </c>
      <c r="B44" s="136" t="s">
        <v>233</v>
      </c>
      <c r="C44" s="136" t="s">
        <v>234</v>
      </c>
      <c r="D44" s="136" t="s">
        <v>111</v>
      </c>
      <c r="E44" s="136" t="s">
        <v>112</v>
      </c>
      <c r="F44" s="136" t="s">
        <v>235</v>
      </c>
      <c r="G44" s="136" t="s">
        <v>234</v>
      </c>
      <c r="H44" s="137"/>
      <c r="I44" s="137"/>
      <c r="J44" s="137"/>
      <c r="K44" s="137"/>
      <c r="L44" s="137"/>
      <c r="M44" s="136"/>
      <c r="N44" s="137"/>
      <c r="O44" s="137"/>
      <c r="P44" s="137"/>
      <c r="Q44" s="137"/>
      <c r="R44" s="137"/>
      <c r="S44" s="137"/>
      <c r="T44" s="137"/>
      <c r="U44" s="137"/>
      <c r="V44" s="137"/>
      <c r="W44" s="137"/>
    </row>
    <row r="45" ht="53.25" customHeight="1" outlineLevel="1" spans="1:23">
      <c r="A45" s="136" t="s">
        <v>46</v>
      </c>
      <c r="B45" s="136" t="s">
        <v>236</v>
      </c>
      <c r="C45" s="136" t="s">
        <v>237</v>
      </c>
      <c r="D45" s="136" t="s">
        <v>107</v>
      </c>
      <c r="E45" s="136" t="s">
        <v>108</v>
      </c>
      <c r="F45" s="136" t="s">
        <v>223</v>
      </c>
      <c r="G45" s="136" t="s">
        <v>224</v>
      </c>
      <c r="H45" s="137">
        <v>382800</v>
      </c>
      <c r="I45" s="137">
        <v>382800</v>
      </c>
      <c r="J45" s="137"/>
      <c r="K45" s="137"/>
      <c r="L45" s="137">
        <v>382800</v>
      </c>
      <c r="M45" s="136"/>
      <c r="N45" s="137"/>
      <c r="O45" s="137"/>
      <c r="P45" s="137"/>
      <c r="Q45" s="137"/>
      <c r="R45" s="137"/>
      <c r="S45" s="137"/>
      <c r="T45" s="137"/>
      <c r="U45" s="137"/>
      <c r="V45" s="137"/>
      <c r="W45" s="137"/>
    </row>
    <row r="46" ht="53.25" customHeight="1" outlineLevel="1" spans="1:23">
      <c r="A46" s="136" t="s">
        <v>46</v>
      </c>
      <c r="B46" s="136" t="s">
        <v>238</v>
      </c>
      <c r="C46" s="136" t="s">
        <v>239</v>
      </c>
      <c r="D46" s="136" t="s">
        <v>78</v>
      </c>
      <c r="E46" s="136" t="s">
        <v>79</v>
      </c>
      <c r="F46" s="136" t="s">
        <v>206</v>
      </c>
      <c r="G46" s="136" t="s">
        <v>207</v>
      </c>
      <c r="H46" s="137">
        <v>7680</v>
      </c>
      <c r="I46" s="137">
        <v>7680</v>
      </c>
      <c r="J46" s="137"/>
      <c r="K46" s="137"/>
      <c r="L46" s="137">
        <v>7680</v>
      </c>
      <c r="M46" s="136"/>
      <c r="N46" s="137"/>
      <c r="O46" s="137"/>
      <c r="P46" s="137"/>
      <c r="Q46" s="137"/>
      <c r="R46" s="137"/>
      <c r="S46" s="137"/>
      <c r="T46" s="137"/>
      <c r="U46" s="137"/>
      <c r="V46" s="137"/>
      <c r="W46" s="137"/>
    </row>
    <row r="47" ht="53.25" customHeight="1" outlineLevel="1" spans="1:23">
      <c r="A47" s="136" t="s">
        <v>46</v>
      </c>
      <c r="B47" s="136" t="s">
        <v>240</v>
      </c>
      <c r="C47" s="136" t="s">
        <v>241</v>
      </c>
      <c r="D47" s="136" t="s">
        <v>78</v>
      </c>
      <c r="E47" s="136" t="s">
        <v>79</v>
      </c>
      <c r="F47" s="136" t="s">
        <v>242</v>
      </c>
      <c r="G47" s="136" t="s">
        <v>243</v>
      </c>
      <c r="H47" s="137">
        <v>164922</v>
      </c>
      <c r="I47" s="137">
        <v>164922</v>
      </c>
      <c r="J47" s="137"/>
      <c r="K47" s="137"/>
      <c r="L47" s="137">
        <v>164922</v>
      </c>
      <c r="M47" s="136"/>
      <c r="N47" s="137"/>
      <c r="O47" s="137"/>
      <c r="P47" s="137"/>
      <c r="Q47" s="137"/>
      <c r="R47" s="137"/>
      <c r="S47" s="137"/>
      <c r="T47" s="137"/>
      <c r="U47" s="137"/>
      <c r="V47" s="137"/>
      <c r="W47" s="137"/>
    </row>
    <row r="48" ht="53.25" customHeight="1" outlineLevel="1" spans="1:23">
      <c r="A48" s="136" t="s">
        <v>46</v>
      </c>
      <c r="B48" s="136" t="s">
        <v>244</v>
      </c>
      <c r="C48" s="136" t="s">
        <v>245</v>
      </c>
      <c r="D48" s="136" t="s">
        <v>88</v>
      </c>
      <c r="E48" s="136" t="s">
        <v>89</v>
      </c>
      <c r="F48" s="136" t="s">
        <v>246</v>
      </c>
      <c r="G48" s="136" t="s">
        <v>247</v>
      </c>
      <c r="H48" s="137">
        <v>70000</v>
      </c>
      <c r="I48" s="137">
        <v>70000</v>
      </c>
      <c r="J48" s="137"/>
      <c r="K48" s="137"/>
      <c r="L48" s="137">
        <v>70000</v>
      </c>
      <c r="M48" s="136"/>
      <c r="N48" s="137"/>
      <c r="O48" s="137"/>
      <c r="P48" s="137"/>
      <c r="Q48" s="137"/>
      <c r="R48" s="137"/>
      <c r="S48" s="137"/>
      <c r="T48" s="137"/>
      <c r="U48" s="137"/>
      <c r="V48" s="137"/>
      <c r="W48" s="137"/>
    </row>
    <row r="49" ht="30.75" customHeight="1" spans="1:23">
      <c r="A49" s="143" t="s">
        <v>30</v>
      </c>
      <c r="B49" s="143"/>
      <c r="C49" s="143"/>
      <c r="D49" s="143"/>
      <c r="E49" s="143"/>
      <c r="F49" s="143"/>
      <c r="G49" s="143"/>
      <c r="H49" s="137">
        <v>8270636.36</v>
      </c>
      <c r="I49" s="137">
        <v>8270636.36</v>
      </c>
      <c r="J49" s="137"/>
      <c r="K49" s="137"/>
      <c r="L49" s="137">
        <v>8270636.36</v>
      </c>
      <c r="M49" s="137"/>
      <c r="N49" s="137"/>
      <c r="O49" s="137"/>
      <c r="P49" s="137"/>
      <c r="Q49" s="137"/>
      <c r="R49" s="137"/>
      <c r="S49" s="137"/>
      <c r="T49" s="137"/>
      <c r="U49" s="137"/>
      <c r="V49" s="137"/>
      <c r="W49" s="137"/>
    </row>
  </sheetData>
  <mergeCells count="32">
    <mergeCell ref="T1:W1"/>
    <mergeCell ref="A2:W2"/>
    <mergeCell ref="A3:G3"/>
    <mergeCell ref="T3:W3"/>
    <mergeCell ref="H4:W4"/>
    <mergeCell ref="I5:M5"/>
    <mergeCell ref="N5:P5"/>
    <mergeCell ref="R5:W5"/>
    <mergeCell ref="A49:G49"/>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1388888888889" right="0.751388888888889" top="1" bottom="1" header="0.511805555555556" footer="0.511805555555556"/>
  <pageSetup paperSize="9" scale="75"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5"/>
  <sheetViews>
    <sheetView showZeros="0" topLeftCell="A18" workbookViewId="0">
      <selection activeCell="Q10" sqref="Q10"/>
    </sheetView>
  </sheetViews>
  <sheetFormatPr defaultColWidth="10.2857142857143" defaultRowHeight="15" customHeight="1"/>
  <cols>
    <col min="1" max="1" width="7.42857142857143" customWidth="1"/>
    <col min="2" max="2" width="7.71428571428571" customWidth="1"/>
    <col min="3" max="3" width="22.2857142857143" customWidth="1"/>
    <col min="4" max="4" width="10.5714285714286" customWidth="1"/>
    <col min="5" max="5" width="7" customWidth="1"/>
    <col min="6" max="6" width="7.28571428571429" customWidth="1"/>
    <col min="7" max="7" width="5.28571428571429" customWidth="1"/>
    <col min="8" max="8" width="5.84761904761905" customWidth="1"/>
    <col min="9" max="11" width="12.847619047619" customWidth="1"/>
    <col min="12" max="23" width="10.1428571428571" customWidth="1"/>
  </cols>
  <sheetData>
    <row r="1" ht="18.75" customHeight="1" spans="1:23">
      <c r="A1" s="132" t="s">
        <v>248</v>
      </c>
      <c r="B1" s="132"/>
      <c r="C1" s="132"/>
      <c r="D1" s="132"/>
      <c r="E1" s="132"/>
      <c r="F1" s="132"/>
      <c r="G1" s="132"/>
      <c r="H1" s="132"/>
      <c r="I1" s="132"/>
      <c r="J1" s="132"/>
      <c r="K1" s="132"/>
      <c r="L1" s="132"/>
      <c r="M1" s="132"/>
      <c r="N1" s="132"/>
      <c r="O1" s="132"/>
      <c r="P1" s="132"/>
      <c r="Q1" s="132"/>
      <c r="R1" s="132"/>
      <c r="S1" s="132"/>
      <c r="T1" s="132"/>
      <c r="U1" s="132"/>
      <c r="V1" s="132"/>
      <c r="W1" s="132"/>
    </row>
    <row r="2" ht="26.25" customHeight="1" spans="1:23">
      <c r="A2" s="129" t="str">
        <f>"2026"&amp;"年部门项目支出预算表"</f>
        <v>2026年部门项目支出预算表</v>
      </c>
      <c r="B2" s="129"/>
      <c r="C2" s="129" t="s">
        <v>59</v>
      </c>
      <c r="D2" s="129"/>
      <c r="E2" s="129"/>
      <c r="F2" s="129"/>
      <c r="G2" s="129"/>
      <c r="H2" s="129"/>
      <c r="I2" s="129"/>
      <c r="J2" s="129"/>
      <c r="K2" s="129"/>
      <c r="L2" s="129"/>
      <c r="M2" s="129"/>
      <c r="N2" s="129"/>
      <c r="O2" s="129"/>
      <c r="P2" s="129"/>
      <c r="Q2" s="129"/>
      <c r="R2" s="129"/>
      <c r="S2" s="129"/>
      <c r="T2" s="129"/>
      <c r="U2" s="129"/>
      <c r="V2" s="129"/>
      <c r="W2" s="129"/>
    </row>
    <row r="3" ht="18.75" customHeight="1" spans="1:23">
      <c r="A3" s="133" t="str">
        <f>"单位名称："&amp;"芒市农业农村局"</f>
        <v>单位名称：芒市农业农村局</v>
      </c>
      <c r="B3" s="133"/>
      <c r="C3" s="133"/>
      <c r="D3" s="133"/>
      <c r="E3" s="133"/>
      <c r="F3" s="133"/>
      <c r="G3" s="133"/>
      <c r="H3" s="134"/>
      <c r="I3" s="134"/>
      <c r="J3" s="134"/>
      <c r="K3" s="134"/>
      <c r="L3" s="134"/>
      <c r="M3" s="134"/>
      <c r="N3" s="134"/>
      <c r="O3" s="134"/>
      <c r="P3" s="134"/>
      <c r="Q3" s="134"/>
      <c r="R3" s="134"/>
      <c r="S3" s="134"/>
      <c r="T3" s="134"/>
      <c r="U3" s="134"/>
      <c r="V3" s="132" t="s">
        <v>27</v>
      </c>
      <c r="W3" s="132"/>
    </row>
    <row r="4" ht="26.25" customHeight="1" spans="1:23">
      <c r="A4" s="135" t="s">
        <v>249</v>
      </c>
      <c r="B4" s="135" t="s">
        <v>156</v>
      </c>
      <c r="C4" s="135" t="s">
        <v>157</v>
      </c>
      <c r="D4" s="135" t="s">
        <v>250</v>
      </c>
      <c r="E4" s="135" t="s">
        <v>158</v>
      </c>
      <c r="F4" s="135" t="s">
        <v>159</v>
      </c>
      <c r="G4" s="135" t="s">
        <v>251</v>
      </c>
      <c r="H4" s="135" t="s">
        <v>252</v>
      </c>
      <c r="I4" s="135" t="s">
        <v>30</v>
      </c>
      <c r="J4" s="135" t="s">
        <v>253</v>
      </c>
      <c r="K4" s="135"/>
      <c r="L4" s="135"/>
      <c r="M4" s="135"/>
      <c r="N4" s="135" t="s">
        <v>168</v>
      </c>
      <c r="O4" s="135"/>
      <c r="P4" s="135"/>
      <c r="Q4" s="135" t="s">
        <v>37</v>
      </c>
      <c r="R4" s="135" t="s">
        <v>51</v>
      </c>
      <c r="S4" s="135"/>
      <c r="T4" s="135"/>
      <c r="U4" s="135"/>
      <c r="V4" s="135"/>
      <c r="W4" s="135"/>
    </row>
    <row r="5" ht="26.25" customHeight="1" spans="1:23">
      <c r="A5" s="135"/>
      <c r="B5" s="135"/>
      <c r="C5" s="135"/>
      <c r="D5" s="135"/>
      <c r="E5" s="135"/>
      <c r="F5" s="135"/>
      <c r="G5" s="135"/>
      <c r="H5" s="135"/>
      <c r="I5" s="135"/>
      <c r="J5" s="135" t="s">
        <v>34</v>
      </c>
      <c r="K5" s="135"/>
      <c r="L5" s="135" t="s">
        <v>35</v>
      </c>
      <c r="M5" s="135" t="s">
        <v>36</v>
      </c>
      <c r="N5" s="135" t="s">
        <v>34</v>
      </c>
      <c r="O5" s="135" t="s">
        <v>35</v>
      </c>
      <c r="P5" s="135" t="s">
        <v>36</v>
      </c>
      <c r="Q5" s="135"/>
      <c r="R5" s="135" t="s">
        <v>33</v>
      </c>
      <c r="S5" s="135" t="s">
        <v>40</v>
      </c>
      <c r="T5" s="135" t="s">
        <v>41</v>
      </c>
      <c r="U5" s="135" t="s">
        <v>42</v>
      </c>
      <c r="V5" s="135" t="s">
        <v>43</v>
      </c>
      <c r="W5" s="135" t="s">
        <v>44</v>
      </c>
    </row>
    <row r="6" ht="26.25" customHeight="1" spans="1:23">
      <c r="A6" s="135"/>
      <c r="B6" s="135"/>
      <c r="C6" s="135"/>
      <c r="D6" s="135"/>
      <c r="E6" s="135"/>
      <c r="F6" s="135"/>
      <c r="G6" s="135"/>
      <c r="H6" s="135"/>
      <c r="I6" s="135"/>
      <c r="J6" s="135" t="s">
        <v>33</v>
      </c>
      <c r="K6" s="135" t="s">
        <v>254</v>
      </c>
      <c r="L6" s="135"/>
      <c r="M6" s="135"/>
      <c r="N6" s="135"/>
      <c r="O6" s="135"/>
      <c r="P6" s="135"/>
      <c r="Q6" s="135"/>
      <c r="R6" s="135"/>
      <c r="S6" s="135"/>
      <c r="T6" s="135"/>
      <c r="U6" s="135"/>
      <c r="V6" s="135"/>
      <c r="W6" s="135"/>
    </row>
    <row r="7" ht="18.75" customHeight="1" spans="1:23">
      <c r="A7" s="135" t="s">
        <v>59</v>
      </c>
      <c r="B7" s="135" t="s">
        <v>60</v>
      </c>
      <c r="C7" s="135" t="s">
        <v>61</v>
      </c>
      <c r="D7" s="135" t="s">
        <v>62</v>
      </c>
      <c r="E7" s="135" t="s">
        <v>63</v>
      </c>
      <c r="F7" s="135" t="s">
        <v>64</v>
      </c>
      <c r="G7" s="135" t="s">
        <v>65</v>
      </c>
      <c r="H7" s="135" t="s">
        <v>66</v>
      </c>
      <c r="I7" s="135" t="s">
        <v>67</v>
      </c>
      <c r="J7" s="135" t="s">
        <v>68</v>
      </c>
      <c r="K7" s="135" t="s">
        <v>69</v>
      </c>
      <c r="L7" s="135" t="s">
        <v>70</v>
      </c>
      <c r="M7" s="135" t="s">
        <v>71</v>
      </c>
      <c r="N7" s="135" t="s">
        <v>72</v>
      </c>
      <c r="O7" s="135" t="s">
        <v>73</v>
      </c>
      <c r="P7" s="135" t="s">
        <v>170</v>
      </c>
      <c r="Q7" s="135" t="s">
        <v>171</v>
      </c>
      <c r="R7" s="135" t="s">
        <v>172</v>
      </c>
      <c r="S7" s="135" t="s">
        <v>173</v>
      </c>
      <c r="T7" s="135" t="s">
        <v>174</v>
      </c>
      <c r="U7" s="135" t="s">
        <v>175</v>
      </c>
      <c r="V7" s="135" t="s">
        <v>176</v>
      </c>
      <c r="W7" s="135" t="s">
        <v>177</v>
      </c>
    </row>
    <row r="8" ht="52.5" customHeight="1" spans="1:23">
      <c r="A8" s="136"/>
      <c r="B8" s="136"/>
      <c r="C8" s="136" t="s">
        <v>255</v>
      </c>
      <c r="D8" s="136"/>
      <c r="E8" s="136"/>
      <c r="F8" s="136"/>
      <c r="G8" s="136"/>
      <c r="H8" s="136"/>
      <c r="I8" s="137">
        <v>680000</v>
      </c>
      <c r="J8" s="137">
        <v>680000</v>
      </c>
      <c r="K8" s="137">
        <v>680000</v>
      </c>
      <c r="L8" s="137"/>
      <c r="M8" s="137"/>
      <c r="N8" s="137"/>
      <c r="O8" s="137"/>
      <c r="P8" s="137"/>
      <c r="Q8" s="137"/>
      <c r="R8" s="137"/>
      <c r="S8" s="137"/>
      <c r="T8" s="137"/>
      <c r="U8" s="137"/>
      <c r="V8" s="137"/>
      <c r="W8" s="137"/>
    </row>
    <row r="9" ht="52.5" customHeight="1" outlineLevel="1" spans="1:23">
      <c r="A9" s="136" t="s">
        <v>256</v>
      </c>
      <c r="B9" s="136" t="s">
        <v>257</v>
      </c>
      <c r="C9" s="136" t="s">
        <v>255</v>
      </c>
      <c r="D9" s="136" t="s">
        <v>46</v>
      </c>
      <c r="E9" s="136" t="s">
        <v>119</v>
      </c>
      <c r="F9" s="136" t="s">
        <v>120</v>
      </c>
      <c r="G9" s="136" t="s">
        <v>258</v>
      </c>
      <c r="H9" s="136" t="s">
        <v>259</v>
      </c>
      <c r="I9" s="137">
        <v>680000</v>
      </c>
      <c r="J9" s="137">
        <v>680000</v>
      </c>
      <c r="K9" s="137">
        <v>680000</v>
      </c>
      <c r="L9" s="137"/>
      <c r="M9" s="137"/>
      <c r="N9" s="137"/>
      <c r="O9" s="137"/>
      <c r="P9" s="137"/>
      <c r="Q9" s="137"/>
      <c r="R9" s="137"/>
      <c r="S9" s="137"/>
      <c r="T9" s="137"/>
      <c r="U9" s="137"/>
      <c r="V9" s="137"/>
      <c r="W9" s="137"/>
    </row>
    <row r="10" ht="52.5" customHeight="1" spans="1:23">
      <c r="A10" s="136"/>
      <c r="B10" s="136"/>
      <c r="C10" s="136" t="s">
        <v>260</v>
      </c>
      <c r="D10" s="136"/>
      <c r="E10" s="136"/>
      <c r="F10" s="136"/>
      <c r="G10" s="136"/>
      <c r="H10" s="136"/>
      <c r="I10" s="137">
        <v>100000</v>
      </c>
      <c r="J10" s="137">
        <v>100000</v>
      </c>
      <c r="K10" s="137">
        <v>100000</v>
      </c>
      <c r="L10" s="137"/>
      <c r="M10" s="137"/>
      <c r="N10" s="136"/>
      <c r="O10" s="136"/>
      <c r="P10" s="136"/>
      <c r="Q10" s="137"/>
      <c r="R10" s="137"/>
      <c r="S10" s="137"/>
      <c r="T10" s="137"/>
      <c r="U10" s="137"/>
      <c r="V10" s="137"/>
      <c r="W10" s="137"/>
    </row>
    <row r="11" ht="52.5" customHeight="1" outlineLevel="1" spans="1:23">
      <c r="A11" s="136" t="s">
        <v>256</v>
      </c>
      <c r="B11" s="136" t="s">
        <v>261</v>
      </c>
      <c r="C11" s="136" t="s">
        <v>260</v>
      </c>
      <c r="D11" s="136" t="s">
        <v>46</v>
      </c>
      <c r="E11" s="136" t="s">
        <v>109</v>
      </c>
      <c r="F11" s="136" t="s">
        <v>110</v>
      </c>
      <c r="G11" s="136" t="s">
        <v>206</v>
      </c>
      <c r="H11" s="136" t="s">
        <v>207</v>
      </c>
      <c r="I11" s="137">
        <v>50000</v>
      </c>
      <c r="J11" s="137">
        <v>50000</v>
      </c>
      <c r="K11" s="137">
        <v>50000</v>
      </c>
      <c r="L11" s="137"/>
      <c r="M11" s="137"/>
      <c r="N11" s="136"/>
      <c r="O11" s="136"/>
      <c r="P11" s="136"/>
      <c r="Q11" s="137"/>
      <c r="R11" s="137"/>
      <c r="S11" s="137"/>
      <c r="T11" s="137"/>
      <c r="U11" s="137"/>
      <c r="V11" s="137"/>
      <c r="W11" s="137"/>
    </row>
    <row r="12" ht="52.5" customHeight="1" outlineLevel="1" spans="1:23">
      <c r="A12" s="136" t="s">
        <v>256</v>
      </c>
      <c r="B12" s="136" t="s">
        <v>261</v>
      </c>
      <c r="C12" s="136" t="s">
        <v>260</v>
      </c>
      <c r="D12" s="136" t="s">
        <v>46</v>
      </c>
      <c r="E12" s="136" t="s">
        <v>109</v>
      </c>
      <c r="F12" s="136" t="s">
        <v>110</v>
      </c>
      <c r="G12" s="136" t="s">
        <v>214</v>
      </c>
      <c r="H12" s="136" t="s">
        <v>215</v>
      </c>
      <c r="I12" s="137">
        <v>50000</v>
      </c>
      <c r="J12" s="137">
        <v>50000</v>
      </c>
      <c r="K12" s="137">
        <v>50000</v>
      </c>
      <c r="L12" s="137"/>
      <c r="M12" s="137"/>
      <c r="N12" s="136"/>
      <c r="O12" s="136"/>
      <c r="P12" s="136"/>
      <c r="Q12" s="137"/>
      <c r="R12" s="137"/>
      <c r="S12" s="137"/>
      <c r="T12" s="137"/>
      <c r="U12" s="137"/>
      <c r="V12" s="137"/>
      <c r="W12" s="137"/>
    </row>
    <row r="13" ht="52.5" customHeight="1" spans="1:23">
      <c r="A13" s="136"/>
      <c r="B13" s="136"/>
      <c r="C13" s="136" t="s">
        <v>262</v>
      </c>
      <c r="D13" s="136"/>
      <c r="E13" s="136"/>
      <c r="F13" s="136"/>
      <c r="G13" s="136"/>
      <c r="H13" s="136"/>
      <c r="I13" s="137">
        <v>100000</v>
      </c>
      <c r="J13" s="137">
        <v>100000</v>
      </c>
      <c r="K13" s="137">
        <v>100000</v>
      </c>
      <c r="L13" s="137"/>
      <c r="M13" s="137"/>
      <c r="N13" s="136"/>
      <c r="O13" s="136"/>
      <c r="P13" s="136"/>
      <c r="Q13" s="137"/>
      <c r="R13" s="137"/>
      <c r="S13" s="137"/>
      <c r="T13" s="137"/>
      <c r="U13" s="137"/>
      <c r="V13" s="137"/>
      <c r="W13" s="137"/>
    </row>
    <row r="14" ht="52.5" customHeight="1" outlineLevel="1" spans="1:23">
      <c r="A14" s="136" t="s">
        <v>256</v>
      </c>
      <c r="B14" s="136" t="s">
        <v>263</v>
      </c>
      <c r="C14" s="136" t="s">
        <v>262</v>
      </c>
      <c r="D14" s="136" t="s">
        <v>46</v>
      </c>
      <c r="E14" s="136" t="s">
        <v>119</v>
      </c>
      <c r="F14" s="136" t="s">
        <v>120</v>
      </c>
      <c r="G14" s="136" t="s">
        <v>258</v>
      </c>
      <c r="H14" s="136" t="s">
        <v>259</v>
      </c>
      <c r="I14" s="137">
        <v>100000</v>
      </c>
      <c r="J14" s="137">
        <v>100000</v>
      </c>
      <c r="K14" s="137">
        <v>100000</v>
      </c>
      <c r="L14" s="137"/>
      <c r="M14" s="137"/>
      <c r="N14" s="136"/>
      <c r="O14" s="136"/>
      <c r="P14" s="136"/>
      <c r="Q14" s="137"/>
      <c r="R14" s="137"/>
      <c r="S14" s="137"/>
      <c r="T14" s="137"/>
      <c r="U14" s="137"/>
      <c r="V14" s="137"/>
      <c r="W14" s="137"/>
    </row>
    <row r="15" ht="52.5" customHeight="1" spans="1:23">
      <c r="A15" s="136"/>
      <c r="B15" s="136"/>
      <c r="C15" s="136" t="s">
        <v>264</v>
      </c>
      <c r="D15" s="136"/>
      <c r="E15" s="136"/>
      <c r="F15" s="136"/>
      <c r="G15" s="136"/>
      <c r="H15" s="136"/>
      <c r="I15" s="137">
        <v>381000</v>
      </c>
      <c r="J15" s="137">
        <v>381000</v>
      </c>
      <c r="K15" s="137">
        <v>381000</v>
      </c>
      <c r="L15" s="137"/>
      <c r="M15" s="137"/>
      <c r="N15" s="136"/>
      <c r="O15" s="136"/>
      <c r="P15" s="136"/>
      <c r="Q15" s="137"/>
      <c r="R15" s="137"/>
      <c r="S15" s="137"/>
      <c r="T15" s="137"/>
      <c r="U15" s="137"/>
      <c r="V15" s="137"/>
      <c r="W15" s="137"/>
    </row>
    <row r="16" ht="52.5" customHeight="1" outlineLevel="1" spans="1:23">
      <c r="A16" s="136" t="s">
        <v>256</v>
      </c>
      <c r="B16" s="136" t="s">
        <v>265</v>
      </c>
      <c r="C16" s="136" t="s">
        <v>264</v>
      </c>
      <c r="D16" s="136" t="s">
        <v>46</v>
      </c>
      <c r="E16" s="136" t="s">
        <v>117</v>
      </c>
      <c r="F16" s="136" t="s">
        <v>118</v>
      </c>
      <c r="G16" s="136" t="s">
        <v>266</v>
      </c>
      <c r="H16" s="136" t="s">
        <v>267</v>
      </c>
      <c r="I16" s="137">
        <v>381000</v>
      </c>
      <c r="J16" s="137">
        <v>381000</v>
      </c>
      <c r="K16" s="137">
        <v>381000</v>
      </c>
      <c r="L16" s="137"/>
      <c r="M16" s="137"/>
      <c r="N16" s="136"/>
      <c r="O16" s="136"/>
      <c r="P16" s="136"/>
      <c r="Q16" s="137"/>
      <c r="R16" s="137"/>
      <c r="S16" s="137"/>
      <c r="T16" s="137"/>
      <c r="U16" s="137"/>
      <c r="V16" s="137"/>
      <c r="W16" s="137"/>
    </row>
    <row r="17" ht="52.5" customHeight="1" spans="1:23">
      <c r="A17" s="136"/>
      <c r="B17" s="136"/>
      <c r="C17" s="136" t="s">
        <v>268</v>
      </c>
      <c r="D17" s="136"/>
      <c r="E17" s="136"/>
      <c r="F17" s="136"/>
      <c r="G17" s="136"/>
      <c r="H17" s="136"/>
      <c r="I17" s="137">
        <v>421000</v>
      </c>
      <c r="J17" s="137">
        <v>421000</v>
      </c>
      <c r="K17" s="137">
        <v>421000</v>
      </c>
      <c r="L17" s="137"/>
      <c r="M17" s="137"/>
      <c r="N17" s="136"/>
      <c r="O17" s="136"/>
      <c r="P17" s="136"/>
      <c r="Q17" s="137"/>
      <c r="R17" s="137"/>
      <c r="S17" s="137"/>
      <c r="T17" s="137"/>
      <c r="U17" s="137"/>
      <c r="V17" s="137"/>
      <c r="W17" s="137"/>
    </row>
    <row r="18" ht="52.5" customHeight="1" outlineLevel="1" spans="1:23">
      <c r="A18" s="136" t="s">
        <v>256</v>
      </c>
      <c r="B18" s="136" t="s">
        <v>269</v>
      </c>
      <c r="C18" s="136" t="s">
        <v>268</v>
      </c>
      <c r="D18" s="136" t="s">
        <v>46</v>
      </c>
      <c r="E18" s="136" t="s">
        <v>123</v>
      </c>
      <c r="F18" s="136" t="s">
        <v>124</v>
      </c>
      <c r="G18" s="136" t="s">
        <v>258</v>
      </c>
      <c r="H18" s="136" t="s">
        <v>259</v>
      </c>
      <c r="I18" s="137">
        <v>421000</v>
      </c>
      <c r="J18" s="137">
        <v>421000</v>
      </c>
      <c r="K18" s="137">
        <v>421000</v>
      </c>
      <c r="L18" s="137"/>
      <c r="M18" s="137"/>
      <c r="N18" s="136"/>
      <c r="O18" s="136"/>
      <c r="P18" s="136"/>
      <c r="Q18" s="137"/>
      <c r="R18" s="137"/>
      <c r="S18" s="137"/>
      <c r="T18" s="137"/>
      <c r="U18" s="137"/>
      <c r="V18" s="137"/>
      <c r="W18" s="137"/>
    </row>
    <row r="19" ht="52.5" customHeight="1" spans="1:23">
      <c r="A19" s="136"/>
      <c r="B19" s="136"/>
      <c r="C19" s="136" t="s">
        <v>270</v>
      </c>
      <c r="D19" s="136"/>
      <c r="E19" s="136"/>
      <c r="F19" s="136"/>
      <c r="G19" s="136"/>
      <c r="H19" s="136"/>
      <c r="I19" s="137">
        <v>720000</v>
      </c>
      <c r="J19" s="137">
        <v>720000</v>
      </c>
      <c r="K19" s="137">
        <v>720000</v>
      </c>
      <c r="L19" s="137"/>
      <c r="M19" s="137"/>
      <c r="N19" s="136"/>
      <c r="O19" s="136"/>
      <c r="P19" s="136"/>
      <c r="Q19" s="137"/>
      <c r="R19" s="137"/>
      <c r="S19" s="137"/>
      <c r="T19" s="137"/>
      <c r="U19" s="137"/>
      <c r="V19" s="137"/>
      <c r="W19" s="137"/>
    </row>
    <row r="20" ht="52.5" customHeight="1" outlineLevel="1" spans="1:23">
      <c r="A20" s="136" t="s">
        <v>256</v>
      </c>
      <c r="B20" s="136" t="s">
        <v>271</v>
      </c>
      <c r="C20" s="136" t="s">
        <v>270</v>
      </c>
      <c r="D20" s="136" t="s">
        <v>46</v>
      </c>
      <c r="E20" s="136" t="s">
        <v>109</v>
      </c>
      <c r="F20" s="136" t="s">
        <v>110</v>
      </c>
      <c r="G20" s="136" t="s">
        <v>266</v>
      </c>
      <c r="H20" s="136" t="s">
        <v>267</v>
      </c>
      <c r="I20" s="137">
        <v>720000</v>
      </c>
      <c r="J20" s="137">
        <v>720000</v>
      </c>
      <c r="K20" s="137">
        <v>720000</v>
      </c>
      <c r="L20" s="137"/>
      <c r="M20" s="137"/>
      <c r="N20" s="136"/>
      <c r="O20" s="136"/>
      <c r="P20" s="136"/>
      <c r="Q20" s="137"/>
      <c r="R20" s="137"/>
      <c r="S20" s="137"/>
      <c r="T20" s="137"/>
      <c r="U20" s="137"/>
      <c r="V20" s="137"/>
      <c r="W20" s="137"/>
    </row>
    <row r="21" ht="52.5" customHeight="1" spans="1:23">
      <c r="A21" s="136"/>
      <c r="B21" s="136"/>
      <c r="C21" s="136" t="s">
        <v>272</v>
      </c>
      <c r="D21" s="136"/>
      <c r="E21" s="136"/>
      <c r="F21" s="136"/>
      <c r="G21" s="136"/>
      <c r="H21" s="136"/>
      <c r="I21" s="137">
        <v>100000</v>
      </c>
      <c r="J21" s="137">
        <v>100000</v>
      </c>
      <c r="K21" s="137">
        <v>100000</v>
      </c>
      <c r="L21" s="137"/>
      <c r="M21" s="137"/>
      <c r="N21" s="136"/>
      <c r="O21" s="136"/>
      <c r="P21" s="136"/>
      <c r="Q21" s="137"/>
      <c r="R21" s="137"/>
      <c r="S21" s="137"/>
      <c r="T21" s="137"/>
      <c r="U21" s="137"/>
      <c r="V21" s="137"/>
      <c r="W21" s="137"/>
    </row>
    <row r="22" ht="52.5" customHeight="1" outlineLevel="1" spans="1:23">
      <c r="A22" s="136" t="s">
        <v>256</v>
      </c>
      <c r="B22" s="136" t="s">
        <v>273</v>
      </c>
      <c r="C22" s="136" t="s">
        <v>272</v>
      </c>
      <c r="D22" s="136" t="s">
        <v>46</v>
      </c>
      <c r="E22" s="136" t="s">
        <v>115</v>
      </c>
      <c r="F22" s="136" t="s">
        <v>116</v>
      </c>
      <c r="G22" s="136" t="s">
        <v>274</v>
      </c>
      <c r="H22" s="136" t="s">
        <v>275</v>
      </c>
      <c r="I22" s="137">
        <v>15000</v>
      </c>
      <c r="J22" s="137">
        <v>15000</v>
      </c>
      <c r="K22" s="137">
        <v>15000</v>
      </c>
      <c r="L22" s="137"/>
      <c r="M22" s="137"/>
      <c r="N22" s="136"/>
      <c r="O22" s="136"/>
      <c r="P22" s="136"/>
      <c r="Q22" s="137"/>
      <c r="R22" s="137"/>
      <c r="S22" s="137"/>
      <c r="T22" s="137"/>
      <c r="U22" s="137"/>
      <c r="V22" s="137"/>
      <c r="W22" s="137"/>
    </row>
    <row r="23" ht="52.5" customHeight="1" outlineLevel="1" spans="1:23">
      <c r="A23" s="136" t="s">
        <v>256</v>
      </c>
      <c r="B23" s="136" t="s">
        <v>273</v>
      </c>
      <c r="C23" s="136" t="s">
        <v>272</v>
      </c>
      <c r="D23" s="136" t="s">
        <v>46</v>
      </c>
      <c r="E23" s="136" t="s">
        <v>115</v>
      </c>
      <c r="F23" s="136" t="s">
        <v>116</v>
      </c>
      <c r="G23" s="136" t="s">
        <v>258</v>
      </c>
      <c r="H23" s="136" t="s">
        <v>259</v>
      </c>
      <c r="I23" s="137">
        <v>85000</v>
      </c>
      <c r="J23" s="137">
        <v>85000</v>
      </c>
      <c r="K23" s="137">
        <v>85000</v>
      </c>
      <c r="L23" s="137"/>
      <c r="M23" s="137"/>
      <c r="N23" s="136"/>
      <c r="O23" s="136"/>
      <c r="P23" s="136"/>
      <c r="Q23" s="137"/>
      <c r="R23" s="137"/>
      <c r="S23" s="137"/>
      <c r="T23" s="137"/>
      <c r="U23" s="137"/>
      <c r="V23" s="137"/>
      <c r="W23" s="137"/>
    </row>
    <row r="24" ht="52.5" customHeight="1" spans="1:23">
      <c r="A24" s="136"/>
      <c r="B24" s="136"/>
      <c r="C24" s="136" t="s">
        <v>276</v>
      </c>
      <c r="D24" s="136"/>
      <c r="E24" s="136"/>
      <c r="F24" s="136"/>
      <c r="G24" s="136"/>
      <c r="H24" s="136"/>
      <c r="I24" s="137">
        <v>230000</v>
      </c>
      <c r="J24" s="137">
        <v>230000</v>
      </c>
      <c r="K24" s="137">
        <v>230000</v>
      </c>
      <c r="L24" s="137"/>
      <c r="M24" s="137"/>
      <c r="N24" s="136"/>
      <c r="O24" s="136"/>
      <c r="P24" s="136"/>
      <c r="Q24" s="137"/>
      <c r="R24" s="137"/>
      <c r="S24" s="137"/>
      <c r="T24" s="137"/>
      <c r="U24" s="137"/>
      <c r="V24" s="137"/>
      <c r="W24" s="137"/>
    </row>
    <row r="25" ht="52.5" customHeight="1" outlineLevel="1" spans="1:23">
      <c r="A25" s="136" t="s">
        <v>256</v>
      </c>
      <c r="B25" s="136" t="s">
        <v>277</v>
      </c>
      <c r="C25" s="136" t="s">
        <v>276</v>
      </c>
      <c r="D25" s="136" t="s">
        <v>46</v>
      </c>
      <c r="E25" s="136" t="s">
        <v>119</v>
      </c>
      <c r="F25" s="136" t="s">
        <v>120</v>
      </c>
      <c r="G25" s="136" t="s">
        <v>258</v>
      </c>
      <c r="H25" s="136" t="s">
        <v>259</v>
      </c>
      <c r="I25" s="137">
        <v>230000</v>
      </c>
      <c r="J25" s="137">
        <v>230000</v>
      </c>
      <c r="K25" s="137">
        <v>230000</v>
      </c>
      <c r="L25" s="137"/>
      <c r="M25" s="137"/>
      <c r="N25" s="136"/>
      <c r="O25" s="136"/>
      <c r="P25" s="136"/>
      <c r="Q25" s="137"/>
      <c r="R25" s="137"/>
      <c r="S25" s="137"/>
      <c r="T25" s="137"/>
      <c r="U25" s="137"/>
      <c r="V25" s="137"/>
      <c r="W25" s="137"/>
    </row>
    <row r="26" ht="52.5" customHeight="1" spans="1:23">
      <c r="A26" s="136"/>
      <c r="B26" s="136"/>
      <c r="C26" s="136" t="s">
        <v>278</v>
      </c>
      <c r="D26" s="136"/>
      <c r="E26" s="136"/>
      <c r="F26" s="136"/>
      <c r="G26" s="136"/>
      <c r="H26" s="136"/>
      <c r="I26" s="137">
        <v>350000</v>
      </c>
      <c r="J26" s="137">
        <v>350000</v>
      </c>
      <c r="K26" s="137">
        <v>350000</v>
      </c>
      <c r="L26" s="137"/>
      <c r="M26" s="137"/>
      <c r="N26" s="136"/>
      <c r="O26" s="136"/>
      <c r="P26" s="136"/>
      <c r="Q26" s="137"/>
      <c r="R26" s="137"/>
      <c r="S26" s="137"/>
      <c r="T26" s="137"/>
      <c r="U26" s="137"/>
      <c r="V26" s="137"/>
      <c r="W26" s="137"/>
    </row>
    <row r="27" ht="52.5" customHeight="1" outlineLevel="1" spans="1:23">
      <c r="A27" s="136" t="s">
        <v>256</v>
      </c>
      <c r="B27" s="136" t="s">
        <v>279</v>
      </c>
      <c r="C27" s="136" t="s">
        <v>278</v>
      </c>
      <c r="D27" s="136" t="s">
        <v>46</v>
      </c>
      <c r="E27" s="136" t="s">
        <v>109</v>
      </c>
      <c r="F27" s="136" t="s">
        <v>110</v>
      </c>
      <c r="G27" s="136" t="s">
        <v>206</v>
      </c>
      <c r="H27" s="136" t="s">
        <v>207</v>
      </c>
      <c r="I27" s="137">
        <v>350000</v>
      </c>
      <c r="J27" s="137">
        <v>350000</v>
      </c>
      <c r="K27" s="137">
        <v>350000</v>
      </c>
      <c r="L27" s="137"/>
      <c r="M27" s="137"/>
      <c r="N27" s="136"/>
      <c r="O27" s="136"/>
      <c r="P27" s="136"/>
      <c r="Q27" s="137"/>
      <c r="R27" s="137"/>
      <c r="S27" s="137"/>
      <c r="T27" s="137"/>
      <c r="U27" s="137"/>
      <c r="V27" s="137"/>
      <c r="W27" s="137"/>
    </row>
    <row r="28" ht="52.5" customHeight="1" spans="1:23">
      <c r="A28" s="136"/>
      <c r="B28" s="136"/>
      <c r="C28" s="136" t="s">
        <v>280</v>
      </c>
      <c r="D28" s="136"/>
      <c r="E28" s="136"/>
      <c r="F28" s="136"/>
      <c r="G28" s="136"/>
      <c r="H28" s="136"/>
      <c r="I28" s="137">
        <v>18000</v>
      </c>
      <c r="J28" s="137">
        <v>18000</v>
      </c>
      <c r="K28" s="137">
        <v>18000</v>
      </c>
      <c r="L28" s="137"/>
      <c r="M28" s="137"/>
      <c r="N28" s="136"/>
      <c r="O28" s="136"/>
      <c r="P28" s="136"/>
      <c r="Q28" s="137"/>
      <c r="R28" s="137"/>
      <c r="S28" s="137"/>
      <c r="T28" s="137"/>
      <c r="U28" s="137"/>
      <c r="V28" s="137"/>
      <c r="W28" s="137"/>
    </row>
    <row r="29" ht="52.5" customHeight="1" outlineLevel="1" spans="1:23">
      <c r="A29" s="136" t="s">
        <v>256</v>
      </c>
      <c r="B29" s="136" t="s">
        <v>281</v>
      </c>
      <c r="C29" s="136" t="s">
        <v>280</v>
      </c>
      <c r="D29" s="136" t="s">
        <v>46</v>
      </c>
      <c r="E29" s="136" t="s">
        <v>109</v>
      </c>
      <c r="F29" s="136" t="s">
        <v>110</v>
      </c>
      <c r="G29" s="136" t="s">
        <v>274</v>
      </c>
      <c r="H29" s="136" t="s">
        <v>275</v>
      </c>
      <c r="I29" s="137">
        <v>18000</v>
      </c>
      <c r="J29" s="137">
        <v>18000</v>
      </c>
      <c r="K29" s="137">
        <v>18000</v>
      </c>
      <c r="L29" s="137"/>
      <c r="M29" s="137"/>
      <c r="N29" s="136"/>
      <c r="O29" s="136"/>
      <c r="P29" s="136"/>
      <c r="Q29" s="137"/>
      <c r="R29" s="137"/>
      <c r="S29" s="137"/>
      <c r="T29" s="137"/>
      <c r="U29" s="137"/>
      <c r="V29" s="137"/>
      <c r="W29" s="137"/>
    </row>
    <row r="30" ht="52.5" customHeight="1" spans="1:23">
      <c r="A30" s="136"/>
      <c r="B30" s="136"/>
      <c r="C30" s="136" t="s">
        <v>282</v>
      </c>
      <c r="D30" s="136"/>
      <c r="E30" s="136"/>
      <c r="F30" s="136"/>
      <c r="G30" s="136"/>
      <c r="H30" s="136"/>
      <c r="I30" s="137">
        <v>1000000</v>
      </c>
      <c r="J30" s="137">
        <v>1000000</v>
      </c>
      <c r="K30" s="137">
        <v>1000000</v>
      </c>
      <c r="L30" s="137"/>
      <c r="M30" s="137"/>
      <c r="N30" s="136"/>
      <c r="O30" s="136"/>
      <c r="P30" s="136"/>
      <c r="Q30" s="137"/>
      <c r="R30" s="137"/>
      <c r="S30" s="137"/>
      <c r="T30" s="137"/>
      <c r="U30" s="137"/>
      <c r="V30" s="137"/>
      <c r="W30" s="137"/>
    </row>
    <row r="31" ht="52.5" customHeight="1" outlineLevel="1" spans="1:23">
      <c r="A31" s="136" t="s">
        <v>256</v>
      </c>
      <c r="B31" s="136" t="s">
        <v>283</v>
      </c>
      <c r="C31" s="136" t="s">
        <v>282</v>
      </c>
      <c r="D31" s="136" t="s">
        <v>46</v>
      </c>
      <c r="E31" s="136" t="s">
        <v>109</v>
      </c>
      <c r="F31" s="136" t="s">
        <v>110</v>
      </c>
      <c r="G31" s="136" t="s">
        <v>206</v>
      </c>
      <c r="H31" s="136" t="s">
        <v>207</v>
      </c>
      <c r="I31" s="137">
        <v>500000</v>
      </c>
      <c r="J31" s="137">
        <v>500000</v>
      </c>
      <c r="K31" s="137">
        <v>500000</v>
      </c>
      <c r="L31" s="137"/>
      <c r="M31" s="137"/>
      <c r="N31" s="136"/>
      <c r="O31" s="136"/>
      <c r="P31" s="136"/>
      <c r="Q31" s="137"/>
      <c r="R31" s="137"/>
      <c r="S31" s="137"/>
      <c r="T31" s="137"/>
      <c r="U31" s="137"/>
      <c r="V31" s="137"/>
      <c r="W31" s="137"/>
    </row>
    <row r="32" ht="52.5" customHeight="1" outlineLevel="1" spans="1:23">
      <c r="A32" s="136" t="s">
        <v>256</v>
      </c>
      <c r="B32" s="136" t="s">
        <v>283</v>
      </c>
      <c r="C32" s="136" t="s">
        <v>282</v>
      </c>
      <c r="D32" s="136" t="s">
        <v>46</v>
      </c>
      <c r="E32" s="136" t="s">
        <v>109</v>
      </c>
      <c r="F32" s="136" t="s">
        <v>110</v>
      </c>
      <c r="G32" s="136" t="s">
        <v>214</v>
      </c>
      <c r="H32" s="136" t="s">
        <v>215</v>
      </c>
      <c r="I32" s="137">
        <v>250000</v>
      </c>
      <c r="J32" s="137">
        <v>250000</v>
      </c>
      <c r="K32" s="137">
        <v>250000</v>
      </c>
      <c r="L32" s="137"/>
      <c r="M32" s="137"/>
      <c r="N32" s="136"/>
      <c r="O32" s="136"/>
      <c r="P32" s="136"/>
      <c r="Q32" s="137"/>
      <c r="R32" s="137"/>
      <c r="S32" s="137"/>
      <c r="T32" s="137"/>
      <c r="U32" s="137"/>
      <c r="V32" s="137"/>
      <c r="W32" s="137"/>
    </row>
    <row r="33" ht="52.5" customHeight="1" outlineLevel="1" spans="1:23">
      <c r="A33" s="136" t="s">
        <v>256</v>
      </c>
      <c r="B33" s="136" t="s">
        <v>283</v>
      </c>
      <c r="C33" s="136" t="s">
        <v>282</v>
      </c>
      <c r="D33" s="136" t="s">
        <v>46</v>
      </c>
      <c r="E33" s="136" t="s">
        <v>109</v>
      </c>
      <c r="F33" s="136" t="s">
        <v>110</v>
      </c>
      <c r="G33" s="136" t="s">
        <v>284</v>
      </c>
      <c r="H33" s="136" t="s">
        <v>285</v>
      </c>
      <c r="I33" s="137">
        <v>100000</v>
      </c>
      <c r="J33" s="137">
        <v>100000</v>
      </c>
      <c r="K33" s="137">
        <v>100000</v>
      </c>
      <c r="L33" s="137"/>
      <c r="M33" s="137"/>
      <c r="N33" s="136"/>
      <c r="O33" s="136"/>
      <c r="P33" s="136"/>
      <c r="Q33" s="137"/>
      <c r="R33" s="137"/>
      <c r="S33" s="137"/>
      <c r="T33" s="137"/>
      <c r="U33" s="137"/>
      <c r="V33" s="137"/>
      <c r="W33" s="137"/>
    </row>
    <row r="34" ht="52.5" customHeight="1" outlineLevel="1" spans="1:23">
      <c r="A34" s="136" t="s">
        <v>256</v>
      </c>
      <c r="B34" s="136" t="s">
        <v>283</v>
      </c>
      <c r="C34" s="136" t="s">
        <v>282</v>
      </c>
      <c r="D34" s="136" t="s">
        <v>46</v>
      </c>
      <c r="E34" s="136" t="s">
        <v>109</v>
      </c>
      <c r="F34" s="136" t="s">
        <v>110</v>
      </c>
      <c r="G34" s="136" t="s">
        <v>246</v>
      </c>
      <c r="H34" s="136" t="s">
        <v>247</v>
      </c>
      <c r="I34" s="137">
        <v>150000</v>
      </c>
      <c r="J34" s="137">
        <v>150000</v>
      </c>
      <c r="K34" s="137">
        <v>150000</v>
      </c>
      <c r="L34" s="137"/>
      <c r="M34" s="137"/>
      <c r="N34" s="136"/>
      <c r="O34" s="136"/>
      <c r="P34" s="136"/>
      <c r="Q34" s="137"/>
      <c r="R34" s="137"/>
      <c r="S34" s="137"/>
      <c r="T34" s="137"/>
      <c r="U34" s="137"/>
      <c r="V34" s="137"/>
      <c r="W34" s="137"/>
    </row>
    <row r="35" ht="30" customHeight="1" spans="1:23">
      <c r="A35" s="138" t="s">
        <v>30</v>
      </c>
      <c r="B35" s="138"/>
      <c r="C35" s="138"/>
      <c r="D35" s="138"/>
      <c r="E35" s="138"/>
      <c r="F35" s="138"/>
      <c r="G35" s="138"/>
      <c r="H35" s="138"/>
      <c r="I35" s="137">
        <v>4100000</v>
      </c>
      <c r="J35" s="137">
        <v>4100000</v>
      </c>
      <c r="K35" s="137">
        <v>4100000</v>
      </c>
      <c r="L35" s="137"/>
      <c r="M35" s="137"/>
      <c r="N35" s="137"/>
      <c r="O35" s="137"/>
      <c r="P35" s="137"/>
      <c r="Q35" s="137"/>
      <c r="R35" s="137"/>
      <c r="S35" s="137"/>
      <c r="T35" s="137"/>
      <c r="U35" s="137"/>
      <c r="V35" s="137"/>
      <c r="W35" s="137"/>
    </row>
  </sheetData>
  <mergeCells count="30">
    <mergeCell ref="A1:W1"/>
    <mergeCell ref="A2:W2"/>
    <mergeCell ref="A3:G3"/>
    <mergeCell ref="V3:W3"/>
    <mergeCell ref="J4:M4"/>
    <mergeCell ref="N4:P4"/>
    <mergeCell ref="R4:W4"/>
    <mergeCell ref="J5:K5"/>
    <mergeCell ref="A35:H35"/>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1388888888889" right="0.751388888888889" top="1" bottom="1" header="0.511805555555556" footer="0.511805555555556"/>
  <pageSetup paperSize="9" scale="7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91"/>
  <sheetViews>
    <sheetView showZeros="0" topLeftCell="A84" workbookViewId="0">
      <selection activeCell="A1" sqref="A1"/>
    </sheetView>
  </sheetViews>
  <sheetFormatPr defaultColWidth="10.2857142857143" defaultRowHeight="15" customHeight="1"/>
  <cols>
    <col min="1" max="9" width="14.2857142857143" customWidth="1"/>
    <col min="10" max="10" width="34.2857142857143" customWidth="1"/>
  </cols>
  <sheetData>
    <row r="1" ht="18.75" customHeight="1" spans="1:10">
      <c r="A1" s="127"/>
      <c r="B1" s="127"/>
      <c r="C1" s="127"/>
      <c r="D1" s="127"/>
      <c r="E1" s="127"/>
      <c r="F1" s="127"/>
      <c r="G1" s="127"/>
      <c r="H1" s="127"/>
      <c r="I1" s="127"/>
      <c r="J1" s="128" t="s">
        <v>286</v>
      </c>
    </row>
    <row r="2" ht="34.5" customHeight="1" spans="1:10">
      <c r="A2" s="129" t="str">
        <f>"2026"&amp;"年部门项目支出绩效目标表"</f>
        <v>2026年部门项目支出绩效目标表</v>
      </c>
      <c r="B2" s="129"/>
      <c r="C2" s="129"/>
      <c r="D2" s="129"/>
      <c r="E2" s="129"/>
      <c r="F2" s="129"/>
      <c r="G2" s="129"/>
      <c r="H2" s="129"/>
      <c r="I2" s="129"/>
      <c r="J2" s="129"/>
    </row>
    <row r="3" ht="18.75" customHeight="1" spans="1:10">
      <c r="A3" s="127" t="str">
        <f>"单位名称："&amp;"芒市农业农村局"</f>
        <v>单位名称：芒市农业农村局</v>
      </c>
      <c r="B3" s="127"/>
      <c r="C3" s="127"/>
      <c r="D3" s="127"/>
      <c r="E3" s="127"/>
      <c r="F3" s="127"/>
      <c r="G3" s="127"/>
      <c r="H3" s="127"/>
      <c r="I3" s="127"/>
      <c r="J3" s="127"/>
    </row>
    <row r="4" ht="22.5" customHeight="1" spans="1:10">
      <c r="A4" s="130" t="s">
        <v>287</v>
      </c>
      <c r="B4" s="130" t="s">
        <v>288</v>
      </c>
      <c r="C4" s="130" t="s">
        <v>289</v>
      </c>
      <c r="D4" s="130" t="s">
        <v>290</v>
      </c>
      <c r="E4" s="130" t="s">
        <v>291</v>
      </c>
      <c r="F4" s="130" t="s">
        <v>292</v>
      </c>
      <c r="G4" s="130" t="s">
        <v>293</v>
      </c>
      <c r="H4" s="130" t="s">
        <v>294</v>
      </c>
      <c r="I4" s="130" t="s">
        <v>295</v>
      </c>
      <c r="J4" s="130" t="s">
        <v>296</v>
      </c>
    </row>
    <row r="5" ht="22.5" customHeight="1" spans="1:10">
      <c r="A5" s="130" t="s">
        <v>59</v>
      </c>
      <c r="B5" s="130" t="s">
        <v>60</v>
      </c>
      <c r="C5" s="130" t="s">
        <v>61</v>
      </c>
      <c r="D5" s="130" t="s">
        <v>62</v>
      </c>
      <c r="E5" s="130" t="s">
        <v>63</v>
      </c>
      <c r="F5" s="130" t="s">
        <v>64</v>
      </c>
      <c r="G5" s="130" t="s">
        <v>65</v>
      </c>
      <c r="H5" s="130" t="s">
        <v>66</v>
      </c>
      <c r="I5" s="130" t="s">
        <v>67</v>
      </c>
      <c r="J5" s="130" t="s">
        <v>68</v>
      </c>
    </row>
    <row r="6" ht="52.5" customHeight="1" spans="1:10">
      <c r="A6" s="130" t="s">
        <v>46</v>
      </c>
      <c r="B6" s="130"/>
      <c r="C6" s="130"/>
      <c r="D6" s="130"/>
      <c r="E6" s="130"/>
      <c r="F6" s="130"/>
      <c r="G6" s="130"/>
      <c r="H6" s="130"/>
      <c r="I6" s="130"/>
      <c r="J6" s="130"/>
    </row>
    <row r="7" ht="52.5" customHeight="1" outlineLevel="1" spans="1:10">
      <c r="A7" s="131" t="s">
        <v>280</v>
      </c>
      <c r="B7" s="131" t="s">
        <v>297</v>
      </c>
      <c r="C7" s="131" t="s">
        <v>298</v>
      </c>
      <c r="D7" s="131" t="s">
        <v>299</v>
      </c>
      <c r="E7" s="131" t="s">
        <v>300</v>
      </c>
      <c r="F7" s="131" t="s">
        <v>301</v>
      </c>
      <c r="G7" s="130" t="s">
        <v>302</v>
      </c>
      <c r="H7" s="130" t="s">
        <v>303</v>
      </c>
      <c r="I7" s="131" t="s">
        <v>304</v>
      </c>
      <c r="J7" s="131" t="s">
        <v>300</v>
      </c>
    </row>
    <row r="8" ht="52.5" customHeight="1" outlineLevel="1" spans="1:10">
      <c r="A8" s="131" t="s">
        <v>280</v>
      </c>
      <c r="B8" s="131" t="s">
        <v>297</v>
      </c>
      <c r="C8" s="131" t="s">
        <v>305</v>
      </c>
      <c r="D8" s="131" t="s">
        <v>306</v>
      </c>
      <c r="E8" s="131" t="s">
        <v>307</v>
      </c>
      <c r="F8" s="131" t="s">
        <v>301</v>
      </c>
      <c r="G8" s="130" t="s">
        <v>308</v>
      </c>
      <c r="H8" s="130" t="s">
        <v>309</v>
      </c>
      <c r="I8" s="131" t="s">
        <v>304</v>
      </c>
      <c r="J8" s="131" t="s">
        <v>307</v>
      </c>
    </row>
    <row r="9" ht="52.5" customHeight="1" outlineLevel="1" spans="1:10">
      <c r="A9" s="131" t="s">
        <v>280</v>
      </c>
      <c r="B9" s="131" t="s">
        <v>297</v>
      </c>
      <c r="C9" s="131" t="s">
        <v>310</v>
      </c>
      <c r="D9" s="131" t="s">
        <v>311</v>
      </c>
      <c r="E9" s="131" t="s">
        <v>312</v>
      </c>
      <c r="F9" s="131" t="s">
        <v>301</v>
      </c>
      <c r="G9" s="130" t="s">
        <v>313</v>
      </c>
      <c r="H9" s="130" t="s">
        <v>309</v>
      </c>
      <c r="I9" s="131" t="s">
        <v>304</v>
      </c>
      <c r="J9" s="131" t="s">
        <v>312</v>
      </c>
    </row>
    <row r="10" ht="52.5" customHeight="1" outlineLevel="1" spans="1:10">
      <c r="A10" s="131" t="s">
        <v>278</v>
      </c>
      <c r="B10" s="131" t="s">
        <v>314</v>
      </c>
      <c r="C10" s="131" t="s">
        <v>298</v>
      </c>
      <c r="D10" s="131" t="s">
        <v>299</v>
      </c>
      <c r="E10" s="131" t="s">
        <v>315</v>
      </c>
      <c r="F10" s="131" t="s">
        <v>301</v>
      </c>
      <c r="G10" s="130" t="s">
        <v>313</v>
      </c>
      <c r="H10" s="130" t="s">
        <v>309</v>
      </c>
      <c r="I10" s="131" t="s">
        <v>304</v>
      </c>
      <c r="J10" s="131" t="s">
        <v>315</v>
      </c>
    </row>
    <row r="11" ht="52.5" customHeight="1" outlineLevel="1" spans="1:10">
      <c r="A11" s="131" t="s">
        <v>278</v>
      </c>
      <c r="B11" s="131" t="s">
        <v>314</v>
      </c>
      <c r="C11" s="131" t="s">
        <v>298</v>
      </c>
      <c r="D11" s="131" t="s">
        <v>316</v>
      </c>
      <c r="E11" s="131" t="s">
        <v>317</v>
      </c>
      <c r="F11" s="131" t="s">
        <v>301</v>
      </c>
      <c r="G11" s="130" t="s">
        <v>318</v>
      </c>
      <c r="H11" s="130" t="s">
        <v>309</v>
      </c>
      <c r="I11" s="131" t="s">
        <v>304</v>
      </c>
      <c r="J11" s="131" t="s">
        <v>317</v>
      </c>
    </row>
    <row r="12" ht="52.5" customHeight="1" outlineLevel="1" spans="1:10">
      <c r="A12" s="131" t="s">
        <v>278</v>
      </c>
      <c r="B12" s="131" t="s">
        <v>314</v>
      </c>
      <c r="C12" s="131" t="s">
        <v>298</v>
      </c>
      <c r="D12" s="131" t="s">
        <v>319</v>
      </c>
      <c r="E12" s="131" t="s">
        <v>320</v>
      </c>
      <c r="F12" s="131" t="s">
        <v>321</v>
      </c>
      <c r="G12" s="130" t="s">
        <v>322</v>
      </c>
      <c r="H12" s="130" t="s">
        <v>309</v>
      </c>
      <c r="I12" s="131" t="s">
        <v>304</v>
      </c>
      <c r="J12" s="131" t="s">
        <v>320</v>
      </c>
    </row>
    <row r="13" ht="52.5" customHeight="1" outlineLevel="1" spans="1:10">
      <c r="A13" s="131" t="s">
        <v>278</v>
      </c>
      <c r="B13" s="131" t="s">
        <v>314</v>
      </c>
      <c r="C13" s="131" t="s">
        <v>305</v>
      </c>
      <c r="D13" s="131" t="s">
        <v>323</v>
      </c>
      <c r="E13" s="131" t="s">
        <v>324</v>
      </c>
      <c r="F13" s="131" t="s">
        <v>301</v>
      </c>
      <c r="G13" s="130" t="s">
        <v>313</v>
      </c>
      <c r="H13" s="130" t="s">
        <v>309</v>
      </c>
      <c r="I13" s="131" t="s">
        <v>304</v>
      </c>
      <c r="J13" s="131" t="s">
        <v>324</v>
      </c>
    </row>
    <row r="14" ht="52.5" customHeight="1" outlineLevel="1" spans="1:10">
      <c r="A14" s="131" t="s">
        <v>278</v>
      </c>
      <c r="B14" s="131" t="s">
        <v>314</v>
      </c>
      <c r="C14" s="131" t="s">
        <v>305</v>
      </c>
      <c r="D14" s="131" t="s">
        <v>306</v>
      </c>
      <c r="E14" s="131" t="s">
        <v>325</v>
      </c>
      <c r="F14" s="131" t="s">
        <v>301</v>
      </c>
      <c r="G14" s="130" t="s">
        <v>318</v>
      </c>
      <c r="H14" s="130" t="s">
        <v>309</v>
      </c>
      <c r="I14" s="131" t="s">
        <v>304</v>
      </c>
      <c r="J14" s="131" t="s">
        <v>326</v>
      </c>
    </row>
    <row r="15" ht="52.5" customHeight="1" outlineLevel="1" spans="1:10">
      <c r="A15" s="131" t="s">
        <v>278</v>
      </c>
      <c r="B15" s="131" t="s">
        <v>314</v>
      </c>
      <c r="C15" s="131" t="s">
        <v>310</v>
      </c>
      <c r="D15" s="131" t="s">
        <v>311</v>
      </c>
      <c r="E15" s="131" t="s">
        <v>327</v>
      </c>
      <c r="F15" s="131" t="s">
        <v>301</v>
      </c>
      <c r="G15" s="130" t="s">
        <v>313</v>
      </c>
      <c r="H15" s="130" t="s">
        <v>309</v>
      </c>
      <c r="I15" s="131" t="s">
        <v>304</v>
      </c>
      <c r="J15" s="131" t="s">
        <v>327</v>
      </c>
    </row>
    <row r="16" ht="52.5" customHeight="1" outlineLevel="1" spans="1:10">
      <c r="A16" s="131" t="s">
        <v>268</v>
      </c>
      <c r="B16" s="131" t="s">
        <v>328</v>
      </c>
      <c r="C16" s="131" t="s">
        <v>298</v>
      </c>
      <c r="D16" s="131" t="s">
        <v>299</v>
      </c>
      <c r="E16" s="131" t="s">
        <v>329</v>
      </c>
      <c r="F16" s="131" t="s">
        <v>301</v>
      </c>
      <c r="G16" s="130" t="s">
        <v>330</v>
      </c>
      <c r="H16" s="130" t="s">
        <v>331</v>
      </c>
      <c r="I16" s="131" t="s">
        <v>304</v>
      </c>
      <c r="J16" s="131" t="s">
        <v>332</v>
      </c>
    </row>
    <row r="17" ht="52.5" customHeight="1" outlineLevel="1" spans="1:10">
      <c r="A17" s="131" t="s">
        <v>268</v>
      </c>
      <c r="B17" s="131" t="s">
        <v>328</v>
      </c>
      <c r="C17" s="131" t="s">
        <v>298</v>
      </c>
      <c r="D17" s="131" t="s">
        <v>299</v>
      </c>
      <c r="E17" s="131" t="s">
        <v>333</v>
      </c>
      <c r="F17" s="131" t="s">
        <v>301</v>
      </c>
      <c r="G17" s="130" t="s">
        <v>334</v>
      </c>
      <c r="H17" s="130" t="s">
        <v>331</v>
      </c>
      <c r="I17" s="131" t="s">
        <v>304</v>
      </c>
      <c r="J17" s="131" t="s">
        <v>335</v>
      </c>
    </row>
    <row r="18" ht="52.5" customHeight="1" outlineLevel="1" spans="1:10">
      <c r="A18" s="131" t="s">
        <v>268</v>
      </c>
      <c r="B18" s="131" t="s">
        <v>328</v>
      </c>
      <c r="C18" s="131" t="s">
        <v>298</v>
      </c>
      <c r="D18" s="131" t="s">
        <v>299</v>
      </c>
      <c r="E18" s="131" t="s">
        <v>336</v>
      </c>
      <c r="F18" s="131" t="s">
        <v>301</v>
      </c>
      <c r="G18" s="130" t="s">
        <v>66</v>
      </c>
      <c r="H18" s="130" t="s">
        <v>331</v>
      </c>
      <c r="I18" s="131" t="s">
        <v>304</v>
      </c>
      <c r="J18" s="131" t="s">
        <v>337</v>
      </c>
    </row>
    <row r="19" ht="52.5" customHeight="1" outlineLevel="1" spans="1:10">
      <c r="A19" s="131" t="s">
        <v>268</v>
      </c>
      <c r="B19" s="131" t="s">
        <v>328</v>
      </c>
      <c r="C19" s="131" t="s">
        <v>298</v>
      </c>
      <c r="D19" s="131" t="s">
        <v>299</v>
      </c>
      <c r="E19" s="131" t="s">
        <v>338</v>
      </c>
      <c r="F19" s="131" t="s">
        <v>301</v>
      </c>
      <c r="G19" s="130" t="s">
        <v>339</v>
      </c>
      <c r="H19" s="130" t="s">
        <v>340</v>
      </c>
      <c r="I19" s="131" t="s">
        <v>304</v>
      </c>
      <c r="J19" s="131" t="s">
        <v>341</v>
      </c>
    </row>
    <row r="20" ht="52.5" customHeight="1" outlineLevel="1" spans="1:10">
      <c r="A20" s="131" t="s">
        <v>268</v>
      </c>
      <c r="B20" s="131" t="s">
        <v>328</v>
      </c>
      <c r="C20" s="131" t="s">
        <v>298</v>
      </c>
      <c r="D20" s="131" t="s">
        <v>299</v>
      </c>
      <c r="E20" s="131" t="s">
        <v>342</v>
      </c>
      <c r="F20" s="131" t="s">
        <v>301</v>
      </c>
      <c r="G20" s="130" t="s">
        <v>343</v>
      </c>
      <c r="H20" s="130" t="s">
        <v>331</v>
      </c>
      <c r="I20" s="131" t="s">
        <v>304</v>
      </c>
      <c r="J20" s="131" t="s">
        <v>344</v>
      </c>
    </row>
    <row r="21" ht="52.5" customHeight="1" outlineLevel="1" spans="1:10">
      <c r="A21" s="131" t="s">
        <v>268</v>
      </c>
      <c r="B21" s="131" t="s">
        <v>328</v>
      </c>
      <c r="C21" s="131" t="s">
        <v>298</v>
      </c>
      <c r="D21" s="131" t="s">
        <v>299</v>
      </c>
      <c r="E21" s="131" t="s">
        <v>345</v>
      </c>
      <c r="F21" s="131" t="s">
        <v>301</v>
      </c>
      <c r="G21" s="130" t="s">
        <v>346</v>
      </c>
      <c r="H21" s="130" t="s">
        <v>331</v>
      </c>
      <c r="I21" s="131" t="s">
        <v>304</v>
      </c>
      <c r="J21" s="131" t="s">
        <v>347</v>
      </c>
    </row>
    <row r="22" ht="52.5" customHeight="1" outlineLevel="1" spans="1:10">
      <c r="A22" s="131" t="s">
        <v>268</v>
      </c>
      <c r="B22" s="131" t="s">
        <v>328</v>
      </c>
      <c r="C22" s="131" t="s">
        <v>298</v>
      </c>
      <c r="D22" s="131" t="s">
        <v>299</v>
      </c>
      <c r="E22" s="131" t="s">
        <v>348</v>
      </c>
      <c r="F22" s="131" t="s">
        <v>301</v>
      </c>
      <c r="G22" s="130" t="s">
        <v>339</v>
      </c>
      <c r="H22" s="130" t="s">
        <v>340</v>
      </c>
      <c r="I22" s="131" t="s">
        <v>304</v>
      </c>
      <c r="J22" s="131" t="s">
        <v>349</v>
      </c>
    </row>
    <row r="23" ht="52.5" customHeight="1" outlineLevel="1" spans="1:10">
      <c r="A23" s="131" t="s">
        <v>268</v>
      </c>
      <c r="B23" s="131" t="s">
        <v>328</v>
      </c>
      <c r="C23" s="131" t="s">
        <v>298</v>
      </c>
      <c r="D23" s="131" t="s">
        <v>299</v>
      </c>
      <c r="E23" s="131" t="s">
        <v>350</v>
      </c>
      <c r="F23" s="131" t="s">
        <v>301</v>
      </c>
      <c r="G23" s="130" t="s">
        <v>351</v>
      </c>
      <c r="H23" s="130" t="s">
        <v>352</v>
      </c>
      <c r="I23" s="131" t="s">
        <v>304</v>
      </c>
      <c r="J23" s="131" t="s">
        <v>353</v>
      </c>
    </row>
    <row r="24" ht="52.5" customHeight="1" outlineLevel="1" spans="1:10">
      <c r="A24" s="131" t="s">
        <v>268</v>
      </c>
      <c r="B24" s="131" t="s">
        <v>328</v>
      </c>
      <c r="C24" s="131" t="s">
        <v>298</v>
      </c>
      <c r="D24" s="131" t="s">
        <v>299</v>
      </c>
      <c r="E24" s="131" t="s">
        <v>354</v>
      </c>
      <c r="F24" s="131" t="s">
        <v>301</v>
      </c>
      <c r="G24" s="130" t="s">
        <v>60</v>
      </c>
      <c r="H24" s="130" t="s">
        <v>352</v>
      </c>
      <c r="I24" s="131" t="s">
        <v>304</v>
      </c>
      <c r="J24" s="131" t="s">
        <v>355</v>
      </c>
    </row>
    <row r="25" ht="52.5" customHeight="1" outlineLevel="1" spans="1:10">
      <c r="A25" s="131" t="s">
        <v>268</v>
      </c>
      <c r="B25" s="131" t="s">
        <v>328</v>
      </c>
      <c r="C25" s="131" t="s">
        <v>298</v>
      </c>
      <c r="D25" s="131" t="s">
        <v>316</v>
      </c>
      <c r="E25" s="131" t="s">
        <v>356</v>
      </c>
      <c r="F25" s="131" t="s">
        <v>301</v>
      </c>
      <c r="G25" s="130" t="s">
        <v>357</v>
      </c>
      <c r="H25" s="130" t="s">
        <v>309</v>
      </c>
      <c r="I25" s="131" t="s">
        <v>304</v>
      </c>
      <c r="J25" s="131" t="s">
        <v>358</v>
      </c>
    </row>
    <row r="26" ht="52.5" customHeight="1" outlineLevel="1" spans="1:10">
      <c r="A26" s="131" t="s">
        <v>268</v>
      </c>
      <c r="B26" s="131" t="s">
        <v>328</v>
      </c>
      <c r="C26" s="131" t="s">
        <v>298</v>
      </c>
      <c r="D26" s="131" t="s">
        <v>319</v>
      </c>
      <c r="E26" s="131" t="s">
        <v>359</v>
      </c>
      <c r="F26" s="131" t="s">
        <v>321</v>
      </c>
      <c r="G26" s="130" t="s">
        <v>322</v>
      </c>
      <c r="H26" s="130" t="s">
        <v>309</v>
      </c>
      <c r="I26" s="131" t="s">
        <v>304</v>
      </c>
      <c r="J26" s="131" t="s">
        <v>360</v>
      </c>
    </row>
    <row r="27" ht="52.5" customHeight="1" outlineLevel="1" spans="1:10">
      <c r="A27" s="131" t="s">
        <v>268</v>
      </c>
      <c r="B27" s="131" t="s">
        <v>328</v>
      </c>
      <c r="C27" s="131" t="s">
        <v>305</v>
      </c>
      <c r="D27" s="131" t="s">
        <v>323</v>
      </c>
      <c r="E27" s="131" t="s">
        <v>361</v>
      </c>
      <c r="F27" s="131" t="s">
        <v>301</v>
      </c>
      <c r="G27" s="130" t="s">
        <v>357</v>
      </c>
      <c r="H27" s="130" t="s">
        <v>309</v>
      </c>
      <c r="I27" s="131" t="s">
        <v>304</v>
      </c>
      <c r="J27" s="131" t="s">
        <v>361</v>
      </c>
    </row>
    <row r="28" ht="52.5" customHeight="1" outlineLevel="1" spans="1:10">
      <c r="A28" s="131" t="s">
        <v>268</v>
      </c>
      <c r="B28" s="131" t="s">
        <v>328</v>
      </c>
      <c r="C28" s="131" t="s">
        <v>305</v>
      </c>
      <c r="D28" s="131" t="s">
        <v>306</v>
      </c>
      <c r="E28" s="131" t="s">
        <v>362</v>
      </c>
      <c r="F28" s="131" t="s">
        <v>301</v>
      </c>
      <c r="G28" s="130" t="s">
        <v>357</v>
      </c>
      <c r="H28" s="130" t="s">
        <v>309</v>
      </c>
      <c r="I28" s="131" t="s">
        <v>304</v>
      </c>
      <c r="J28" s="131" t="s">
        <v>362</v>
      </c>
    </row>
    <row r="29" ht="52.5" customHeight="1" outlineLevel="1" spans="1:10">
      <c r="A29" s="131" t="s">
        <v>268</v>
      </c>
      <c r="B29" s="131" t="s">
        <v>328</v>
      </c>
      <c r="C29" s="131" t="s">
        <v>310</v>
      </c>
      <c r="D29" s="131" t="s">
        <v>311</v>
      </c>
      <c r="E29" s="131" t="s">
        <v>363</v>
      </c>
      <c r="F29" s="131" t="s">
        <v>301</v>
      </c>
      <c r="G29" s="130" t="s">
        <v>364</v>
      </c>
      <c r="H29" s="130" t="s">
        <v>309</v>
      </c>
      <c r="I29" s="131" t="s">
        <v>304</v>
      </c>
      <c r="J29" s="131" t="s">
        <v>363</v>
      </c>
    </row>
    <row r="30" ht="52.5" customHeight="1" outlineLevel="1" spans="1:10">
      <c r="A30" s="131" t="s">
        <v>272</v>
      </c>
      <c r="B30" s="131" t="s">
        <v>365</v>
      </c>
      <c r="C30" s="131" t="s">
        <v>298</v>
      </c>
      <c r="D30" s="131" t="s">
        <v>299</v>
      </c>
      <c r="E30" s="131" t="s">
        <v>366</v>
      </c>
      <c r="F30" s="131" t="s">
        <v>321</v>
      </c>
      <c r="G30" s="130" t="s">
        <v>322</v>
      </c>
      <c r="H30" s="130" t="s">
        <v>309</v>
      </c>
      <c r="I30" s="131" t="s">
        <v>304</v>
      </c>
      <c r="J30" s="131" t="s">
        <v>366</v>
      </c>
    </row>
    <row r="31" ht="52.5" customHeight="1" outlineLevel="1" spans="1:10">
      <c r="A31" s="131" t="s">
        <v>272</v>
      </c>
      <c r="B31" s="131" t="s">
        <v>365</v>
      </c>
      <c r="C31" s="131" t="s">
        <v>298</v>
      </c>
      <c r="D31" s="131" t="s">
        <v>316</v>
      </c>
      <c r="E31" s="131" t="s">
        <v>367</v>
      </c>
      <c r="F31" s="131" t="s">
        <v>321</v>
      </c>
      <c r="G31" s="130" t="s">
        <v>322</v>
      </c>
      <c r="H31" s="130" t="s">
        <v>309</v>
      </c>
      <c r="I31" s="131" t="s">
        <v>304</v>
      </c>
      <c r="J31" s="131" t="s">
        <v>367</v>
      </c>
    </row>
    <row r="32" ht="52.5" customHeight="1" outlineLevel="1" spans="1:10">
      <c r="A32" s="131" t="s">
        <v>272</v>
      </c>
      <c r="B32" s="131" t="s">
        <v>365</v>
      </c>
      <c r="C32" s="131" t="s">
        <v>298</v>
      </c>
      <c r="D32" s="131" t="s">
        <v>319</v>
      </c>
      <c r="E32" s="131" t="s">
        <v>368</v>
      </c>
      <c r="F32" s="131" t="s">
        <v>301</v>
      </c>
      <c r="G32" s="130" t="s">
        <v>313</v>
      </c>
      <c r="H32" s="130" t="s">
        <v>309</v>
      </c>
      <c r="I32" s="131" t="s">
        <v>304</v>
      </c>
      <c r="J32" s="131" t="s">
        <v>368</v>
      </c>
    </row>
    <row r="33" ht="52.5" customHeight="1" outlineLevel="1" spans="1:10">
      <c r="A33" s="131" t="s">
        <v>272</v>
      </c>
      <c r="B33" s="131" t="s">
        <v>365</v>
      </c>
      <c r="C33" s="131" t="s">
        <v>305</v>
      </c>
      <c r="D33" s="131" t="s">
        <v>323</v>
      </c>
      <c r="E33" s="131" t="s">
        <v>369</v>
      </c>
      <c r="F33" s="131" t="s">
        <v>301</v>
      </c>
      <c r="G33" s="130" t="s">
        <v>322</v>
      </c>
      <c r="H33" s="130" t="s">
        <v>370</v>
      </c>
      <c r="I33" s="131" t="s">
        <v>304</v>
      </c>
      <c r="J33" s="131" t="s">
        <v>369</v>
      </c>
    </row>
    <row r="34" ht="52.5" customHeight="1" outlineLevel="1" spans="1:10">
      <c r="A34" s="131" t="s">
        <v>272</v>
      </c>
      <c r="B34" s="131" t="s">
        <v>365</v>
      </c>
      <c r="C34" s="131" t="s">
        <v>305</v>
      </c>
      <c r="D34" s="131" t="s">
        <v>306</v>
      </c>
      <c r="E34" s="131" t="s">
        <v>371</v>
      </c>
      <c r="F34" s="131" t="s">
        <v>301</v>
      </c>
      <c r="G34" s="130" t="s">
        <v>313</v>
      </c>
      <c r="H34" s="130" t="s">
        <v>309</v>
      </c>
      <c r="I34" s="131" t="s">
        <v>304</v>
      </c>
      <c r="J34" s="131" t="s">
        <v>371</v>
      </c>
    </row>
    <row r="35" ht="52.5" customHeight="1" outlineLevel="1" spans="1:10">
      <c r="A35" s="131" t="s">
        <v>272</v>
      </c>
      <c r="B35" s="131" t="s">
        <v>365</v>
      </c>
      <c r="C35" s="131" t="s">
        <v>310</v>
      </c>
      <c r="D35" s="131" t="s">
        <v>311</v>
      </c>
      <c r="E35" s="131" t="s">
        <v>311</v>
      </c>
      <c r="F35" s="131" t="s">
        <v>301</v>
      </c>
      <c r="G35" s="130" t="s">
        <v>313</v>
      </c>
      <c r="H35" s="130" t="s">
        <v>309</v>
      </c>
      <c r="I35" s="131" t="s">
        <v>304</v>
      </c>
      <c r="J35" s="131" t="s">
        <v>311</v>
      </c>
    </row>
    <row r="36" ht="52.5" customHeight="1" outlineLevel="1" spans="1:10">
      <c r="A36" s="131" t="s">
        <v>264</v>
      </c>
      <c r="B36" s="131" t="s">
        <v>372</v>
      </c>
      <c r="C36" s="131" t="s">
        <v>298</v>
      </c>
      <c r="D36" s="131" t="s">
        <v>299</v>
      </c>
      <c r="E36" s="131" t="s">
        <v>373</v>
      </c>
      <c r="F36" s="131" t="s">
        <v>301</v>
      </c>
      <c r="G36" s="130" t="s">
        <v>374</v>
      </c>
      <c r="H36" s="130" t="s">
        <v>375</v>
      </c>
      <c r="I36" s="131" t="s">
        <v>304</v>
      </c>
      <c r="J36" s="131" t="s">
        <v>373</v>
      </c>
    </row>
    <row r="37" ht="52.5" customHeight="1" outlineLevel="1" spans="1:10">
      <c r="A37" s="131" t="s">
        <v>264</v>
      </c>
      <c r="B37" s="131" t="s">
        <v>372</v>
      </c>
      <c r="C37" s="131" t="s">
        <v>298</v>
      </c>
      <c r="D37" s="131" t="s">
        <v>299</v>
      </c>
      <c r="E37" s="131" t="s">
        <v>376</v>
      </c>
      <c r="F37" s="131" t="s">
        <v>301</v>
      </c>
      <c r="G37" s="130" t="s">
        <v>374</v>
      </c>
      <c r="H37" s="130" t="s">
        <v>375</v>
      </c>
      <c r="I37" s="131" t="s">
        <v>304</v>
      </c>
      <c r="J37" s="131" t="s">
        <v>376</v>
      </c>
    </row>
    <row r="38" ht="52.5" customHeight="1" outlineLevel="1" spans="1:10">
      <c r="A38" s="131" t="s">
        <v>264</v>
      </c>
      <c r="B38" s="131" t="s">
        <v>372</v>
      </c>
      <c r="C38" s="131" t="s">
        <v>298</v>
      </c>
      <c r="D38" s="131" t="s">
        <v>299</v>
      </c>
      <c r="E38" s="131" t="s">
        <v>376</v>
      </c>
      <c r="F38" s="131" t="s">
        <v>301</v>
      </c>
      <c r="G38" s="130" t="s">
        <v>377</v>
      </c>
      <c r="H38" s="130" t="s">
        <v>378</v>
      </c>
      <c r="I38" s="131" t="s">
        <v>304</v>
      </c>
      <c r="J38" s="131" t="s">
        <v>379</v>
      </c>
    </row>
    <row r="39" ht="52.5" customHeight="1" outlineLevel="1" spans="1:10">
      <c r="A39" s="131" t="s">
        <v>264</v>
      </c>
      <c r="B39" s="131" t="s">
        <v>372</v>
      </c>
      <c r="C39" s="131" t="s">
        <v>298</v>
      </c>
      <c r="D39" s="131" t="s">
        <v>299</v>
      </c>
      <c r="E39" s="131" t="s">
        <v>380</v>
      </c>
      <c r="F39" s="131" t="s">
        <v>301</v>
      </c>
      <c r="G39" s="130" t="s">
        <v>381</v>
      </c>
      <c r="H39" s="130" t="s">
        <v>382</v>
      </c>
      <c r="I39" s="131" t="s">
        <v>304</v>
      </c>
      <c r="J39" s="131" t="s">
        <v>380</v>
      </c>
    </row>
    <row r="40" ht="52.5" customHeight="1" outlineLevel="1" spans="1:10">
      <c r="A40" s="131" t="s">
        <v>264</v>
      </c>
      <c r="B40" s="131" t="s">
        <v>372</v>
      </c>
      <c r="C40" s="131" t="s">
        <v>298</v>
      </c>
      <c r="D40" s="131" t="s">
        <v>316</v>
      </c>
      <c r="E40" s="131" t="s">
        <v>383</v>
      </c>
      <c r="F40" s="131" t="s">
        <v>301</v>
      </c>
      <c r="G40" s="130" t="s">
        <v>384</v>
      </c>
      <c r="H40" s="130" t="s">
        <v>309</v>
      </c>
      <c r="I40" s="131" t="s">
        <v>304</v>
      </c>
      <c r="J40" s="131" t="s">
        <v>385</v>
      </c>
    </row>
    <row r="41" ht="52.5" customHeight="1" outlineLevel="1" spans="1:10">
      <c r="A41" s="131" t="s">
        <v>264</v>
      </c>
      <c r="B41" s="131" t="s">
        <v>372</v>
      </c>
      <c r="C41" s="131" t="s">
        <v>298</v>
      </c>
      <c r="D41" s="131" t="s">
        <v>319</v>
      </c>
      <c r="E41" s="131" t="s">
        <v>386</v>
      </c>
      <c r="F41" s="131" t="s">
        <v>321</v>
      </c>
      <c r="G41" s="130" t="s">
        <v>387</v>
      </c>
      <c r="H41" s="130"/>
      <c r="I41" s="131" t="s">
        <v>388</v>
      </c>
      <c r="J41" s="131" t="s">
        <v>389</v>
      </c>
    </row>
    <row r="42" ht="52.5" customHeight="1" outlineLevel="1" spans="1:10">
      <c r="A42" s="131" t="s">
        <v>264</v>
      </c>
      <c r="B42" s="131" t="s">
        <v>372</v>
      </c>
      <c r="C42" s="131" t="s">
        <v>305</v>
      </c>
      <c r="D42" s="131" t="s">
        <v>323</v>
      </c>
      <c r="E42" s="131" t="s">
        <v>390</v>
      </c>
      <c r="F42" s="131" t="s">
        <v>301</v>
      </c>
      <c r="G42" s="130" t="s">
        <v>374</v>
      </c>
      <c r="H42" s="130" t="s">
        <v>309</v>
      </c>
      <c r="I42" s="131" t="s">
        <v>304</v>
      </c>
      <c r="J42" s="131" t="s">
        <v>391</v>
      </c>
    </row>
    <row r="43" ht="52.5" customHeight="1" outlineLevel="1" spans="1:10">
      <c r="A43" s="131" t="s">
        <v>264</v>
      </c>
      <c r="B43" s="131" t="s">
        <v>372</v>
      </c>
      <c r="C43" s="131" t="s">
        <v>305</v>
      </c>
      <c r="D43" s="131" t="s">
        <v>306</v>
      </c>
      <c r="E43" s="131" t="s">
        <v>392</v>
      </c>
      <c r="F43" s="131" t="s">
        <v>321</v>
      </c>
      <c r="G43" s="130" t="s">
        <v>393</v>
      </c>
      <c r="H43" s="130"/>
      <c r="I43" s="131" t="s">
        <v>388</v>
      </c>
      <c r="J43" s="131" t="s">
        <v>394</v>
      </c>
    </row>
    <row r="44" ht="52.5" customHeight="1" outlineLevel="1" spans="1:10">
      <c r="A44" s="131" t="s">
        <v>264</v>
      </c>
      <c r="B44" s="131" t="s">
        <v>372</v>
      </c>
      <c r="C44" s="131" t="s">
        <v>310</v>
      </c>
      <c r="D44" s="131" t="s">
        <v>311</v>
      </c>
      <c r="E44" s="131" t="s">
        <v>395</v>
      </c>
      <c r="F44" s="131" t="s">
        <v>301</v>
      </c>
      <c r="G44" s="130" t="s">
        <v>364</v>
      </c>
      <c r="H44" s="130" t="s">
        <v>309</v>
      </c>
      <c r="I44" s="131" t="s">
        <v>304</v>
      </c>
      <c r="J44" s="131" t="s">
        <v>395</v>
      </c>
    </row>
    <row r="45" ht="52.5" customHeight="1" outlineLevel="1" spans="1:10">
      <c r="A45" s="131" t="s">
        <v>262</v>
      </c>
      <c r="B45" s="131" t="s">
        <v>396</v>
      </c>
      <c r="C45" s="131" t="s">
        <v>298</v>
      </c>
      <c r="D45" s="131" t="s">
        <v>299</v>
      </c>
      <c r="E45" s="131" t="s">
        <v>397</v>
      </c>
      <c r="F45" s="131" t="s">
        <v>301</v>
      </c>
      <c r="G45" s="130" t="s">
        <v>398</v>
      </c>
      <c r="H45" s="130" t="s">
        <v>399</v>
      </c>
      <c r="I45" s="131" t="s">
        <v>304</v>
      </c>
      <c r="J45" s="131" t="s">
        <v>397</v>
      </c>
    </row>
    <row r="46" ht="52.5" customHeight="1" outlineLevel="1" spans="1:10">
      <c r="A46" s="131" t="s">
        <v>262</v>
      </c>
      <c r="B46" s="131" t="s">
        <v>396</v>
      </c>
      <c r="C46" s="131" t="s">
        <v>298</v>
      </c>
      <c r="D46" s="131" t="s">
        <v>316</v>
      </c>
      <c r="E46" s="131" t="s">
        <v>400</v>
      </c>
      <c r="F46" s="131" t="s">
        <v>321</v>
      </c>
      <c r="G46" s="130" t="s">
        <v>322</v>
      </c>
      <c r="H46" s="130" t="s">
        <v>309</v>
      </c>
      <c r="I46" s="131" t="s">
        <v>304</v>
      </c>
      <c r="J46" s="131" t="s">
        <v>400</v>
      </c>
    </row>
    <row r="47" ht="52.5" customHeight="1" outlineLevel="1" spans="1:10">
      <c r="A47" s="131" t="s">
        <v>262</v>
      </c>
      <c r="B47" s="131" t="s">
        <v>396</v>
      </c>
      <c r="C47" s="131" t="s">
        <v>298</v>
      </c>
      <c r="D47" s="131" t="s">
        <v>319</v>
      </c>
      <c r="E47" s="131" t="s">
        <v>387</v>
      </c>
      <c r="F47" s="131" t="s">
        <v>321</v>
      </c>
      <c r="G47" s="130" t="s">
        <v>322</v>
      </c>
      <c r="H47" s="130" t="s">
        <v>309</v>
      </c>
      <c r="I47" s="131" t="s">
        <v>304</v>
      </c>
      <c r="J47" s="131" t="s">
        <v>387</v>
      </c>
    </row>
    <row r="48" ht="52.5" customHeight="1" outlineLevel="1" spans="1:10">
      <c r="A48" s="131" t="s">
        <v>262</v>
      </c>
      <c r="B48" s="131" t="s">
        <v>396</v>
      </c>
      <c r="C48" s="131" t="s">
        <v>305</v>
      </c>
      <c r="D48" s="131" t="s">
        <v>323</v>
      </c>
      <c r="E48" s="131" t="s">
        <v>401</v>
      </c>
      <c r="F48" s="131" t="s">
        <v>402</v>
      </c>
      <c r="G48" s="130" t="s">
        <v>61</v>
      </c>
      <c r="H48" s="130" t="s">
        <v>309</v>
      </c>
      <c r="I48" s="131" t="s">
        <v>304</v>
      </c>
      <c r="J48" s="131" t="s">
        <v>401</v>
      </c>
    </row>
    <row r="49" ht="52.5" customHeight="1" outlineLevel="1" spans="1:10">
      <c r="A49" s="131" t="s">
        <v>262</v>
      </c>
      <c r="B49" s="131" t="s">
        <v>396</v>
      </c>
      <c r="C49" s="131" t="s">
        <v>305</v>
      </c>
      <c r="D49" s="131" t="s">
        <v>306</v>
      </c>
      <c r="E49" s="131" t="s">
        <v>403</v>
      </c>
      <c r="F49" s="131" t="s">
        <v>301</v>
      </c>
      <c r="G49" s="130" t="s">
        <v>308</v>
      </c>
      <c r="H49" s="130" t="s">
        <v>309</v>
      </c>
      <c r="I49" s="131" t="s">
        <v>304</v>
      </c>
      <c r="J49" s="131" t="s">
        <v>403</v>
      </c>
    </row>
    <row r="50" ht="52.5" customHeight="1" outlineLevel="1" spans="1:10">
      <c r="A50" s="131" t="s">
        <v>262</v>
      </c>
      <c r="B50" s="131" t="s">
        <v>396</v>
      </c>
      <c r="C50" s="131" t="s">
        <v>310</v>
      </c>
      <c r="D50" s="131" t="s">
        <v>311</v>
      </c>
      <c r="E50" s="131" t="s">
        <v>312</v>
      </c>
      <c r="F50" s="131" t="s">
        <v>301</v>
      </c>
      <c r="G50" s="130" t="s">
        <v>313</v>
      </c>
      <c r="H50" s="130" t="s">
        <v>309</v>
      </c>
      <c r="I50" s="131" t="s">
        <v>304</v>
      </c>
      <c r="J50" s="131" t="s">
        <v>312</v>
      </c>
    </row>
    <row r="51" ht="52.5" customHeight="1" outlineLevel="1" spans="1:10">
      <c r="A51" s="131" t="s">
        <v>276</v>
      </c>
      <c r="B51" s="131" t="s">
        <v>404</v>
      </c>
      <c r="C51" s="131" t="s">
        <v>298</v>
      </c>
      <c r="D51" s="131" t="s">
        <v>299</v>
      </c>
      <c r="E51" s="131" t="s">
        <v>405</v>
      </c>
      <c r="F51" s="131" t="s">
        <v>301</v>
      </c>
      <c r="G51" s="130" t="s">
        <v>60</v>
      </c>
      <c r="H51" s="130" t="s">
        <v>406</v>
      </c>
      <c r="I51" s="131" t="s">
        <v>304</v>
      </c>
      <c r="J51" s="131" t="s">
        <v>407</v>
      </c>
    </row>
    <row r="52" ht="52.5" customHeight="1" outlineLevel="1" spans="1:10">
      <c r="A52" s="131" t="s">
        <v>276</v>
      </c>
      <c r="B52" s="131" t="s">
        <v>404</v>
      </c>
      <c r="C52" s="131" t="s">
        <v>298</v>
      </c>
      <c r="D52" s="131" t="s">
        <v>316</v>
      </c>
      <c r="E52" s="131" t="s">
        <v>408</v>
      </c>
      <c r="F52" s="131" t="s">
        <v>321</v>
      </c>
      <c r="G52" s="130" t="s">
        <v>322</v>
      </c>
      <c r="H52" s="130" t="s">
        <v>309</v>
      </c>
      <c r="I52" s="131" t="s">
        <v>304</v>
      </c>
      <c r="J52" s="131" t="s">
        <v>408</v>
      </c>
    </row>
    <row r="53" ht="52.5" customHeight="1" outlineLevel="1" spans="1:10">
      <c r="A53" s="131" t="s">
        <v>276</v>
      </c>
      <c r="B53" s="131" t="s">
        <v>404</v>
      </c>
      <c r="C53" s="131" t="s">
        <v>298</v>
      </c>
      <c r="D53" s="131" t="s">
        <v>316</v>
      </c>
      <c r="E53" s="131" t="s">
        <v>409</v>
      </c>
      <c r="F53" s="131" t="s">
        <v>301</v>
      </c>
      <c r="G53" s="130" t="s">
        <v>313</v>
      </c>
      <c r="H53" s="130" t="s">
        <v>309</v>
      </c>
      <c r="I53" s="131" t="s">
        <v>304</v>
      </c>
      <c r="J53" s="131" t="s">
        <v>409</v>
      </c>
    </row>
    <row r="54" ht="52.5" customHeight="1" outlineLevel="1" spans="1:10">
      <c r="A54" s="131" t="s">
        <v>276</v>
      </c>
      <c r="B54" s="131" t="s">
        <v>404</v>
      </c>
      <c r="C54" s="131" t="s">
        <v>298</v>
      </c>
      <c r="D54" s="131" t="s">
        <v>316</v>
      </c>
      <c r="E54" s="131" t="s">
        <v>410</v>
      </c>
      <c r="F54" s="131" t="s">
        <v>301</v>
      </c>
      <c r="G54" s="130" t="s">
        <v>411</v>
      </c>
      <c r="H54" s="130" t="s">
        <v>309</v>
      </c>
      <c r="I54" s="131" t="s">
        <v>304</v>
      </c>
      <c r="J54" s="131" t="s">
        <v>412</v>
      </c>
    </row>
    <row r="55" ht="52.5" customHeight="1" outlineLevel="1" spans="1:10">
      <c r="A55" s="131" t="s">
        <v>276</v>
      </c>
      <c r="B55" s="131" t="s">
        <v>404</v>
      </c>
      <c r="C55" s="131" t="s">
        <v>298</v>
      </c>
      <c r="D55" s="131" t="s">
        <v>316</v>
      </c>
      <c r="E55" s="131" t="s">
        <v>413</v>
      </c>
      <c r="F55" s="131" t="s">
        <v>301</v>
      </c>
      <c r="G55" s="130" t="s">
        <v>414</v>
      </c>
      <c r="H55" s="130" t="s">
        <v>309</v>
      </c>
      <c r="I55" s="131" t="s">
        <v>304</v>
      </c>
      <c r="J55" s="131" t="s">
        <v>413</v>
      </c>
    </row>
    <row r="56" ht="52.5" customHeight="1" outlineLevel="1" spans="1:10">
      <c r="A56" s="131" t="s">
        <v>276</v>
      </c>
      <c r="B56" s="131" t="s">
        <v>404</v>
      </c>
      <c r="C56" s="131" t="s">
        <v>298</v>
      </c>
      <c r="D56" s="131" t="s">
        <v>316</v>
      </c>
      <c r="E56" s="131" t="s">
        <v>415</v>
      </c>
      <c r="F56" s="131" t="s">
        <v>301</v>
      </c>
      <c r="G56" s="130" t="s">
        <v>416</v>
      </c>
      <c r="H56" s="130" t="s">
        <v>309</v>
      </c>
      <c r="I56" s="131" t="s">
        <v>304</v>
      </c>
      <c r="J56" s="131" t="s">
        <v>417</v>
      </c>
    </row>
    <row r="57" ht="52.5" customHeight="1" outlineLevel="1" spans="1:10">
      <c r="A57" s="131" t="s">
        <v>276</v>
      </c>
      <c r="B57" s="131" t="s">
        <v>404</v>
      </c>
      <c r="C57" s="131" t="s">
        <v>298</v>
      </c>
      <c r="D57" s="131" t="s">
        <v>316</v>
      </c>
      <c r="E57" s="131" t="s">
        <v>418</v>
      </c>
      <c r="F57" s="131" t="s">
        <v>321</v>
      </c>
      <c r="G57" s="130" t="s">
        <v>322</v>
      </c>
      <c r="H57" s="130" t="s">
        <v>309</v>
      </c>
      <c r="I57" s="131" t="s">
        <v>304</v>
      </c>
      <c r="J57" s="131" t="s">
        <v>419</v>
      </c>
    </row>
    <row r="58" ht="52.5" customHeight="1" outlineLevel="1" spans="1:10">
      <c r="A58" s="131" t="s">
        <v>276</v>
      </c>
      <c r="B58" s="131" t="s">
        <v>404</v>
      </c>
      <c r="C58" s="131" t="s">
        <v>298</v>
      </c>
      <c r="D58" s="131" t="s">
        <v>319</v>
      </c>
      <c r="E58" s="131" t="s">
        <v>387</v>
      </c>
      <c r="F58" s="131" t="s">
        <v>321</v>
      </c>
      <c r="G58" s="130" t="s">
        <v>322</v>
      </c>
      <c r="H58" s="130" t="s">
        <v>309</v>
      </c>
      <c r="I58" s="131" t="s">
        <v>304</v>
      </c>
      <c r="J58" s="131" t="s">
        <v>420</v>
      </c>
    </row>
    <row r="59" ht="52.5" customHeight="1" outlineLevel="1" spans="1:10">
      <c r="A59" s="131" t="s">
        <v>276</v>
      </c>
      <c r="B59" s="131" t="s">
        <v>404</v>
      </c>
      <c r="C59" s="131" t="s">
        <v>305</v>
      </c>
      <c r="D59" s="131" t="s">
        <v>323</v>
      </c>
      <c r="E59" s="131" t="s">
        <v>421</v>
      </c>
      <c r="F59" s="131" t="s">
        <v>301</v>
      </c>
      <c r="G59" s="130" t="s">
        <v>422</v>
      </c>
      <c r="H59" s="130" t="s">
        <v>309</v>
      </c>
      <c r="I59" s="131" t="s">
        <v>304</v>
      </c>
      <c r="J59" s="131" t="s">
        <v>423</v>
      </c>
    </row>
    <row r="60" ht="52.5" customHeight="1" outlineLevel="1" spans="1:10">
      <c r="A60" s="131" t="s">
        <v>276</v>
      </c>
      <c r="B60" s="131" t="s">
        <v>404</v>
      </c>
      <c r="C60" s="131" t="s">
        <v>305</v>
      </c>
      <c r="D60" s="131" t="s">
        <v>306</v>
      </c>
      <c r="E60" s="131" t="s">
        <v>424</v>
      </c>
      <c r="F60" s="131" t="s">
        <v>301</v>
      </c>
      <c r="G60" s="130" t="s">
        <v>308</v>
      </c>
      <c r="H60" s="130" t="s">
        <v>309</v>
      </c>
      <c r="I60" s="131" t="s">
        <v>304</v>
      </c>
      <c r="J60" s="131" t="s">
        <v>425</v>
      </c>
    </row>
    <row r="61" ht="52.5" customHeight="1" outlineLevel="1" spans="1:10">
      <c r="A61" s="131" t="s">
        <v>276</v>
      </c>
      <c r="B61" s="131" t="s">
        <v>404</v>
      </c>
      <c r="C61" s="131" t="s">
        <v>310</v>
      </c>
      <c r="D61" s="131" t="s">
        <v>311</v>
      </c>
      <c r="E61" s="131" t="s">
        <v>312</v>
      </c>
      <c r="F61" s="131" t="s">
        <v>301</v>
      </c>
      <c r="G61" s="130" t="s">
        <v>313</v>
      </c>
      <c r="H61" s="130" t="s">
        <v>309</v>
      </c>
      <c r="I61" s="131" t="s">
        <v>304</v>
      </c>
      <c r="J61" s="131" t="s">
        <v>312</v>
      </c>
    </row>
    <row r="62" ht="52.5" customHeight="1" outlineLevel="1" spans="1:10">
      <c r="A62" s="131" t="s">
        <v>255</v>
      </c>
      <c r="B62" s="131" t="s">
        <v>426</v>
      </c>
      <c r="C62" s="131" t="s">
        <v>298</v>
      </c>
      <c r="D62" s="131" t="s">
        <v>299</v>
      </c>
      <c r="E62" s="131" t="s">
        <v>427</v>
      </c>
      <c r="F62" s="131" t="s">
        <v>301</v>
      </c>
      <c r="G62" s="130" t="s">
        <v>428</v>
      </c>
      <c r="H62" s="130" t="s">
        <v>331</v>
      </c>
      <c r="I62" s="131" t="s">
        <v>304</v>
      </c>
      <c r="J62" s="131" t="s">
        <v>429</v>
      </c>
    </row>
    <row r="63" ht="52.5" customHeight="1" outlineLevel="1" spans="1:10">
      <c r="A63" s="131" t="s">
        <v>255</v>
      </c>
      <c r="B63" s="131" t="s">
        <v>426</v>
      </c>
      <c r="C63" s="131" t="s">
        <v>298</v>
      </c>
      <c r="D63" s="131" t="s">
        <v>299</v>
      </c>
      <c r="E63" s="131" t="s">
        <v>430</v>
      </c>
      <c r="F63" s="131" t="s">
        <v>301</v>
      </c>
      <c r="G63" s="130" t="s">
        <v>431</v>
      </c>
      <c r="H63" s="130" t="s">
        <v>331</v>
      </c>
      <c r="I63" s="131" t="s">
        <v>304</v>
      </c>
      <c r="J63" s="131" t="s">
        <v>432</v>
      </c>
    </row>
    <row r="64" ht="52.5" customHeight="1" outlineLevel="1" spans="1:10">
      <c r="A64" s="131" t="s">
        <v>255</v>
      </c>
      <c r="B64" s="131" t="s">
        <v>426</v>
      </c>
      <c r="C64" s="131" t="s">
        <v>298</v>
      </c>
      <c r="D64" s="131" t="s">
        <v>299</v>
      </c>
      <c r="E64" s="131" t="s">
        <v>433</v>
      </c>
      <c r="F64" s="131" t="s">
        <v>301</v>
      </c>
      <c r="G64" s="130" t="s">
        <v>434</v>
      </c>
      <c r="H64" s="130" t="s">
        <v>331</v>
      </c>
      <c r="I64" s="131" t="s">
        <v>304</v>
      </c>
      <c r="J64" s="131" t="s">
        <v>433</v>
      </c>
    </row>
    <row r="65" ht="52.5" customHeight="1" outlineLevel="1" spans="1:10">
      <c r="A65" s="131" t="s">
        <v>255</v>
      </c>
      <c r="B65" s="131" t="s">
        <v>426</v>
      </c>
      <c r="C65" s="131" t="s">
        <v>298</v>
      </c>
      <c r="D65" s="131" t="s">
        <v>299</v>
      </c>
      <c r="E65" s="131" t="s">
        <v>435</v>
      </c>
      <c r="F65" s="131" t="s">
        <v>301</v>
      </c>
      <c r="G65" s="130" t="s">
        <v>63</v>
      </c>
      <c r="H65" s="130" t="s">
        <v>331</v>
      </c>
      <c r="I65" s="131" t="s">
        <v>304</v>
      </c>
      <c r="J65" s="131" t="s">
        <v>436</v>
      </c>
    </row>
    <row r="66" ht="52.5" customHeight="1" outlineLevel="1" spans="1:10">
      <c r="A66" s="131" t="s">
        <v>255</v>
      </c>
      <c r="B66" s="131" t="s">
        <v>426</v>
      </c>
      <c r="C66" s="131" t="s">
        <v>298</v>
      </c>
      <c r="D66" s="131" t="s">
        <v>299</v>
      </c>
      <c r="E66" s="131" t="s">
        <v>437</v>
      </c>
      <c r="F66" s="131" t="s">
        <v>301</v>
      </c>
      <c r="G66" s="130" t="s">
        <v>68</v>
      </c>
      <c r="H66" s="130" t="s">
        <v>438</v>
      </c>
      <c r="I66" s="131" t="s">
        <v>304</v>
      </c>
      <c r="J66" s="131" t="s">
        <v>439</v>
      </c>
    </row>
    <row r="67" ht="52.5" customHeight="1" outlineLevel="1" spans="1:10">
      <c r="A67" s="131" t="s">
        <v>255</v>
      </c>
      <c r="B67" s="131" t="s">
        <v>426</v>
      </c>
      <c r="C67" s="131" t="s">
        <v>298</v>
      </c>
      <c r="D67" s="131" t="s">
        <v>316</v>
      </c>
      <c r="E67" s="131" t="s">
        <v>440</v>
      </c>
      <c r="F67" s="131" t="s">
        <v>301</v>
      </c>
      <c r="G67" s="130" t="s">
        <v>384</v>
      </c>
      <c r="H67" s="130" t="s">
        <v>309</v>
      </c>
      <c r="I67" s="131" t="s">
        <v>304</v>
      </c>
      <c r="J67" s="131" t="s">
        <v>441</v>
      </c>
    </row>
    <row r="68" ht="52.5" customHeight="1" outlineLevel="1" spans="1:10">
      <c r="A68" s="131" t="s">
        <v>255</v>
      </c>
      <c r="B68" s="131" t="s">
        <v>426</v>
      </c>
      <c r="C68" s="131" t="s">
        <v>298</v>
      </c>
      <c r="D68" s="131" t="s">
        <v>319</v>
      </c>
      <c r="E68" s="131" t="s">
        <v>386</v>
      </c>
      <c r="F68" s="131" t="s">
        <v>321</v>
      </c>
      <c r="G68" s="130" t="s">
        <v>322</v>
      </c>
      <c r="H68" s="130" t="s">
        <v>309</v>
      </c>
      <c r="I68" s="131" t="s">
        <v>304</v>
      </c>
      <c r="J68" s="131" t="s">
        <v>389</v>
      </c>
    </row>
    <row r="69" ht="52.5" customHeight="1" outlineLevel="1" spans="1:10">
      <c r="A69" s="131" t="s">
        <v>255</v>
      </c>
      <c r="B69" s="131" t="s">
        <v>426</v>
      </c>
      <c r="C69" s="131" t="s">
        <v>305</v>
      </c>
      <c r="D69" s="131" t="s">
        <v>323</v>
      </c>
      <c r="E69" s="131" t="s">
        <v>442</v>
      </c>
      <c r="F69" s="131" t="s">
        <v>301</v>
      </c>
      <c r="G69" s="130" t="s">
        <v>63</v>
      </c>
      <c r="H69" s="130" t="s">
        <v>309</v>
      </c>
      <c r="I69" s="131" t="s">
        <v>304</v>
      </c>
      <c r="J69" s="131" t="s">
        <v>443</v>
      </c>
    </row>
    <row r="70" ht="52.5" customHeight="1" outlineLevel="1" spans="1:10">
      <c r="A70" s="131" t="s">
        <v>255</v>
      </c>
      <c r="B70" s="131" t="s">
        <v>426</v>
      </c>
      <c r="C70" s="131" t="s">
        <v>305</v>
      </c>
      <c r="D70" s="131" t="s">
        <v>306</v>
      </c>
      <c r="E70" s="131" t="s">
        <v>444</v>
      </c>
      <c r="F70" s="131" t="s">
        <v>321</v>
      </c>
      <c r="G70" s="130" t="s">
        <v>445</v>
      </c>
      <c r="H70" s="130"/>
      <c r="I70" s="131" t="s">
        <v>388</v>
      </c>
      <c r="J70" s="131" t="s">
        <v>446</v>
      </c>
    </row>
    <row r="71" ht="52.5" customHeight="1" outlineLevel="1" spans="1:10">
      <c r="A71" s="131" t="s">
        <v>255</v>
      </c>
      <c r="B71" s="131" t="s">
        <v>426</v>
      </c>
      <c r="C71" s="131" t="s">
        <v>305</v>
      </c>
      <c r="D71" s="131" t="s">
        <v>447</v>
      </c>
      <c r="E71" s="131" t="s">
        <v>448</v>
      </c>
      <c r="F71" s="131" t="s">
        <v>321</v>
      </c>
      <c r="G71" s="130" t="s">
        <v>393</v>
      </c>
      <c r="H71" s="130"/>
      <c r="I71" s="131" t="s">
        <v>388</v>
      </c>
      <c r="J71" s="131" t="s">
        <v>449</v>
      </c>
    </row>
    <row r="72" ht="52.5" customHeight="1" outlineLevel="1" spans="1:10">
      <c r="A72" s="131" t="s">
        <v>255</v>
      </c>
      <c r="B72" s="131" t="s">
        <v>426</v>
      </c>
      <c r="C72" s="131" t="s">
        <v>310</v>
      </c>
      <c r="D72" s="131" t="s">
        <v>311</v>
      </c>
      <c r="E72" s="131" t="s">
        <v>450</v>
      </c>
      <c r="F72" s="131" t="s">
        <v>301</v>
      </c>
      <c r="G72" s="130" t="s">
        <v>313</v>
      </c>
      <c r="H72" s="130" t="s">
        <v>309</v>
      </c>
      <c r="I72" s="131" t="s">
        <v>304</v>
      </c>
      <c r="J72" s="131" t="s">
        <v>451</v>
      </c>
    </row>
    <row r="73" ht="52.5" customHeight="1" outlineLevel="1" spans="1:10">
      <c r="A73" s="131" t="s">
        <v>260</v>
      </c>
      <c r="B73" s="131" t="s">
        <v>452</v>
      </c>
      <c r="C73" s="131" t="s">
        <v>298</v>
      </c>
      <c r="D73" s="131" t="s">
        <v>299</v>
      </c>
      <c r="E73" s="131" t="s">
        <v>453</v>
      </c>
      <c r="F73" s="131" t="s">
        <v>301</v>
      </c>
      <c r="G73" s="130" t="s">
        <v>313</v>
      </c>
      <c r="H73" s="130" t="s">
        <v>309</v>
      </c>
      <c r="I73" s="131" t="s">
        <v>304</v>
      </c>
      <c r="J73" s="131" t="s">
        <v>454</v>
      </c>
    </row>
    <row r="74" ht="52.5" customHeight="1" outlineLevel="1" spans="1:10">
      <c r="A74" s="131" t="s">
        <v>260</v>
      </c>
      <c r="B74" s="131" t="s">
        <v>452</v>
      </c>
      <c r="C74" s="131" t="s">
        <v>298</v>
      </c>
      <c r="D74" s="131" t="s">
        <v>316</v>
      </c>
      <c r="E74" s="131" t="s">
        <v>455</v>
      </c>
      <c r="F74" s="131" t="s">
        <v>301</v>
      </c>
      <c r="G74" s="130" t="s">
        <v>313</v>
      </c>
      <c r="H74" s="130" t="s">
        <v>309</v>
      </c>
      <c r="I74" s="131" t="s">
        <v>304</v>
      </c>
      <c r="J74" s="131" t="s">
        <v>456</v>
      </c>
    </row>
    <row r="75" ht="52.5" customHeight="1" outlineLevel="1" spans="1:10">
      <c r="A75" s="131" t="s">
        <v>260</v>
      </c>
      <c r="B75" s="131" t="s">
        <v>452</v>
      </c>
      <c r="C75" s="131" t="s">
        <v>298</v>
      </c>
      <c r="D75" s="131" t="s">
        <v>316</v>
      </c>
      <c r="E75" s="131" t="s">
        <v>457</v>
      </c>
      <c r="F75" s="131" t="s">
        <v>301</v>
      </c>
      <c r="G75" s="130" t="s">
        <v>318</v>
      </c>
      <c r="H75" s="130" t="s">
        <v>309</v>
      </c>
      <c r="I75" s="131" t="s">
        <v>304</v>
      </c>
      <c r="J75" s="131" t="s">
        <v>458</v>
      </c>
    </row>
    <row r="76" ht="52.5" customHeight="1" outlineLevel="1" spans="1:10">
      <c r="A76" s="131" t="s">
        <v>260</v>
      </c>
      <c r="B76" s="131" t="s">
        <v>452</v>
      </c>
      <c r="C76" s="131" t="s">
        <v>298</v>
      </c>
      <c r="D76" s="131" t="s">
        <v>319</v>
      </c>
      <c r="E76" s="131" t="s">
        <v>459</v>
      </c>
      <c r="F76" s="131" t="s">
        <v>321</v>
      </c>
      <c r="G76" s="130" t="s">
        <v>322</v>
      </c>
      <c r="H76" s="130" t="s">
        <v>309</v>
      </c>
      <c r="I76" s="131" t="s">
        <v>304</v>
      </c>
      <c r="J76" s="131" t="s">
        <v>460</v>
      </c>
    </row>
    <row r="77" ht="52.5" customHeight="1" outlineLevel="1" spans="1:10">
      <c r="A77" s="131" t="s">
        <v>260</v>
      </c>
      <c r="B77" s="131" t="s">
        <v>452</v>
      </c>
      <c r="C77" s="131" t="s">
        <v>305</v>
      </c>
      <c r="D77" s="131" t="s">
        <v>323</v>
      </c>
      <c r="E77" s="131" t="s">
        <v>461</v>
      </c>
      <c r="F77" s="131" t="s">
        <v>321</v>
      </c>
      <c r="G77" s="130" t="s">
        <v>322</v>
      </c>
      <c r="H77" s="130" t="s">
        <v>309</v>
      </c>
      <c r="I77" s="131" t="s">
        <v>304</v>
      </c>
      <c r="J77" s="131" t="s">
        <v>462</v>
      </c>
    </row>
    <row r="78" ht="52.5" customHeight="1" outlineLevel="1" spans="1:10">
      <c r="A78" s="131" t="s">
        <v>260</v>
      </c>
      <c r="B78" s="131" t="s">
        <v>452</v>
      </c>
      <c r="C78" s="131" t="s">
        <v>305</v>
      </c>
      <c r="D78" s="131" t="s">
        <v>306</v>
      </c>
      <c r="E78" s="131" t="s">
        <v>463</v>
      </c>
      <c r="F78" s="131" t="s">
        <v>321</v>
      </c>
      <c r="G78" s="130" t="s">
        <v>464</v>
      </c>
      <c r="H78" s="130"/>
      <c r="I78" s="131" t="s">
        <v>388</v>
      </c>
      <c r="J78" s="131" t="s">
        <v>465</v>
      </c>
    </row>
    <row r="79" ht="52.5" customHeight="1" outlineLevel="1" spans="1:10">
      <c r="A79" s="131" t="s">
        <v>260</v>
      </c>
      <c r="B79" s="131" t="s">
        <v>452</v>
      </c>
      <c r="C79" s="131" t="s">
        <v>305</v>
      </c>
      <c r="D79" s="131" t="s">
        <v>306</v>
      </c>
      <c r="E79" s="131" t="s">
        <v>466</v>
      </c>
      <c r="F79" s="131" t="s">
        <v>321</v>
      </c>
      <c r="G79" s="130" t="s">
        <v>464</v>
      </c>
      <c r="H79" s="130"/>
      <c r="I79" s="131" t="s">
        <v>388</v>
      </c>
      <c r="J79" s="131" t="s">
        <v>467</v>
      </c>
    </row>
    <row r="80" ht="52.5" customHeight="1" outlineLevel="1" spans="1:10">
      <c r="A80" s="131" t="s">
        <v>260</v>
      </c>
      <c r="B80" s="131" t="s">
        <v>452</v>
      </c>
      <c r="C80" s="131" t="s">
        <v>310</v>
      </c>
      <c r="D80" s="131" t="s">
        <v>311</v>
      </c>
      <c r="E80" s="131" t="s">
        <v>468</v>
      </c>
      <c r="F80" s="131" t="s">
        <v>301</v>
      </c>
      <c r="G80" s="130" t="s">
        <v>313</v>
      </c>
      <c r="H80" s="130" t="s">
        <v>309</v>
      </c>
      <c r="I80" s="131" t="s">
        <v>304</v>
      </c>
      <c r="J80" s="131" t="s">
        <v>469</v>
      </c>
    </row>
    <row r="81" ht="52.5" customHeight="1" outlineLevel="1" spans="1:10">
      <c r="A81" s="131" t="s">
        <v>270</v>
      </c>
      <c r="B81" s="131" t="s">
        <v>470</v>
      </c>
      <c r="C81" s="131" t="s">
        <v>298</v>
      </c>
      <c r="D81" s="131" t="s">
        <v>299</v>
      </c>
      <c r="E81" s="131" t="s">
        <v>471</v>
      </c>
      <c r="F81" s="131" t="s">
        <v>301</v>
      </c>
      <c r="G81" s="130" t="s">
        <v>63</v>
      </c>
      <c r="H81" s="130" t="s">
        <v>406</v>
      </c>
      <c r="I81" s="131" t="s">
        <v>304</v>
      </c>
      <c r="J81" s="131" t="s">
        <v>471</v>
      </c>
    </row>
    <row r="82" ht="52.5" customHeight="1" outlineLevel="1" spans="1:10">
      <c r="A82" s="131" t="s">
        <v>270</v>
      </c>
      <c r="B82" s="131" t="s">
        <v>470</v>
      </c>
      <c r="C82" s="131" t="s">
        <v>298</v>
      </c>
      <c r="D82" s="131" t="s">
        <v>316</v>
      </c>
      <c r="E82" s="131" t="s">
        <v>472</v>
      </c>
      <c r="F82" s="131" t="s">
        <v>301</v>
      </c>
      <c r="G82" s="130" t="s">
        <v>318</v>
      </c>
      <c r="H82" s="130" t="s">
        <v>309</v>
      </c>
      <c r="I82" s="131" t="s">
        <v>304</v>
      </c>
      <c r="J82" s="131" t="s">
        <v>472</v>
      </c>
    </row>
    <row r="83" ht="52.5" customHeight="1" outlineLevel="1" spans="1:10">
      <c r="A83" s="131" t="s">
        <v>270</v>
      </c>
      <c r="B83" s="131" t="s">
        <v>470</v>
      </c>
      <c r="C83" s="131" t="s">
        <v>298</v>
      </c>
      <c r="D83" s="131" t="s">
        <v>319</v>
      </c>
      <c r="E83" s="131" t="s">
        <v>473</v>
      </c>
      <c r="F83" s="131" t="s">
        <v>321</v>
      </c>
      <c r="G83" s="130" t="s">
        <v>322</v>
      </c>
      <c r="H83" s="130" t="s">
        <v>309</v>
      </c>
      <c r="I83" s="131" t="s">
        <v>304</v>
      </c>
      <c r="J83" s="131" t="s">
        <v>473</v>
      </c>
    </row>
    <row r="84" ht="52.5" customHeight="1" outlineLevel="1" spans="1:10">
      <c r="A84" s="131" t="s">
        <v>270</v>
      </c>
      <c r="B84" s="131" t="s">
        <v>470</v>
      </c>
      <c r="C84" s="131" t="s">
        <v>305</v>
      </c>
      <c r="D84" s="131" t="s">
        <v>306</v>
      </c>
      <c r="E84" s="131" t="s">
        <v>474</v>
      </c>
      <c r="F84" s="131" t="s">
        <v>321</v>
      </c>
      <c r="G84" s="130" t="s">
        <v>445</v>
      </c>
      <c r="H84" s="130"/>
      <c r="I84" s="131" t="s">
        <v>388</v>
      </c>
      <c r="J84" s="131" t="s">
        <v>474</v>
      </c>
    </row>
    <row r="85" ht="52.5" customHeight="1" outlineLevel="1" spans="1:10">
      <c r="A85" s="131" t="s">
        <v>270</v>
      </c>
      <c r="B85" s="131" t="s">
        <v>470</v>
      </c>
      <c r="C85" s="131" t="s">
        <v>305</v>
      </c>
      <c r="D85" s="131" t="s">
        <v>306</v>
      </c>
      <c r="E85" s="131" t="s">
        <v>475</v>
      </c>
      <c r="F85" s="131" t="s">
        <v>321</v>
      </c>
      <c r="G85" s="130" t="s">
        <v>476</v>
      </c>
      <c r="H85" s="130"/>
      <c r="I85" s="131" t="s">
        <v>388</v>
      </c>
      <c r="J85" s="131" t="s">
        <v>475</v>
      </c>
    </row>
    <row r="86" ht="52.5" customHeight="1" outlineLevel="1" spans="1:10">
      <c r="A86" s="131" t="s">
        <v>270</v>
      </c>
      <c r="B86" s="131" t="s">
        <v>470</v>
      </c>
      <c r="C86" s="131" t="s">
        <v>310</v>
      </c>
      <c r="D86" s="131" t="s">
        <v>311</v>
      </c>
      <c r="E86" s="131" t="s">
        <v>327</v>
      </c>
      <c r="F86" s="131" t="s">
        <v>301</v>
      </c>
      <c r="G86" s="130" t="s">
        <v>313</v>
      </c>
      <c r="H86" s="130" t="s">
        <v>309</v>
      </c>
      <c r="I86" s="131" t="s">
        <v>304</v>
      </c>
      <c r="J86" s="131" t="s">
        <v>327</v>
      </c>
    </row>
    <row r="87" ht="52.5" customHeight="1" outlineLevel="1" spans="1:10">
      <c r="A87" s="131" t="s">
        <v>282</v>
      </c>
      <c r="B87" s="131" t="s">
        <v>477</v>
      </c>
      <c r="C87" s="131" t="s">
        <v>298</v>
      </c>
      <c r="D87" s="131" t="s">
        <v>299</v>
      </c>
      <c r="E87" s="131" t="s">
        <v>478</v>
      </c>
      <c r="F87" s="131" t="s">
        <v>321</v>
      </c>
      <c r="G87" s="130" t="s">
        <v>322</v>
      </c>
      <c r="H87" s="130" t="s">
        <v>309</v>
      </c>
      <c r="I87" s="131" t="s">
        <v>304</v>
      </c>
      <c r="J87" s="131" t="s">
        <v>478</v>
      </c>
    </row>
    <row r="88" ht="52.5" customHeight="1" outlineLevel="1" spans="1:10">
      <c r="A88" s="131" t="s">
        <v>282</v>
      </c>
      <c r="B88" s="131" t="s">
        <v>477</v>
      </c>
      <c r="C88" s="131" t="s">
        <v>298</v>
      </c>
      <c r="D88" s="131" t="s">
        <v>316</v>
      </c>
      <c r="E88" s="131" t="s">
        <v>479</v>
      </c>
      <c r="F88" s="131" t="s">
        <v>321</v>
      </c>
      <c r="G88" s="130" t="s">
        <v>322</v>
      </c>
      <c r="H88" s="130" t="s">
        <v>309</v>
      </c>
      <c r="I88" s="131" t="s">
        <v>304</v>
      </c>
      <c r="J88" s="131" t="s">
        <v>479</v>
      </c>
    </row>
    <row r="89" ht="52.5" customHeight="1" outlineLevel="1" spans="1:10">
      <c r="A89" s="131" t="s">
        <v>282</v>
      </c>
      <c r="B89" s="131" t="s">
        <v>477</v>
      </c>
      <c r="C89" s="131" t="s">
        <v>298</v>
      </c>
      <c r="D89" s="131" t="s">
        <v>319</v>
      </c>
      <c r="E89" s="131" t="s">
        <v>387</v>
      </c>
      <c r="F89" s="131" t="s">
        <v>321</v>
      </c>
      <c r="G89" s="130" t="s">
        <v>322</v>
      </c>
      <c r="H89" s="130" t="s">
        <v>309</v>
      </c>
      <c r="I89" s="131" t="s">
        <v>304</v>
      </c>
      <c r="J89" s="131" t="s">
        <v>387</v>
      </c>
    </row>
    <row r="90" ht="52.5" customHeight="1" outlineLevel="1" spans="1:10">
      <c r="A90" s="131" t="s">
        <v>282</v>
      </c>
      <c r="B90" s="131" t="s">
        <v>477</v>
      </c>
      <c r="C90" s="131" t="s">
        <v>305</v>
      </c>
      <c r="D90" s="131" t="s">
        <v>306</v>
      </c>
      <c r="E90" s="131" t="s">
        <v>480</v>
      </c>
      <c r="F90" s="131" t="s">
        <v>321</v>
      </c>
      <c r="G90" s="130" t="s">
        <v>445</v>
      </c>
      <c r="H90" s="130"/>
      <c r="I90" s="131" t="s">
        <v>388</v>
      </c>
      <c r="J90" s="131" t="s">
        <v>481</v>
      </c>
    </row>
    <row r="91" ht="52.5" customHeight="1" outlineLevel="1" spans="1:10">
      <c r="A91" s="131" t="s">
        <v>282</v>
      </c>
      <c r="B91" s="131" t="s">
        <v>477</v>
      </c>
      <c r="C91" s="131" t="s">
        <v>310</v>
      </c>
      <c r="D91" s="131" t="s">
        <v>311</v>
      </c>
      <c r="E91" s="131" t="s">
        <v>482</v>
      </c>
      <c r="F91" s="131" t="s">
        <v>301</v>
      </c>
      <c r="G91" s="130" t="s">
        <v>364</v>
      </c>
      <c r="H91" s="130" t="s">
        <v>309</v>
      </c>
      <c r="I91" s="131" t="s">
        <v>304</v>
      </c>
      <c r="J91" s="131" t="s">
        <v>482</v>
      </c>
    </row>
  </sheetData>
  <mergeCells count="24">
    <mergeCell ref="A2:J2"/>
    <mergeCell ref="A3:E3"/>
    <mergeCell ref="A7:A9"/>
    <mergeCell ref="A10:A15"/>
    <mergeCell ref="A16:A29"/>
    <mergeCell ref="A30:A35"/>
    <mergeCell ref="A36:A44"/>
    <mergeCell ref="A45:A50"/>
    <mergeCell ref="A51:A61"/>
    <mergeCell ref="A62:A72"/>
    <mergeCell ref="A73:A80"/>
    <mergeCell ref="A81:A86"/>
    <mergeCell ref="A87:A91"/>
    <mergeCell ref="B7:B9"/>
    <mergeCell ref="B10:B15"/>
    <mergeCell ref="B16:B29"/>
    <mergeCell ref="B30:B35"/>
    <mergeCell ref="B36:B44"/>
    <mergeCell ref="B45:B50"/>
    <mergeCell ref="B51:B61"/>
    <mergeCell ref="B62:B72"/>
    <mergeCell ref="B73:B80"/>
    <mergeCell ref="B81:B86"/>
    <mergeCell ref="B87:B91"/>
  </mergeCells>
  <pageMargins left="0.751388888888889" right="0.751388888888889" top="1" bottom="1" header="0.511805555555556" footer="0.511805555555556"/>
  <pageSetup paperSize="9" scale="7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县对下转移支付预算表09-1（芒市）</vt:lpstr>
      <vt:lpstr>县对下转移支付绩效目标表09-2（芒市）</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边塞凡人</cp:lastModifiedBy>
  <dcterms:created xsi:type="dcterms:W3CDTF">2026-01-29T01:11:00Z</dcterms:created>
  <dcterms:modified xsi:type="dcterms:W3CDTF">2026-02-27T02:16:28Z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A41F378E46FA4EF0A98AF52810D19EC8_13</vt:lpwstr>
  </property>
  <property fmtid="{D5CDD505-2E9C-101B-9397-08002B2CF9AE}" pid="4" name="CalculationRule">
    <vt:i4>0</vt:i4>
  </property>
</Properties>
</file>