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375" firstSheet="4" activeTab="8"/>
  </bookViews>
  <sheets>
    <sheet name="部门财务收支预算总表 01-1" sheetId="2" r:id="rId1"/>
    <sheet name="部门收入预算表01-2" sheetId="3" r:id="rId2"/>
    <sheet name="部门支出预算表01-3" sheetId="4" r:id="rId3"/>
    <sheet name="部门财政拨款收支预算总表 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" sheetId="11" r:id="rId10"/>
    <sheet name="部门政府采购预算表07" sheetId="12" r:id="rId11"/>
    <sheet name="部门政府购买服务预算表08" sheetId="13" r:id="rId12"/>
    <sheet name="市对下转移支付预算表09-1" sheetId="14" r:id="rId13"/>
    <sheet name="市对下转移支付绩效目标表09-2" sheetId="15" r:id="rId14"/>
    <sheet name="新增资产配置表10" sheetId="16" r:id="rId15"/>
    <sheet name="上级补助项目支出预算表11" sheetId="17" r:id="rId16"/>
    <sheet name="部门项目中期规划预算表12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<sst xmlns="http://schemas.openxmlformats.org/spreadsheetml/2006/main" count="1566" uniqueCount="410">
  <si>
    <t>预算01-1表</t>
  </si>
  <si>
    <t>单位名称：芒市第二中学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</si>
  <si>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</si>
  <si>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</si>
  <si>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</si>
  <si>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</si>
  <si>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</si>
  <si>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</si>
  <si>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</si>
  <si>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</si>
  <si>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</si>
  <si>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</si>
  <si>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</si>
  <si>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</si>
  <si>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</si>
  <si>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</si>
  <si>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</si>
  <si>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</si>
  <si>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</si>
  <si>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</si>
  <si>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</si>
  <si>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</si>
  <si>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</si>
  <si>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</si>
  <si>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</si>
  <si>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</si>
  <si>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</si>
  <si>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</si>
  <si>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</si>
  <si>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</si>
  <si>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</si>
  <si>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</si>
  <si>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</si>
  <si>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</si>
  <si>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</si>
  <si>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</si>
  <si>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</si>
  <si>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</si>
  <si>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</si>
  <si>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</si>
  <si>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</si>
  <si>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</si>
  <si>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</si>
  <si>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</si>
  <si>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</si>
  <si>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</si>
  <si>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105037</t>
  </si>
  <si>
    <t>芒市第二中学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</si>
  <si>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</si>
  <si>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</si>
  <si>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</si>
  <si>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</si>
  <si>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</si>
  <si>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</si>
  <si>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</si>
  <si>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</si>
  <si>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</si>
  <si>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</si>
  <si>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</si>
  <si>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</si>
  <si>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</si>
  <si>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</si>
  <si>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</si>
  <si>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</si>
  <si>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</si>
  <si>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</si>
  <si>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</si>
  <si>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</si>
  <si>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</si>
  <si>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</si>
  <si>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</si>
  <si>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</si>
  <si>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</si>
  <si>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</si>
  <si>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</si>
  <si>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</si>
  <si>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</si>
  <si>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</si>
  <si>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</si>
  <si>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2050203</t>
  </si>
  <si>
    <t>初中教育</t>
  </si>
  <si>
    <t>2050204</t>
  </si>
  <si>
    <t>高中教育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</si>
  <si>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</si>
  <si>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</si>
  <si>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</si>
  <si>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</si>
  <si>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</si>
  <si>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</si>
  <si>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</si>
  <si>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</si>
  <si>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</si>
  <si>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</si>
  <si>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</si>
  <si>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</si>
  <si>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</si>
  <si>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</si>
  <si>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</si>
  <si>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</si>
  <si>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</si>
  <si>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</si>
  <si>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</si>
  <si>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</si>
  <si>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</si>
  <si>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</si>
  <si>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</si>
  <si>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</si>
  <si>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</si>
  <si>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</si>
  <si>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</si>
  <si>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</si>
  <si>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</si>
  <si>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</si>
  <si>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</si>
  <si>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</si>
  <si>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</si>
  <si>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</si>
  <si>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</si>
  <si>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（二）政府性基金预算拨款</t>
  </si>
  <si>
    <t>（三）国有资本经营预算拨款</t>
  </si>
  <si>
    <t>二、上年结转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</si>
  <si>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</si>
  <si>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</si>
  <si>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</si>
  <si>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</si>
  <si>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</si>
  <si>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</si>
  <si>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</si>
  <si>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</si>
  <si>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</si>
  <si>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</si>
  <si>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</si>
  <si>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</si>
  <si>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备注：芒市第二中学无一般公共预算“三公”经费支出预算，本表无数据，公开空表。</t>
  </si>
  <si>
    <t>预算04表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</si>
  <si>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</si>
  <si>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</si>
  <si>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</si>
  <si>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</si>
  <si>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</si>
  <si>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</si>
  <si>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</si>
  <si>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</si>
  <si>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</si>
  <si>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</si>
  <si>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</si>
  <si>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</si>
  <si>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</si>
  <si>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</si>
  <si>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</si>
  <si>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</si>
  <si>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</si>
  <si>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</si>
  <si>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</si>
  <si>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</si>
  <si>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</si>
  <si>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</si>
  <si>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</si>
  <si>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533103261100004991672</t>
  </si>
  <si>
    <t>编内聘用临时人员社会保险单位缴费</t>
  </si>
  <si>
    <t>30199</t>
  </si>
  <si>
    <t>其他工资福利支出</t>
  </si>
  <si>
    <t>533103210000000017426</t>
  </si>
  <si>
    <t>事业人员支出工资</t>
  </si>
  <si>
    <t>30101</t>
  </si>
  <si>
    <t>基本工资</t>
  </si>
  <si>
    <t>30102</t>
  </si>
  <si>
    <t>津贴补贴</t>
  </si>
  <si>
    <t>30107</t>
  </si>
  <si>
    <t>绩效工资</t>
  </si>
  <si>
    <t>533103210000000017427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</si>
  <si>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</si>
  <si>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</si>
  <si>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</si>
  <si>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</si>
  <si>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</si>
  <si>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</si>
  <si>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</si>
  <si>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</si>
  <si>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</si>
  <si>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533103210000000017428</t>
  </si>
  <si>
    <t>30113</t>
  </si>
  <si>
    <t>533103210000000019522</t>
  </si>
  <si>
    <t>一般公用经费</t>
  </si>
  <si>
    <t>30201</t>
  </si>
  <si>
    <t>办公费</t>
  </si>
  <si>
    <t>30226</t>
  </si>
  <si>
    <t>劳务费</t>
  </si>
  <si>
    <t>30205</t>
  </si>
  <si>
    <t>水费</t>
  </si>
  <si>
    <t>30206</t>
  </si>
  <si>
    <t>电费</t>
  </si>
  <si>
    <t>30207</t>
  </si>
  <si>
    <t>邮电费</t>
  </si>
  <si>
    <t>30209</t>
  </si>
  <si>
    <t>物业管理费</t>
  </si>
  <si>
    <t>30213</t>
  </si>
  <si>
    <t>维修（护）费</t>
  </si>
  <si>
    <t>30214</t>
  </si>
  <si>
    <t>租赁费</t>
  </si>
  <si>
    <t>30216</t>
  </si>
  <si>
    <t>培训费</t>
  </si>
  <si>
    <t>30218</t>
  </si>
  <si>
    <t>专用材料费</t>
  </si>
  <si>
    <t>30239</t>
  </si>
  <si>
    <t>其他交通费用</t>
  </si>
  <si>
    <t>30299</t>
  </si>
  <si>
    <t>其他商品和服务支出</t>
  </si>
  <si>
    <t>30211</t>
  </si>
  <si>
    <t>差旅费</t>
  </si>
  <si>
    <t>533103231100001230669</t>
  </si>
  <si>
    <t>公用经费安排的对个人和家庭的补助</t>
  </si>
  <si>
    <t>30309</t>
  </si>
  <si>
    <t>奖励金</t>
  </si>
  <si>
    <t>533103210000000019521</t>
  </si>
  <si>
    <t>工会经费</t>
  </si>
  <si>
    <t>30228</t>
  </si>
  <si>
    <t>533103241100002323532</t>
  </si>
  <si>
    <t>临时人员</t>
  </si>
  <si>
    <t>533103251100004296492</t>
  </si>
  <si>
    <t>单位自有资金（课后服务）经费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</si>
  <si>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</si>
  <si>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</si>
  <si>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</si>
  <si>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</si>
  <si>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</si>
  <si>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</si>
  <si>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</si>
  <si>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单位自有资金</t>
  </si>
  <si>
    <t>专项业务类</t>
  </si>
  <si>
    <t>533103251100003731705</t>
  </si>
  <si>
    <t>30217</t>
  </si>
  <si>
    <t>30227</t>
  </si>
  <si>
    <t>委托业务费</t>
  </si>
  <si>
    <t>30240</t>
  </si>
  <si>
    <t>税金及附加费用</t>
  </si>
  <si>
    <t>30308</t>
  </si>
  <si>
    <t>助学金</t>
  </si>
  <si>
    <t>30399</t>
  </si>
  <si>
    <t>其他对个人和家庭的补助</t>
  </si>
  <si>
    <t>31002</t>
  </si>
  <si>
    <t>办公设备购置</t>
  </si>
  <si>
    <t>德宏州民族第一中学与芒市第二中学联盟办学工作经费</t>
  </si>
  <si>
    <t>533103261100004997430</t>
  </si>
  <si>
    <t>非税收入专项资金</t>
  </si>
  <si>
    <t>533103251100003734004</t>
  </si>
  <si>
    <t>30202</t>
  </si>
  <si>
    <t>印刷费</t>
  </si>
  <si>
    <t>30204</t>
  </si>
  <si>
    <t>手续费</t>
  </si>
  <si>
    <t>高考动态奖励资金</t>
  </si>
  <si>
    <t>533103261100004998027</t>
  </si>
  <si>
    <t>高考基础奖励资金</t>
  </si>
  <si>
    <t>533103261100004998011</t>
  </si>
  <si>
    <t>普通高中生均公用经费</t>
  </si>
  <si>
    <t>民生类</t>
  </si>
  <si>
    <t>533103261100004966994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</si>
  <si>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</si>
  <si>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</si>
  <si>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</si>
  <si>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</si>
  <si>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</si>
  <si>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</si>
  <si>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</si>
  <si>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</si>
  <si>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</si>
  <si>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</si>
  <si>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</si>
  <si>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做好本部门人员、公用经费保障，按规定落实干部职工各项待遇，支持部门正常履职。</t>
  </si>
  <si>
    <t>产出指标</t>
  </si>
  <si>
    <t>数量指标</t>
  </si>
  <si>
    <t>公用经费保障人数</t>
  </si>
  <si>
    <t>&gt;=</t>
  </si>
  <si>
    <t>274</t>
  </si>
  <si>
    <t>人</t>
  </si>
  <si>
    <t>定量指标</t>
  </si>
  <si>
    <t xml:space="preserve">反映公用经费保障部门（单位）正常运转的在职人数情况。在职人数主要指办公、会议、培训、差旅、水费、电费等公用经费中服务保障的人数。
</t>
  </si>
  <si>
    <t>效益指标</t>
  </si>
  <si>
    <t>社会效益</t>
  </si>
  <si>
    <t>部门运转</t>
  </si>
  <si>
    <t>=</t>
  </si>
  <si>
    <t>正常运转</t>
  </si>
  <si>
    <t>定性指标</t>
  </si>
  <si>
    <t xml:space="preserve">反映部门（单位）正常运转情况。
</t>
  </si>
  <si>
    <t>满意度指标</t>
  </si>
  <si>
    <t>服务对象满意度</t>
  </si>
  <si>
    <t>单位人员满意度</t>
  </si>
  <si>
    <t>90</t>
  </si>
  <si>
    <t>%</t>
  </si>
  <si>
    <t xml:space="preserve">反映部门（单位）人员对公用经费保障的满意程度。
</t>
  </si>
  <si>
    <t>保障学校正常运转，改善学校硬软件设施，提高教师专业素养，提高教育教学质量。</t>
  </si>
  <si>
    <t>教师培训次数</t>
  </si>
  <si>
    <t>次</t>
  </si>
  <si>
    <t>组织教师外出培训学习。</t>
  </si>
  <si>
    <t>新增桌椅数量</t>
  </si>
  <si>
    <t>600</t>
  </si>
  <si>
    <t>套</t>
  </si>
  <si>
    <t>新增课桌椅设备</t>
  </si>
  <si>
    <t>质量指标</t>
  </si>
  <si>
    <t>培训合格率</t>
  </si>
  <si>
    <t>100</t>
  </si>
  <si>
    <t>外出培训人员考核</t>
  </si>
  <si>
    <t>资产验收合格率</t>
  </si>
  <si>
    <t>资产验收单</t>
  </si>
  <si>
    <t>时效指标</t>
  </si>
  <si>
    <t>培训按时完成率</t>
  </si>
  <si>
    <t>教师培训方案</t>
  </si>
  <si>
    <t>资金拨付率</t>
  </si>
  <si>
    <t>资金按预算支出，按时拨付</t>
  </si>
  <si>
    <t>提升学校教育教学质量</t>
  </si>
  <si>
    <t>提高教学质量</t>
  </si>
  <si>
    <t>学生和家长满意度</t>
  </si>
  <si>
    <t>学生和家长满意度调查</t>
  </si>
  <si>
    <t>保障学校正常运转，激励教职工积极工作。</t>
  </si>
  <si>
    <t>课后服务覆盖率</t>
  </si>
  <si>
    <t>参与课后服务学生人数</t>
  </si>
  <si>
    <t>课后服务时间达标率</t>
  </si>
  <si>
    <t>课后服务课程表及方案</t>
  </si>
  <si>
    <t>资金发放及时率</t>
  </si>
  <si>
    <t>课后服务资金分配方案</t>
  </si>
  <si>
    <t>受益学生数</t>
  </si>
  <si>
    <t>1407</t>
  </si>
  <si>
    <t>参与课后服务人员名单</t>
  </si>
  <si>
    <t>家长满意度</t>
  </si>
  <si>
    <t>家长满意度调查</t>
  </si>
  <si>
    <r>
      <t>加快提升芒市第二中学办学水平和教育质量，打造优质教育品牌，满足人民群众日益增长的优质教育需求，推进芒市基础教育质量的整体提升。</t>
    </r>
    <r>
      <rPr>
        <sz val="9"/>
        <color rgb="FF000000"/>
        <rFont val="Times New Roman"/>
        <charset val="134"/>
      </rPr>
      <t xml:space="preserve">						</t>
    </r>
    <r>
      <rPr>
        <sz val="9"/>
        <color rgb="FF000000"/>
        <rFont val="SimSun"/>
        <charset val="134"/>
      </rPr>
      <t xml:space="preserve">
</t>
    </r>
  </si>
  <si>
    <t>进一步提高教学质量</t>
  </si>
  <si>
    <t xml:space="preserve">联盟办学经费
</t>
  </si>
  <si>
    <t xml:space="preserve">加快提升芒市第二中学办学水平好和教育质量，打造优质教育品牌，满足人民群众日益增长的优质教育需求，推进芒市基础教育质量的整体提升。						
</t>
  </si>
  <si>
    <t>办人民满意的优质教育</t>
  </si>
  <si>
    <r>
      <t>加快提升芒市第二中学办学水平和教育质量，打造优质教育品牌，满足人民群众日益增长的优质教育需求，引进优秀人才，培养优秀人才。</t>
    </r>
    <r>
      <rPr>
        <sz val="9"/>
        <color rgb="FF000000"/>
        <rFont val="Times New Roman"/>
        <charset val="134"/>
      </rPr>
      <t xml:space="preserve">						</t>
    </r>
    <r>
      <rPr>
        <sz val="9"/>
        <color rgb="FF000000"/>
        <rFont val="SimSun"/>
        <charset val="134"/>
      </rPr>
      <t xml:space="preserve">
</t>
    </r>
  </si>
  <si>
    <t>享受绩效人数</t>
  </si>
  <si>
    <t>96</t>
  </si>
  <si>
    <t xml:space="preserve">联盟办学协议
</t>
  </si>
  <si>
    <t xml:space="preserve">加快提升芒市第二中学办学水平好而教育质量，打造优质教育品牌，满足人民群众日益增长的优质教育需求，引进优秀人才，培养优秀人才。						
</t>
  </si>
  <si>
    <t>办人民满意的教育</t>
  </si>
  <si>
    <t>教师、学生及家长满意度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</si>
  <si>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</si>
  <si>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</si>
  <si>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</si>
  <si>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</si>
  <si>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</si>
  <si>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t>备注：芒市第二中学无政府性基金预算支出，本表无数据，公开空表。</t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</si>
  <si>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</si>
  <si>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</si>
  <si>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</si>
  <si>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</si>
  <si>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</si>
  <si>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</si>
  <si>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</si>
  <si>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</si>
  <si>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</si>
  <si>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</si>
  <si>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</si>
  <si>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</si>
  <si>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学生管理服务费</t>
  </si>
  <si>
    <t>高中教育服务</t>
  </si>
  <si>
    <t>次/年</t>
  </si>
  <si>
    <t>物业管理服务费</t>
  </si>
  <si>
    <t>物业管理服务</t>
  </si>
  <si>
    <t>年</t>
  </si>
  <si>
    <t>学生椅子</t>
  </si>
  <si>
    <t>教学、实验椅凳</t>
  </si>
  <si>
    <t>把</t>
  </si>
  <si>
    <t>学生桌子</t>
  </si>
  <si>
    <t>教学、实验用桌</t>
  </si>
  <si>
    <t>张</t>
  </si>
  <si>
    <t>电脑</t>
  </si>
  <si>
    <t>台式计算机</t>
  </si>
  <si>
    <t>台</t>
  </si>
  <si>
    <t>预算08表</t>
  </si>
  <si>
    <t>政府购买服务项目</t>
  </si>
  <si>
    <t>政府购买服务目录</t>
  </si>
  <si>
    <t>备注：芒市第二中学无政府购买服务预算，本表无数据，公开空表。</t>
  </si>
  <si>
    <t>预算09-1表</t>
  </si>
  <si>
    <t>单位名称（项目）</t>
  </si>
  <si>
    <t>地区</t>
  </si>
  <si>
    <t>政府性基金</t>
  </si>
  <si>
    <t>芒市镇</t>
  </si>
  <si>
    <t>风平镇</t>
  </si>
  <si>
    <t>遮放镇</t>
  </si>
  <si>
    <t>芒海镇</t>
  </si>
  <si>
    <t>轩岗乡</t>
  </si>
  <si>
    <t>江东乡</t>
  </si>
  <si>
    <t>五岔路乡</t>
  </si>
  <si>
    <t>三台山乡</t>
  </si>
  <si>
    <t>西山乡</t>
  </si>
  <si>
    <t>中山乡</t>
  </si>
  <si>
    <t>勐焕街道办事处</t>
  </si>
  <si>
    <t>备注：芒市第二中学无市对下转移支付预算，本表无数据，公开空表。</t>
  </si>
  <si>
    <t>预算09-2表</t>
  </si>
  <si>
    <t/>
  </si>
  <si>
    <t>备注：芒市第二中学无市对下转移支付绩效预算，本表无数据，公开空表。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</si>
  <si>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</si>
  <si>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</si>
  <si>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</si>
  <si>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</si>
  <si>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</si>
  <si>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</si>
  <si>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</si>
  <si>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</si>
  <si>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注：1.涉及土地使用权、房屋、公务用车购置，按照现行相关管理制度规定报批，以职能部门审批意见为准。
    2.芒市第二中学无新增资产配置经费预算，本表无数据，公开空表。</t>
  </si>
  <si>
    <t>预算11表</t>
  </si>
  <si>
    <t>上级补助</t>
  </si>
  <si>
    <t>备注：芒市第二中学无上级转移支付补助项目支出预算，本表无数据，公开空表。</t>
  </si>
  <si>
    <t>预算12表</t>
  </si>
  <si>
    <t>项目级次</t>
  </si>
  <si>
    <t>311 专项业务类</t>
  </si>
  <si>
    <t>本级</t>
  </si>
  <si>
    <t>312 民生类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</si>
</sst>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</numFmts>
  <fonts count="42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Microsoft YaHei UI"/>
      <charset val="134"/>
    </font>
    <font>
      <sz val="9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top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1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8" applyNumberFormat="0" applyAlignment="0" applyProtection="0">
      <alignment vertical="center"/>
    </xf>
    <xf numFmtId="0" fontId="30" fillId="4" borderId="19" applyNumberFormat="0" applyAlignment="0" applyProtection="0">
      <alignment vertical="center"/>
    </xf>
    <xf numFmtId="0" fontId="31" fillId="4" borderId="18" applyNumberFormat="0" applyAlignment="0" applyProtection="0">
      <alignment vertical="center"/>
    </xf>
    <xf numFmtId="0" fontId="32" fillId="5" borderId="20" applyNumberFormat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176" fontId="1" fillId="0" borderId="4">
      <alignment horizontal="right" vertical="center"/>
    </xf>
    <xf numFmtId="49" fontId="1" fillId="0" borderId="4">
      <alignment horizontal="left" vertical="center" wrapText="1"/>
    </xf>
    <xf numFmtId="176" fontId="1" fillId="0" borderId="4">
      <alignment horizontal="right" vertical="center"/>
    </xf>
    <xf numFmtId="177" fontId="1" fillId="0" borderId="4">
      <alignment horizontal="right" vertical="center"/>
    </xf>
    <xf numFmtId="178" fontId="1" fillId="0" borderId="4">
      <alignment horizontal="right" vertical="center"/>
    </xf>
    <xf numFmtId="179" fontId="1" fillId="0" borderId="4">
      <alignment horizontal="right" vertical="center"/>
    </xf>
    <xf numFmtId="10" fontId="1" fillId="0" borderId="4">
      <alignment horizontal="right" vertical="center"/>
    </xf>
    <xf numFmtId="180" fontId="1" fillId="0" borderId="4">
      <alignment horizontal="right" vertical="center"/>
    </xf>
    <xf numFmtId="0" fontId="40" fillId="0" borderId="0">
      <alignment vertical="top"/>
      <protection locked="0"/>
    </xf>
  </cellStyleXfs>
  <cellXfs count="186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 applyProtection="1">
      <alignment horizontal="center" vertical="center" wrapText="1"/>
      <protection locked="0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3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vertical="center" wrapText="1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/>
    <xf numFmtId="49" fontId="1" fillId="0" borderId="4" xfId="50" applyProtection="1">
      <alignment horizontal="left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5" xfId="0" applyBorder="1" applyAlignment="1">
      <alignment horizontal="center" vertical="center"/>
    </xf>
    <xf numFmtId="0" fontId="5" fillId="0" borderId="6" xfId="0" applyBorder="1" applyAlignment="1">
      <alignment horizontal="center" vertical="center"/>
    </xf>
    <xf numFmtId="0" fontId="5" fillId="0" borderId="7" xfId="0" applyBorder="1" applyAlignment="1">
      <alignment horizontal="center" vertical="center"/>
    </xf>
    <xf numFmtId="176" fontId="1" fillId="0" borderId="4" xfId="51" applyProtection="1">
      <alignment horizontal="right" vertical="center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4" xfId="0" applyBorder="1" applyAlignment="1" applyProtection="1">
      <alignment horizontal="center" vertical="center" wrapText="1"/>
      <protection locked="0"/>
    </xf>
    <xf numFmtId="0" fontId="5" fillId="0" borderId="4" xfId="0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>
      <alignment horizontal="left" vertical="center"/>
    </xf>
    <xf numFmtId="0" fontId="5" fillId="0" borderId="0" xfId="0" applyFont="1" applyBorder="1">
      <alignment vertical="top"/>
    </xf>
    <xf numFmtId="0" fontId="5" fillId="0" borderId="0" xfId="0" applyBorder="1" applyAlignment="1"/>
    <xf numFmtId="0" fontId="5" fillId="0" borderId="4" xfId="0" applyBorder="1" applyAlignment="1">
      <alignment horizontal="center" vertical="center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4" xfId="0" applyFont="1" applyBorder="1" applyAlignment="1">
      <alignment horizontal="right" vertical="center" wrapText="1"/>
    </xf>
    <xf numFmtId="0" fontId="4" fillId="0" borderId="4" xfId="0" applyFont="1" applyBorder="1" applyAlignment="1" applyProtection="1">
      <alignment horizontal="right" vertical="center" wrapText="1"/>
      <protection locked="0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5" fillId="0" borderId="0" xfId="0" applyFont="1" applyAlignment="1">
      <alignment horizontal="left" vertical="top" wrapText="1"/>
    </xf>
    <xf numFmtId="0" fontId="5" fillId="0" borderId="0" xfId="0" applyFont="1" applyBorder="1" applyAlignment="1">
      <alignment horizontal="left" vertical="top"/>
    </xf>
    <xf numFmtId="0" fontId="4" fillId="0" borderId="0" xfId="0" applyFont="1" applyBorder="1" applyAlignment="1">
      <alignment horizontal="right" vertical="center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 wrapText="1"/>
    </xf>
    <xf numFmtId="0" fontId="4" fillId="0" borderId="8" xfId="0" applyFont="1" applyBorder="1" applyAlignment="1">
      <alignment horizontal="right" vertical="center" wrapText="1"/>
    </xf>
    <xf numFmtId="0" fontId="4" fillId="0" borderId="8" xfId="0" applyFont="1" applyBorder="1" applyAlignment="1">
      <alignment horizontal="right" vertical="center"/>
    </xf>
    <xf numFmtId="0" fontId="4" fillId="0" borderId="8" xfId="0" applyFont="1" applyBorder="1" applyAlignment="1" applyProtection="1">
      <alignment horizontal="right" vertical="center" wrapText="1"/>
      <protection locked="0"/>
    </xf>
    <xf numFmtId="0" fontId="4" fillId="0" borderId="8" xfId="0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alignment vertical="top"/>
      <protection locked="0"/>
    </xf>
    <xf numFmtId="0" fontId="5" fillId="0" borderId="4" xfId="0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7" xfId="0" applyBorder="1" applyAlignment="1" applyProtection="1">
      <alignment horizontal="center" vertical="center"/>
      <protection locked="0"/>
    </xf>
    <xf numFmtId="0" fontId="5" fillId="0" borderId="3" xfId="0" applyBorder="1" applyAlignment="1">
      <alignment horizontal="center" vertical="center"/>
    </xf>
    <xf numFmtId="0" fontId="5" fillId="0" borderId="9" xfId="0" applyBorder="1" applyAlignment="1" applyProtection="1">
      <alignment horizontal="center" vertical="center" wrapText="1"/>
      <protection locked="0"/>
    </xf>
    <xf numFmtId="4" fontId="4" fillId="0" borderId="4" xfId="0" applyNumberFormat="1" applyFont="1" applyBorder="1" applyAlignment="1" applyProtection="1">
      <alignment horizontal="right" vertical="center"/>
      <protection locked="0"/>
    </xf>
    <xf numFmtId="4" fontId="4" fillId="0" borderId="5" xfId="0" applyNumberFormat="1" applyFont="1" applyBorder="1" applyAlignment="1" applyProtection="1">
      <alignment horizontal="right" vertical="center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5" fillId="0" borderId="6" xfId="0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right" vertical="center"/>
      <protection locked="0"/>
    </xf>
    <xf numFmtId="0" fontId="4" fillId="0" borderId="4" xfId="0" applyFont="1" applyBorder="1" applyProtection="1">
      <alignment vertical="top"/>
      <protection locked="0"/>
    </xf>
    <xf numFmtId="0" fontId="2" fillId="0" borderId="0" xfId="0" applyFont="1" applyAlignment="1">
      <alignment horizontal="right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right" vertical="center"/>
      <protection locked="0"/>
    </xf>
    <xf numFmtId="0" fontId="5" fillId="0" borderId="2" xfId="0" applyBorder="1" applyAlignment="1">
      <alignment horizontal="center" vertical="center"/>
    </xf>
    <xf numFmtId="0" fontId="5" fillId="0" borderId="4" xfId="0" applyBorder="1" applyAlignment="1">
      <alignment vertical="center"/>
    </xf>
    <xf numFmtId="0" fontId="5" fillId="0" borderId="4" xfId="0" applyBorder="1" applyAlignment="1">
      <alignment vertical="center" wrapText="1"/>
    </xf>
    <xf numFmtId="0" fontId="5" fillId="0" borderId="6" xfId="0" applyBorder="1" applyAlignment="1">
      <alignment vertical="center"/>
    </xf>
    <xf numFmtId="0" fontId="2" fillId="0" borderId="0" xfId="0" applyFont="1" applyBorder="1">
      <alignment vertical="top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2" xfId="0" applyBorder="1" applyAlignment="1">
      <alignment horizontal="center" vertical="center" wrapText="1"/>
    </xf>
    <xf numFmtId="0" fontId="5" fillId="0" borderId="12" xfId="0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/>
    </xf>
    <xf numFmtId="0" fontId="5" fillId="0" borderId="12" xfId="0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right"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5" fillId="0" borderId="14" xfId="0" applyBorder="1" applyAlignment="1">
      <alignment horizontal="center" vertical="center" wrapText="1"/>
    </xf>
    <xf numFmtId="0" fontId="5" fillId="0" borderId="12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14" xfId="0" applyBorder="1" applyAlignment="1" applyProtection="1">
      <alignment horizontal="center" vertical="center"/>
      <protection locked="0"/>
    </xf>
    <xf numFmtId="0" fontId="5" fillId="0" borderId="14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7" fillId="0" borderId="0" xfId="0" applyFont="1" applyBorder="1" applyAlignment="1" applyProtection="1">
      <alignment horizontal="right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/>
      <protection locked="0"/>
    </xf>
    <xf numFmtId="49" fontId="5" fillId="0" borderId="4" xfId="0" applyNumberFormat="1" applyBorder="1" applyAlignment="1" applyProtection="1">
      <alignment horizontal="center" vertical="center" wrapText="1"/>
      <protection locked="0"/>
    </xf>
    <xf numFmtId="49" fontId="5" fillId="0" borderId="4" xfId="0" applyNumberFormat="1" applyBorder="1" applyAlignment="1" applyProtection="1">
      <alignment horizontal="center" vertical="center"/>
      <protection locked="0"/>
    </xf>
    <xf numFmtId="4" fontId="4" fillId="0" borderId="4" xfId="0" applyNumberFormat="1" applyFont="1" applyBorder="1" applyAlignment="1" applyProtection="1">
      <alignment horizontal="right" vertical="center" wrapText="1"/>
      <protection locked="0"/>
    </xf>
    <xf numFmtId="49" fontId="11" fillId="0" borderId="0" xfId="50" applyFont="1" applyBorder="1">
      <alignment horizontal="left" vertical="center" wrapText="1"/>
    </xf>
    <xf numFmtId="49" fontId="12" fillId="0" borderId="0" xfId="50" applyFont="1" applyBorder="1" applyAlignment="1">
      <alignment horizontal="center" vertical="center" wrapText="1"/>
    </xf>
    <xf numFmtId="49" fontId="11" fillId="0" borderId="4" xfId="50" applyFont="1" applyAlignment="1">
      <alignment horizontal="center" vertical="center" wrapText="1"/>
    </xf>
    <xf numFmtId="49" fontId="11" fillId="0" borderId="4" xfId="50" applyFont="1">
      <alignment horizontal="left" vertical="center" wrapText="1"/>
    </xf>
    <xf numFmtId="49" fontId="11" fillId="0" borderId="4" xfId="50" applyFont="1" applyAlignment="1">
      <alignment horizontal="left" vertical="center" wrapText="1"/>
    </xf>
    <xf numFmtId="49" fontId="11" fillId="0" borderId="0" xfId="50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49" fontId="4" fillId="0" borderId="4" xfId="50" applyFo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176" fontId="4" fillId="0" borderId="4" xfId="51" applyFont="1">
      <alignment horizontal="right" vertical="center"/>
    </xf>
    <xf numFmtId="49" fontId="4" fillId="0" borderId="4" xfId="50" applyFont="1" applyAlignment="1">
      <alignment horizontal="center" vertical="center" wrapText="1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4" xfId="0" applyBorder="1" applyAlignment="1">
      <alignment horizontal="center" vertical="center" wrapText="1"/>
    </xf>
    <xf numFmtId="0" fontId="13" fillId="0" borderId="4" xfId="0" applyBorder="1" applyAlignment="1">
      <alignment horizontal="center" vertical="center"/>
    </xf>
    <xf numFmtId="0" fontId="13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4" fontId="15" fillId="0" borderId="4" xfId="0" applyNumberFormat="1" applyFont="1" applyBorder="1" applyAlignment="1">
      <alignment vertical="center"/>
    </xf>
    <xf numFmtId="4" fontId="15" fillId="0" borderId="5" xfId="0" applyNumberFormat="1" applyFont="1" applyBorder="1" applyAlignment="1">
      <alignment vertical="center"/>
    </xf>
    <xf numFmtId="0" fontId="2" fillId="0" borderId="0" xfId="0" applyFont="1" applyBorder="1" applyAlignment="1">
      <alignment horizontal="right" wrapText="1"/>
    </xf>
    <xf numFmtId="0" fontId="0" fillId="0" borderId="0" xfId="0" applyFill="1" applyBorder="1">
      <alignment vertical="top"/>
    </xf>
    <xf numFmtId="49" fontId="11" fillId="0" borderId="0" xfId="50" applyFont="1" applyFill="1" applyBorder="1">
      <alignment horizontal="left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49" fontId="13" fillId="0" borderId="0" xfId="0" applyNumberFormat="1" applyFill="1" applyBorder="1" applyAlignment="1">
      <alignment horizontal="left" vertical="center" wrapText="1"/>
    </xf>
    <xf numFmtId="49" fontId="16" fillId="0" borderId="4" xfId="50" applyFont="1" applyFill="1" applyAlignment="1">
      <alignment horizontal="center" vertical="center" wrapText="1"/>
    </xf>
    <xf numFmtId="49" fontId="16" fillId="0" borderId="4" xfId="50" applyFont="1" applyFill="1">
      <alignment horizontal="left" vertical="center" wrapText="1"/>
    </xf>
    <xf numFmtId="176" fontId="16" fillId="0" borderId="4" xfId="51" applyFont="1" applyFill="1">
      <alignment horizontal="right" vertical="center"/>
    </xf>
    <xf numFmtId="49" fontId="16" fillId="0" borderId="4" xfId="50" applyFont="1" applyFill="1" applyAlignment="1">
      <alignment horizontal="left" vertical="center" wrapText="1" indent="1"/>
    </xf>
    <xf numFmtId="49" fontId="16" fillId="0" borderId="4" xfId="50" applyFont="1" applyFill="1" applyAlignment="1">
      <alignment horizontal="left" vertical="center" wrapText="1" indent="2"/>
    </xf>
    <xf numFmtId="49" fontId="11" fillId="0" borderId="0" xfId="50" applyFont="1" applyFill="1" applyBorder="1" applyAlignment="1">
      <alignment horizontal="right" vertical="center" wrapText="1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4" xfId="0" applyBorder="1" applyAlignment="1">
      <alignment horizontal="left" vertical="center"/>
    </xf>
    <xf numFmtId="0" fontId="5" fillId="0" borderId="4" xfId="0" applyBorder="1" applyAlignment="1" applyProtection="1">
      <alignment vertical="center"/>
      <protection locked="0"/>
    </xf>
    <xf numFmtId="0" fontId="2" fillId="0" borderId="3" xfId="0" applyFont="1" applyBorder="1" applyAlignment="1">
      <alignment vertical="center"/>
    </xf>
    <xf numFmtId="176" fontId="1" fillId="0" borderId="4" xfId="0" applyNumberFormat="1" applyFont="1" applyBorder="1" applyAlignment="1" applyProtection="1">
      <alignment horizontal="right" vertical="center"/>
      <protection locked="0"/>
    </xf>
    <xf numFmtId="0" fontId="19" fillId="0" borderId="4" xfId="0" applyFont="1" applyBorder="1" applyAlignment="1">
      <alignment horizontal="center" vertical="center"/>
    </xf>
    <xf numFmtId="0" fontId="4" fillId="0" borderId="0" xfId="50" applyNumberFormat="1" applyFont="1" applyBorder="1" applyAlignment="1">
      <alignment horizontal="left" vertical="center"/>
    </xf>
    <xf numFmtId="0" fontId="3" fillId="0" borderId="0" xfId="50" applyNumberFormat="1" applyFont="1" applyBorder="1" applyAlignment="1">
      <alignment horizontal="center" vertical="center"/>
    </xf>
    <xf numFmtId="0" fontId="4" fillId="0" borderId="4" xfId="50" applyNumberFormat="1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50" applyNumberFormat="1" applyFont="1">
      <alignment horizontal="left" vertical="center" wrapText="1"/>
    </xf>
    <xf numFmtId="0" fontId="4" fillId="0" borderId="4" xfId="50" applyNumberFormat="1" applyFont="1" applyAlignment="1">
      <alignment horizontal="left" vertical="center" wrapText="1" indent="1"/>
    </xf>
    <xf numFmtId="0" fontId="4" fillId="0" borderId="4" xfId="50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4" xfId="0" applyFont="1" applyBorder="1" applyAlignment="1">
      <alignment vertical="center" wrapText="1"/>
    </xf>
    <xf numFmtId="0" fontId="5" fillId="0" borderId="7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0" applyFont="1" applyBorder="1">
      <alignment horizontal="left" vertical="center" wrapText="1"/>
    </xf>
    <xf numFmtId="49" fontId="4" fillId="0" borderId="0" xfId="50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0" xfId="50" applyFont="1" applyBorder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A3" sqref="A3:B3"/>
    </sheetView>
  </sheetViews>
  <sheetFormatPr defaultColWidth="10.2866666666667" defaultRowHeight="15" customHeight="1" outlineLevelCol="3"/>
  <cols>
    <col min="1" max="4" width="33.2866666666667" customWidth="1"/>
  </cols>
  <sheetData>
    <row r="1" ht="18.75" customHeight="1" spans="1:4">
      <c r="A1" s="182"/>
      <c r="B1" s="182"/>
      <c r="C1" s="182"/>
      <c r="D1" s="183" t="s">
        <v>0</v>
      </c>
    </row>
    <row r="2" ht="42" customHeight="1" spans="1:4">
      <c r="A2" s="184" t="str">
        <f>"2026"&amp;"年部门财务收支预算总表"</f>
        <v>2026年部门财务收支预算总表</v>
      </c>
      <c r="B2" s="184"/>
      <c r="C2" s="184"/>
      <c r="D2" s="184"/>
    </row>
    <row r="3" ht="18.75" customHeight="1" spans="1:4">
      <c r="A3" s="182" t="s">
        <v>1</v>
      </c>
      <c r="B3" s="182"/>
      <c r="C3" s="185"/>
      <c r="D3" s="183" t="s">
        <v>2</v>
      </c>
    </row>
    <row r="4" ht="18.75" customHeight="1" spans="1:4">
      <c r="A4" s="139" t="s">
        <v>3</v>
      </c>
      <c r="B4" s="139"/>
      <c r="C4" s="139" t="s">
        <v>4</v>
      </c>
      <c r="D4" s="139"/>
    </row>
    <row r="5" ht="18.75" customHeight="1" spans="1:4">
      <c r="A5" s="139" t="s">
        <v>5</v>
      </c>
      <c r="B5" s="139" t="s">
        <v>6</v>
      </c>
      <c r="C5" s="139" t="s">
        <v>7</v>
      </c>
      <c r="D5" s="139" t="s">
        <v>6</v>
      </c>
    </row>
    <row r="6" ht="18.75" customHeight="1" spans="1:4">
      <c r="A6" s="136" t="s">
        <v>8</v>
      </c>
      <c r="B6" s="138">
        <v>49326173.33</v>
      </c>
      <c r="C6" s="136" t="str">
        <f>"一"&amp;"、"&amp;"教育支出"</f>
        <v>一、教育支出</v>
      </c>
      <c r="D6" s="138">
        <v>44534800.38</v>
      </c>
    </row>
    <row r="7" ht="18.75" customHeight="1" spans="1:4">
      <c r="A7" s="136" t="s">
        <v>9</v>
      </c>
      <c r="B7" s="138"/>
      <c r="C7" s="136" t="str">
        <f>"二"&amp;"、"&amp;"社会保障和就业支出"</f>
        <v>二、社会保障和就业支出</v>
      </c>
      <c r="D7" s="138">
        <v>5715429.12</v>
      </c>
    </row>
    <row r="8" ht="18.75" customHeight="1" spans="1:4">
      <c r="A8" s="136" t="s">
        <v>10</v>
      </c>
      <c r="B8" s="138"/>
      <c r="C8" s="136" t="str">
        <f>"三"&amp;"、"&amp;"卫生健康支出"</f>
        <v>三、卫生健康支出</v>
      </c>
      <c r="D8" s="138">
        <v>2051391.68</v>
      </c>
    </row>
    <row r="9" ht="18.75" customHeight="1" spans="1:4">
      <c r="A9" s="136" t="s">
        <v>11</v>
      </c>
      <c r="B9" s="138">
        <v>3950000</v>
      </c>
      <c r="C9" s="136" t="str">
        <f>"四"&amp;"、"&amp;"住房保障支出"</f>
        <v>四、住房保障支出</v>
      </c>
      <c r="D9" s="138">
        <v>3974552.15</v>
      </c>
    </row>
    <row r="10" ht="18.75" customHeight="1" spans="1:4">
      <c r="A10" s="136" t="s">
        <v>12</v>
      </c>
      <c r="B10" s="138">
        <v>3000000</v>
      </c>
      <c r="C10" s="136"/>
      <c r="D10" s="138"/>
    </row>
    <row r="11" ht="18.75" customHeight="1" spans="1:4">
      <c r="A11" s="136" t="s">
        <v>13</v>
      </c>
      <c r="B11" s="138"/>
      <c r="C11" s="136"/>
      <c r="D11" s="138"/>
    </row>
    <row r="12" ht="18.75" customHeight="1" spans="1:4">
      <c r="A12" s="136" t="s">
        <v>14</v>
      </c>
      <c r="B12" s="138"/>
      <c r="C12" s="136"/>
      <c r="D12" s="138"/>
    </row>
    <row r="13" ht="18.75" customHeight="1" spans="1:4">
      <c r="A13" s="136" t="s">
        <v>15</v>
      </c>
      <c r="B13" s="138"/>
      <c r="C13" s="136"/>
      <c r="D13" s="138"/>
    </row>
    <row r="14" ht="18.75" customHeight="1" spans="1:4">
      <c r="A14" s="136" t="s">
        <v>16</v>
      </c>
      <c r="B14" s="138"/>
      <c r="C14" s="136"/>
      <c r="D14" s="138"/>
    </row>
    <row r="15" ht="18.75" customHeight="1" spans="1:4">
      <c r="A15" s="136" t="s">
        <v>17</v>
      </c>
      <c r="B15" s="138">
        <v>3000000</v>
      </c>
      <c r="C15" s="136"/>
      <c r="D15" s="138"/>
    </row>
    <row r="16" ht="18.75" customHeight="1" spans="1:4">
      <c r="A16" s="136"/>
      <c r="B16" s="138"/>
      <c r="C16" s="136"/>
      <c r="D16" s="138"/>
    </row>
    <row r="17" ht="18.75" customHeight="1" spans="1:4">
      <c r="A17" s="136"/>
      <c r="B17" s="138"/>
      <c r="C17" s="136"/>
      <c r="D17" s="138"/>
    </row>
    <row r="18" ht="18.75" customHeight="1" spans="1:4">
      <c r="A18" s="136"/>
      <c r="B18" s="138"/>
      <c r="C18" s="136"/>
      <c r="D18" s="138"/>
    </row>
    <row r="19" ht="18.75" customHeight="1" spans="1:4">
      <c r="A19" s="136"/>
      <c r="B19" s="138"/>
      <c r="C19" s="136"/>
      <c r="D19" s="138"/>
    </row>
    <row r="20" ht="18.75" customHeight="1" spans="1:4">
      <c r="A20" s="136"/>
      <c r="B20" s="138"/>
      <c r="C20" s="136"/>
      <c r="D20" s="138"/>
    </row>
    <row r="21" ht="18.75" customHeight="1" spans="1:4">
      <c r="A21" s="136"/>
      <c r="B21" s="138"/>
      <c r="C21" s="136"/>
      <c r="D21" s="138"/>
    </row>
    <row r="22" ht="18.75" customHeight="1" spans="1:4">
      <c r="A22" s="136"/>
      <c r="B22" s="138"/>
      <c r="C22" s="136"/>
      <c r="D22" s="138"/>
    </row>
    <row r="23" ht="18.75" customHeight="1" spans="1:4">
      <c r="A23" s="136"/>
      <c r="B23" s="138"/>
      <c r="C23" s="136"/>
      <c r="D23" s="138"/>
    </row>
    <row r="24" ht="18.75" customHeight="1" spans="1:4">
      <c r="A24" s="136"/>
      <c r="B24" s="138"/>
      <c r="C24" s="136"/>
      <c r="D24" s="138"/>
    </row>
    <row r="25" ht="18.75" customHeight="1" spans="1:4">
      <c r="A25" s="136"/>
      <c r="B25" s="138"/>
      <c r="C25" s="136"/>
      <c r="D25" s="138"/>
    </row>
    <row r="26" ht="18.75" customHeight="1" spans="1:4">
      <c r="A26" s="136"/>
      <c r="B26" s="138"/>
      <c r="C26" s="136"/>
      <c r="D26" s="138"/>
    </row>
    <row r="27" ht="18.75" customHeight="1" spans="1:4">
      <c r="A27" s="136"/>
      <c r="B27" s="138"/>
      <c r="C27" s="136"/>
      <c r="D27" s="138"/>
    </row>
    <row r="28" ht="18.75" customHeight="1" spans="1:4">
      <c r="A28" s="136"/>
      <c r="B28" s="138"/>
      <c r="C28" s="136"/>
      <c r="D28" s="138"/>
    </row>
    <row r="29" ht="18.75" customHeight="1" spans="1:4">
      <c r="A29" s="136"/>
      <c r="B29" s="138"/>
      <c r="C29" s="136"/>
      <c r="D29" s="138"/>
    </row>
    <row r="30" ht="18.75" customHeight="1" spans="1:4">
      <c r="A30" s="136"/>
      <c r="B30" s="138"/>
      <c r="C30" s="136"/>
      <c r="D30" s="138"/>
    </row>
    <row r="31" ht="18.75" customHeight="1" spans="1:4">
      <c r="A31" s="136"/>
      <c r="B31" s="138"/>
      <c r="C31" s="136"/>
      <c r="D31" s="138"/>
    </row>
    <row r="32" ht="18.75" customHeight="1" spans="1:4">
      <c r="A32" s="136" t="s">
        <v>18</v>
      </c>
      <c r="B32" s="138">
        <v>56276173.33</v>
      </c>
      <c r="C32" s="136" t="s">
        <v>19</v>
      </c>
      <c r="D32" s="138">
        <v>56276173.33</v>
      </c>
    </row>
    <row r="33" ht="18.75" customHeight="1" spans="1:4">
      <c r="A33" s="136" t="s">
        <v>20</v>
      </c>
      <c r="B33" s="138"/>
      <c r="C33" s="136" t="s">
        <v>21</v>
      </c>
      <c r="D33" s="138"/>
    </row>
    <row r="34" ht="18.75" customHeight="1" spans="1:4">
      <c r="A34" s="136" t="s">
        <v>22</v>
      </c>
      <c r="B34" s="138"/>
      <c r="C34" s="136" t="s">
        <v>22</v>
      </c>
      <c r="D34" s="138"/>
    </row>
    <row r="35" ht="18.75" customHeight="1" spans="1:4">
      <c r="A35" s="136" t="s">
        <v>23</v>
      </c>
      <c r="B35" s="138"/>
      <c r="C35" s="136" t="s">
        <v>24</v>
      </c>
      <c r="D35" s="138"/>
    </row>
    <row r="36" ht="18.75" customHeight="1" spans="1:4">
      <c r="A36" s="136" t="s">
        <v>25</v>
      </c>
      <c r="B36" s="138">
        <v>56276173.33</v>
      </c>
      <c r="C36" s="136" t="s">
        <v>26</v>
      </c>
      <c r="D36" s="138">
        <v>56276173.33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10"/>
  <sheetViews>
    <sheetView showZeros="0" workbookViewId="0">
      <selection activeCell="D28" sqref="D28"/>
    </sheetView>
  </sheetViews>
  <sheetFormatPr defaultColWidth="9.14" defaultRowHeight="14.25" customHeight="1" outlineLevelCol="5"/>
  <cols>
    <col min="1" max="6" width="24.34" customWidth="1"/>
  </cols>
  <sheetData>
    <row r="1" ht="12" customHeight="1" spans="1:6">
      <c r="A1" s="117">
        <v>1</v>
      </c>
      <c r="B1" s="118">
        <v>0</v>
      </c>
      <c r="C1" s="117">
        <v>1</v>
      </c>
      <c r="D1" s="95"/>
      <c r="E1" s="95"/>
      <c r="F1" s="116" t="s">
        <v>337</v>
      </c>
    </row>
    <row r="2" ht="26.25" customHeight="1" spans="1:6">
      <c r="A2" s="119" t="str">
        <f>"2026"&amp;"年部门政府性基金预算支出预算表"</f>
        <v>2026年部门政府性基金预算支出预算表</v>
      </c>
      <c r="B2" s="119" t="s">
        <v>338</v>
      </c>
      <c r="C2" s="120"/>
      <c r="D2" s="121"/>
      <c r="E2" s="121"/>
      <c r="F2" s="121"/>
    </row>
    <row r="3" ht="13.5" customHeight="1" spans="1:6">
      <c r="A3" s="122" t="s">
        <v>1</v>
      </c>
      <c r="B3" s="122" t="s">
        <v>339</v>
      </c>
      <c r="C3" s="123"/>
      <c r="D3" s="95"/>
      <c r="E3" s="95"/>
      <c r="F3" s="116" t="s">
        <v>2</v>
      </c>
    </row>
    <row r="4" ht="19.5" customHeight="1" spans="1:6">
      <c r="A4" s="66" t="s">
        <v>135</v>
      </c>
      <c r="B4" s="124" t="s">
        <v>49</v>
      </c>
      <c r="C4" s="66" t="s">
        <v>50</v>
      </c>
      <c r="D4" s="39" t="s">
        <v>340</v>
      </c>
      <c r="E4" s="39"/>
      <c r="F4" s="39"/>
    </row>
    <row r="5" ht="18.55" customHeight="1" spans="1:6">
      <c r="A5" s="66"/>
      <c r="B5" s="124"/>
      <c r="C5" s="66"/>
      <c r="D5" s="39" t="s">
        <v>31</v>
      </c>
      <c r="E5" s="39" t="s">
        <v>53</v>
      </c>
      <c r="F5" s="39" t="s">
        <v>54</v>
      </c>
    </row>
    <row r="6" ht="20.25" customHeight="1" spans="1:6">
      <c r="A6" s="66">
        <v>1</v>
      </c>
      <c r="B6" s="125" t="s">
        <v>61</v>
      </c>
      <c r="C6" s="125" t="s">
        <v>62</v>
      </c>
      <c r="D6" s="125" t="s">
        <v>63</v>
      </c>
      <c r="E6" s="125" t="s">
        <v>64</v>
      </c>
      <c r="F6" s="125" t="s">
        <v>65</v>
      </c>
    </row>
    <row r="7" ht="30" customHeight="1" spans="1:6">
      <c r="A7" s="32"/>
      <c r="B7" s="124"/>
      <c r="C7" s="32"/>
      <c r="D7" s="80"/>
      <c r="E7" s="126"/>
      <c r="F7" s="126"/>
    </row>
    <row r="8" ht="30" customHeight="1" spans="1:6">
      <c r="A8" s="15"/>
      <c r="B8" s="15"/>
      <c r="C8" s="15"/>
      <c r="D8" s="80"/>
      <c r="E8" s="126"/>
      <c r="F8" s="126"/>
    </row>
    <row r="9" ht="30" customHeight="1" spans="1:6">
      <c r="A9" s="13" t="s">
        <v>341</v>
      </c>
      <c r="B9" s="13" t="s">
        <v>341</v>
      </c>
      <c r="C9" s="13" t="s">
        <v>341</v>
      </c>
      <c r="D9" s="80"/>
      <c r="E9" s="126"/>
      <c r="F9" s="126"/>
    </row>
    <row r="10" customHeight="1" spans="1:1">
      <c r="A10" s="37" t="s">
        <v>342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4"/>
  <sheetViews>
    <sheetView showZeros="0" workbookViewId="0">
      <selection activeCell="C16" sqref="C16"/>
    </sheetView>
  </sheetViews>
  <sheetFormatPr defaultColWidth="9.14" defaultRowHeight="14.25" customHeight="1"/>
  <cols>
    <col min="1" max="1" width="21.14" customWidth="1"/>
    <col min="2" max="2" width="11.7133333333333" customWidth="1"/>
    <col min="3" max="3" width="15.5733333333333" customWidth="1"/>
    <col min="4" max="4" width="6.42666666666667" customWidth="1"/>
    <col min="5" max="5" width="6.28666666666667" customWidth="1"/>
    <col min="6" max="11" width="16" customWidth="1"/>
    <col min="12" max="12" width="10.7733333333333" customWidth="1"/>
    <col min="13" max="15" width="10.7133333333333" customWidth="1"/>
    <col min="16" max="16" width="6.62666666666667" customWidth="1"/>
    <col min="17" max="17" width="11.42" customWidth="1"/>
  </cols>
  <sheetData>
    <row r="1" ht="13.5" customHeight="1" spans="1:17">
      <c r="A1" s="21"/>
      <c r="B1" s="21"/>
      <c r="C1" s="21"/>
      <c r="D1" s="21"/>
      <c r="E1" s="21"/>
      <c r="F1" s="21"/>
      <c r="G1" s="21"/>
      <c r="H1" s="21"/>
      <c r="I1" s="21"/>
      <c r="J1" s="21"/>
      <c r="K1" s="1"/>
      <c r="L1" s="1"/>
      <c r="M1" s="1"/>
      <c r="N1" s="1"/>
      <c r="O1" s="112"/>
      <c r="P1" s="112"/>
      <c r="Q1" s="51" t="s">
        <v>343</v>
      </c>
    </row>
    <row r="2" ht="27.75" customHeight="1" spans="1:17">
      <c r="A2" s="43" t="str">
        <f>"2026"&amp;"年部门政府采购预算表"</f>
        <v>2026年部门政府采购预算表</v>
      </c>
      <c r="B2" s="29"/>
      <c r="C2" s="29"/>
      <c r="D2" s="29"/>
      <c r="E2" s="29"/>
      <c r="F2" s="29"/>
      <c r="G2" s="29"/>
      <c r="H2" s="29"/>
      <c r="I2" s="29"/>
      <c r="J2" s="29"/>
      <c r="K2" s="107"/>
      <c r="L2" s="29"/>
      <c r="M2" s="29"/>
      <c r="N2" s="29"/>
      <c r="O2" s="107"/>
      <c r="P2" s="107"/>
      <c r="Q2" s="29"/>
    </row>
    <row r="3" ht="18.75" customHeight="1" spans="1:17">
      <c r="A3" s="44" t="s">
        <v>1</v>
      </c>
      <c r="B3" s="38"/>
      <c r="C3" s="38"/>
      <c r="D3" s="38"/>
      <c r="E3" s="38"/>
      <c r="F3" s="38"/>
      <c r="G3" s="38"/>
      <c r="H3" s="38"/>
      <c r="I3" s="38"/>
      <c r="J3" s="38"/>
      <c r="K3" s="1"/>
      <c r="L3" s="1"/>
      <c r="M3" s="1"/>
      <c r="N3" s="1"/>
      <c r="O3" s="113"/>
      <c r="P3" s="113"/>
      <c r="Q3" s="116" t="s">
        <v>28</v>
      </c>
    </row>
    <row r="4" ht="15.75" customHeight="1" spans="1:17">
      <c r="A4" s="7" t="s">
        <v>344</v>
      </c>
      <c r="B4" s="96" t="s">
        <v>345</v>
      </c>
      <c r="C4" s="96" t="s">
        <v>346</v>
      </c>
      <c r="D4" s="96" t="s">
        <v>347</v>
      </c>
      <c r="E4" s="96" t="s">
        <v>348</v>
      </c>
      <c r="F4" s="96" t="s">
        <v>349</v>
      </c>
      <c r="G4" s="53" t="s">
        <v>142</v>
      </c>
      <c r="H4" s="53"/>
      <c r="I4" s="53"/>
      <c r="J4" s="53"/>
      <c r="K4" s="108"/>
      <c r="L4" s="53"/>
      <c r="M4" s="53"/>
      <c r="N4" s="53"/>
      <c r="O4" s="83"/>
      <c r="P4" s="108"/>
      <c r="Q4" s="54"/>
    </row>
    <row r="5" ht="17.25" customHeight="1" spans="1:17">
      <c r="A5" s="9"/>
      <c r="B5" s="97"/>
      <c r="C5" s="97"/>
      <c r="D5" s="97"/>
      <c r="E5" s="97"/>
      <c r="F5" s="97"/>
      <c r="G5" s="97" t="s">
        <v>31</v>
      </c>
      <c r="H5" s="97" t="s">
        <v>35</v>
      </c>
      <c r="I5" s="97" t="s">
        <v>350</v>
      </c>
      <c r="J5" s="97" t="s">
        <v>351</v>
      </c>
      <c r="K5" s="109" t="s">
        <v>352</v>
      </c>
      <c r="L5" s="110" t="s">
        <v>353</v>
      </c>
      <c r="M5" s="110"/>
      <c r="N5" s="110"/>
      <c r="O5" s="114"/>
      <c r="P5" s="115"/>
      <c r="Q5" s="98"/>
    </row>
    <row r="6" ht="54" customHeight="1" spans="1:17">
      <c r="A6" s="11"/>
      <c r="B6" s="98"/>
      <c r="C6" s="98"/>
      <c r="D6" s="98"/>
      <c r="E6" s="98"/>
      <c r="F6" s="98"/>
      <c r="G6" s="98"/>
      <c r="H6" s="98" t="s">
        <v>34</v>
      </c>
      <c r="I6" s="98"/>
      <c r="J6" s="98"/>
      <c r="K6" s="111"/>
      <c r="L6" s="98" t="s">
        <v>34</v>
      </c>
      <c r="M6" s="98" t="s">
        <v>41</v>
      </c>
      <c r="N6" s="98" t="s">
        <v>354</v>
      </c>
      <c r="O6" s="32" t="s">
        <v>43</v>
      </c>
      <c r="P6" s="111" t="s">
        <v>44</v>
      </c>
      <c r="Q6" s="98" t="s">
        <v>45</v>
      </c>
    </row>
    <row r="7" ht="15" customHeight="1" spans="1:17">
      <c r="A7" s="78">
        <v>1</v>
      </c>
      <c r="B7" s="99">
        <v>2</v>
      </c>
      <c r="C7" s="99">
        <v>3</v>
      </c>
      <c r="D7" s="99">
        <v>4</v>
      </c>
      <c r="E7" s="99">
        <v>5</v>
      </c>
      <c r="F7" s="99">
        <v>6</v>
      </c>
      <c r="G7" s="105">
        <v>7</v>
      </c>
      <c r="H7" s="105">
        <v>8</v>
      </c>
      <c r="I7" s="105">
        <v>9</v>
      </c>
      <c r="J7" s="105">
        <v>10</v>
      </c>
      <c r="K7" s="105">
        <v>11</v>
      </c>
      <c r="L7" s="105">
        <v>12</v>
      </c>
      <c r="M7" s="105">
        <v>13</v>
      </c>
      <c r="N7" s="105">
        <v>14</v>
      </c>
      <c r="O7" s="105">
        <v>15</v>
      </c>
      <c r="P7" s="105">
        <v>16</v>
      </c>
      <c r="Q7" s="105">
        <v>17</v>
      </c>
    </row>
    <row r="8" ht="52.5" customHeight="1" spans="1:17">
      <c r="A8" s="100" t="s">
        <v>47</v>
      </c>
      <c r="B8" s="101"/>
      <c r="C8" s="101"/>
      <c r="D8" s="102"/>
      <c r="E8" s="106"/>
      <c r="F8" s="28">
        <v>1098800</v>
      </c>
      <c r="G8" s="28">
        <v>1098800</v>
      </c>
      <c r="H8" s="28">
        <v>908800</v>
      </c>
      <c r="I8" s="28"/>
      <c r="J8" s="28"/>
      <c r="K8" s="28">
        <v>190000</v>
      </c>
      <c r="L8" s="28"/>
      <c r="M8" s="28"/>
      <c r="N8" s="28"/>
      <c r="O8" s="28"/>
      <c r="P8" s="28"/>
      <c r="Q8" s="28"/>
    </row>
    <row r="9" ht="52.5" customHeight="1" spans="1:17">
      <c r="A9" s="100" t="str">
        <f t="shared" ref="A9:A10" si="0">"     "&amp;"一般公用经费"</f>
        <v>     一般公用经费</v>
      </c>
      <c r="B9" s="101" t="s">
        <v>355</v>
      </c>
      <c r="C9" s="101" t="s">
        <v>356</v>
      </c>
      <c r="D9" s="102" t="s">
        <v>357</v>
      </c>
      <c r="E9" s="106">
        <v>1</v>
      </c>
      <c r="F9" s="28">
        <v>880000</v>
      </c>
      <c r="G9" s="28">
        <v>880000</v>
      </c>
      <c r="H9" s="28">
        <v>880000</v>
      </c>
      <c r="I9" s="28"/>
      <c r="J9" s="28"/>
      <c r="K9" s="28"/>
      <c r="L9" s="28"/>
      <c r="M9" s="28"/>
      <c r="N9" s="28"/>
      <c r="O9" s="28"/>
      <c r="P9" s="28"/>
      <c r="Q9" s="28"/>
    </row>
    <row r="10" ht="52.5" customHeight="1" spans="1:17">
      <c r="A10" s="100" t="str">
        <f t="shared" si="0"/>
        <v>     一般公用经费</v>
      </c>
      <c r="B10" s="101" t="s">
        <v>358</v>
      </c>
      <c r="C10" s="101" t="s">
        <v>359</v>
      </c>
      <c r="D10" s="102" t="s">
        <v>360</v>
      </c>
      <c r="E10" s="106">
        <v>1</v>
      </c>
      <c r="F10" s="28">
        <v>28800</v>
      </c>
      <c r="G10" s="28">
        <v>28800</v>
      </c>
      <c r="H10" s="28">
        <v>28800</v>
      </c>
      <c r="I10" s="28"/>
      <c r="J10" s="28"/>
      <c r="K10" s="28"/>
      <c r="L10" s="28"/>
      <c r="M10" s="28"/>
      <c r="N10" s="28"/>
      <c r="O10" s="28"/>
      <c r="P10" s="28"/>
      <c r="Q10" s="28"/>
    </row>
    <row r="11" ht="52.5" customHeight="1" spans="1:17">
      <c r="A11" s="100" t="str">
        <f t="shared" ref="A11:A13" si="1">"     "&amp;"非税收入专项资金"</f>
        <v>     非税收入专项资金</v>
      </c>
      <c r="B11" s="101" t="s">
        <v>361</v>
      </c>
      <c r="C11" s="101" t="s">
        <v>362</v>
      </c>
      <c r="D11" s="102" t="s">
        <v>363</v>
      </c>
      <c r="E11" s="106">
        <v>600</v>
      </c>
      <c r="F11" s="28">
        <v>60000</v>
      </c>
      <c r="G11" s="28">
        <v>60000</v>
      </c>
      <c r="H11" s="28"/>
      <c r="I11" s="28"/>
      <c r="J11" s="28"/>
      <c r="K11" s="28">
        <v>60000</v>
      </c>
      <c r="L11" s="28"/>
      <c r="M11" s="28"/>
      <c r="N11" s="28"/>
      <c r="O11" s="28"/>
      <c r="P11" s="28"/>
      <c r="Q11" s="28"/>
    </row>
    <row r="12" ht="52.5" customHeight="1" spans="1:17">
      <c r="A12" s="100" t="str">
        <f t="shared" si="1"/>
        <v>     非税收入专项资金</v>
      </c>
      <c r="B12" s="101" t="s">
        <v>364</v>
      </c>
      <c r="C12" s="101" t="s">
        <v>365</v>
      </c>
      <c r="D12" s="102" t="s">
        <v>366</v>
      </c>
      <c r="E12" s="106">
        <v>600</v>
      </c>
      <c r="F12" s="28">
        <v>120000</v>
      </c>
      <c r="G12" s="28">
        <v>120000</v>
      </c>
      <c r="H12" s="28"/>
      <c r="I12" s="28"/>
      <c r="J12" s="28"/>
      <c r="K12" s="28">
        <v>120000</v>
      </c>
      <c r="L12" s="28"/>
      <c r="M12" s="28"/>
      <c r="N12" s="28"/>
      <c r="O12" s="28"/>
      <c r="P12" s="28"/>
      <c r="Q12" s="28"/>
    </row>
    <row r="13" ht="52.5" customHeight="1" spans="1:17">
      <c r="A13" s="100" t="str">
        <f t="shared" si="1"/>
        <v>     非税收入专项资金</v>
      </c>
      <c r="B13" s="101" t="s">
        <v>367</v>
      </c>
      <c r="C13" s="101" t="s">
        <v>368</v>
      </c>
      <c r="D13" s="102" t="s">
        <v>369</v>
      </c>
      <c r="E13" s="106">
        <v>2</v>
      </c>
      <c r="F13" s="28">
        <v>10000</v>
      </c>
      <c r="G13" s="28">
        <v>10000</v>
      </c>
      <c r="H13" s="28"/>
      <c r="I13" s="28"/>
      <c r="J13" s="28"/>
      <c r="K13" s="28">
        <v>10000</v>
      </c>
      <c r="L13" s="28"/>
      <c r="M13" s="28"/>
      <c r="N13" s="28"/>
      <c r="O13" s="28"/>
      <c r="P13" s="28"/>
      <c r="Q13" s="28"/>
    </row>
    <row r="14" ht="30" customHeight="1" spans="1:17">
      <c r="A14" s="103" t="s">
        <v>341</v>
      </c>
      <c r="B14" s="104"/>
      <c r="C14" s="104"/>
      <c r="D14" s="104"/>
      <c r="E14" s="106"/>
      <c r="F14" s="28">
        <v>1098800</v>
      </c>
      <c r="G14" s="28">
        <v>1098800</v>
      </c>
      <c r="H14" s="28">
        <v>908800</v>
      </c>
      <c r="I14" s="28"/>
      <c r="J14" s="28"/>
      <c r="K14" s="28">
        <v>190000</v>
      </c>
      <c r="L14" s="28"/>
      <c r="M14" s="28"/>
      <c r="N14" s="28"/>
      <c r="O14" s="28"/>
      <c r="P14" s="28"/>
      <c r="Q14" s="28"/>
    </row>
  </sheetData>
  <mergeCells count="16">
    <mergeCell ref="A2:Q2"/>
    <mergeCell ref="A3:F3"/>
    <mergeCell ref="G4:Q4"/>
    <mergeCell ref="L5:Q5"/>
    <mergeCell ref="A14:E14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1"/>
  <sheetViews>
    <sheetView showZeros="0" workbookViewId="0">
      <selection activeCell="A3" sqref="A3:H3"/>
    </sheetView>
  </sheetViews>
  <sheetFormatPr defaultColWidth="9.14" defaultRowHeight="14.25" customHeight="1"/>
  <cols>
    <col min="1" max="1" width="21.4733333333333" customWidth="1"/>
    <col min="2" max="2" width="9.77333333333333" customWidth="1"/>
    <col min="3" max="3" width="19.2" customWidth="1"/>
    <col min="4" max="5" width="12.0466666666667" customWidth="1"/>
    <col min="6" max="6" width="5.77333333333333" customWidth="1"/>
    <col min="7" max="7" width="6.47333333333333" customWidth="1"/>
    <col min="8" max="8" width="9.91333333333333" customWidth="1"/>
    <col min="9" max="14" width="11.34" customWidth="1"/>
  </cols>
  <sheetData>
    <row r="1" ht="17.25" customHeight="1" spans="1:14">
      <c r="A1" s="21"/>
      <c r="B1" s="21"/>
      <c r="C1" s="21"/>
      <c r="D1" s="21"/>
      <c r="E1" s="21"/>
      <c r="F1" s="21"/>
      <c r="G1" s="21"/>
      <c r="H1" s="93"/>
      <c r="I1" s="1"/>
      <c r="J1" s="1"/>
      <c r="K1" s="93"/>
      <c r="L1" s="1"/>
      <c r="M1" s="94"/>
      <c r="N1" s="94" t="s">
        <v>370</v>
      </c>
    </row>
    <row r="2" ht="36" customHeight="1" spans="1:14">
      <c r="A2" s="29" t="str">
        <f>"2026"&amp;"年部门政府购买服务预算表"</f>
        <v>2026年部门政府购买服务预算表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">
        <v>1</v>
      </c>
      <c r="B3" s="38"/>
      <c r="C3" s="38"/>
      <c r="D3" s="38"/>
      <c r="E3" s="38"/>
      <c r="F3" s="38"/>
      <c r="G3" s="38"/>
      <c r="H3" s="93"/>
      <c r="I3" s="1"/>
      <c r="J3" s="1"/>
      <c r="K3" s="93"/>
      <c r="L3" s="1"/>
      <c r="M3" s="95"/>
      <c r="N3" s="51" t="s">
        <v>28</v>
      </c>
    </row>
    <row r="4" ht="15.75" customHeight="1" spans="1:14">
      <c r="A4" s="7" t="s">
        <v>344</v>
      </c>
      <c r="B4" s="7" t="s">
        <v>371</v>
      </c>
      <c r="C4" s="7" t="s">
        <v>372</v>
      </c>
      <c r="D4" s="25" t="s">
        <v>142</v>
      </c>
      <c r="E4" s="26"/>
      <c r="F4" s="26"/>
      <c r="G4" s="26"/>
      <c r="H4" s="26"/>
      <c r="I4" s="26"/>
      <c r="J4" s="26"/>
      <c r="K4" s="26"/>
      <c r="L4" s="26"/>
      <c r="M4" s="26"/>
      <c r="N4" s="27"/>
    </row>
    <row r="5" ht="17.25" customHeight="1" spans="1:14">
      <c r="A5" s="9"/>
      <c r="B5" s="9"/>
      <c r="C5" s="9"/>
      <c r="D5" s="89" t="s">
        <v>31</v>
      </c>
      <c r="E5" s="7" t="s">
        <v>35</v>
      </c>
      <c r="F5" s="7" t="s">
        <v>350</v>
      </c>
      <c r="G5" s="7" t="s">
        <v>351</v>
      </c>
      <c r="H5" s="7" t="s">
        <v>352</v>
      </c>
      <c r="I5" s="25" t="s">
        <v>353</v>
      </c>
      <c r="J5" s="26"/>
      <c r="K5" s="26"/>
      <c r="L5" s="26"/>
      <c r="M5" s="26"/>
      <c r="N5" s="27"/>
    </row>
    <row r="6" ht="40.5" customHeight="1" spans="1:14">
      <c r="A6" s="11"/>
      <c r="B6" s="11"/>
      <c r="C6" s="11"/>
      <c r="D6" s="78"/>
      <c r="E6" s="9" t="s">
        <v>34</v>
      </c>
      <c r="F6" s="11"/>
      <c r="G6" s="11"/>
      <c r="H6" s="78"/>
      <c r="I6" s="9" t="s">
        <v>34</v>
      </c>
      <c r="J6" s="9" t="s">
        <v>41</v>
      </c>
      <c r="K6" s="9" t="s">
        <v>42</v>
      </c>
      <c r="L6" s="9" t="s">
        <v>43</v>
      </c>
      <c r="M6" s="9" t="s">
        <v>44</v>
      </c>
      <c r="N6" s="9" t="s">
        <v>45</v>
      </c>
    </row>
    <row r="7" ht="15" customHeight="1" spans="1:14">
      <c r="A7" s="39">
        <v>1</v>
      </c>
      <c r="B7" s="39">
        <v>2</v>
      </c>
      <c r="C7" s="39">
        <v>3</v>
      </c>
      <c r="D7" s="39">
        <v>7</v>
      </c>
      <c r="E7" s="39">
        <v>8</v>
      </c>
      <c r="F7" s="39">
        <v>9</v>
      </c>
      <c r="G7" s="39">
        <v>10</v>
      </c>
      <c r="H7" s="39">
        <v>11</v>
      </c>
      <c r="I7" s="39">
        <v>12</v>
      </c>
      <c r="J7" s="39">
        <v>13</v>
      </c>
      <c r="K7" s="39">
        <v>14</v>
      </c>
      <c r="L7" s="39">
        <v>15</v>
      </c>
      <c r="M7" s="39">
        <v>16</v>
      </c>
      <c r="N7" s="39">
        <v>17</v>
      </c>
    </row>
    <row r="8" ht="52.5" customHeight="1" spans="1:14">
      <c r="A8" s="90"/>
      <c r="B8" s="90"/>
      <c r="C8" s="90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</row>
    <row r="9" ht="52.5" customHeight="1" spans="1:14">
      <c r="A9" s="91"/>
      <c r="B9" s="91"/>
      <c r="C9" s="91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</row>
    <row r="10" ht="30" customHeight="1" spans="1:14">
      <c r="A10" s="25" t="s">
        <v>31</v>
      </c>
      <c r="B10" s="92"/>
      <c r="C10" s="92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</row>
    <row r="11" customHeight="1" spans="1:1">
      <c r="A11" s="37" t="s">
        <v>373</v>
      </c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O11"/>
  <sheetViews>
    <sheetView showZeros="0" workbookViewId="0">
      <selection activeCell="S6" sqref="S6"/>
    </sheetView>
  </sheetViews>
  <sheetFormatPr defaultColWidth="9.14" defaultRowHeight="14.25" customHeight="1"/>
  <cols>
    <col min="1" max="1" width="37.7133333333333" customWidth="1"/>
    <col min="2" max="15" width="7.04666666666667" customWidth="1"/>
  </cols>
  <sheetData>
    <row r="1" ht="13.5" customHeight="1" spans="1:15">
      <c r="A1" s="70"/>
      <c r="B1" s="70"/>
      <c r="C1" s="70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86" t="s">
        <v>374</v>
      </c>
    </row>
    <row r="2" ht="27.75" customHeight="1" spans="1:15">
      <c r="A2" s="72" t="str">
        <f>"2026"&amp;"年市对下转移支付预算表"</f>
        <v>2026年市对下转移支付预算表</v>
      </c>
      <c r="B2" s="3"/>
      <c r="C2" s="3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customHeight="1" spans="1:15">
      <c r="A3" s="73" t="s">
        <v>2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</row>
    <row r="4" ht="18" customHeight="1" spans="1:15">
      <c r="A4" s="74" t="s">
        <v>1</v>
      </c>
      <c r="B4" s="75"/>
      <c r="C4" s="75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ht="19.5" customHeight="1" spans="1:15">
      <c r="A5" s="76" t="s">
        <v>375</v>
      </c>
      <c r="B5" s="25" t="s">
        <v>142</v>
      </c>
      <c r="C5" s="26"/>
      <c r="D5" s="77"/>
      <c r="E5" s="83" t="s">
        <v>376</v>
      </c>
      <c r="F5" s="83"/>
      <c r="G5" s="83"/>
      <c r="H5" s="83"/>
      <c r="I5" s="83"/>
      <c r="J5" s="83"/>
      <c r="K5" s="83"/>
      <c r="L5" s="83"/>
      <c r="M5" s="83"/>
      <c r="N5" s="83"/>
      <c r="O5" s="83"/>
    </row>
    <row r="6" ht="40.5" customHeight="1" spans="1:15">
      <c r="A6" s="78"/>
      <c r="B6" s="9" t="s">
        <v>31</v>
      </c>
      <c r="C6" s="7" t="s">
        <v>35</v>
      </c>
      <c r="D6" s="79" t="s">
        <v>377</v>
      </c>
      <c r="E6" s="79" t="s">
        <v>378</v>
      </c>
      <c r="F6" s="79" t="s">
        <v>379</v>
      </c>
      <c r="G6" s="79" t="s">
        <v>380</v>
      </c>
      <c r="H6" s="79" t="s">
        <v>381</v>
      </c>
      <c r="I6" s="79" t="s">
        <v>382</v>
      </c>
      <c r="J6" s="79" t="s">
        <v>383</v>
      </c>
      <c r="K6" s="79" t="s">
        <v>384</v>
      </c>
      <c r="L6" s="79" t="s">
        <v>385</v>
      </c>
      <c r="M6" s="32" t="s">
        <v>386</v>
      </c>
      <c r="N6" s="32" t="s">
        <v>387</v>
      </c>
      <c r="O6" s="87" t="s">
        <v>388</v>
      </c>
    </row>
    <row r="7" ht="19.5" customHeight="1" spans="1: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9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</row>
    <row r="8" ht="19.5" customHeight="1" spans="1:15">
      <c r="A8" s="34"/>
      <c r="B8" s="80"/>
      <c r="C8" s="80"/>
      <c r="D8" s="81"/>
      <c r="E8" s="84"/>
      <c r="F8" s="84"/>
      <c r="G8" s="84"/>
      <c r="H8" s="84"/>
      <c r="I8" s="84"/>
      <c r="J8" s="84"/>
      <c r="K8" s="84"/>
      <c r="L8" s="84"/>
      <c r="M8" s="88"/>
      <c r="N8" s="88"/>
      <c r="O8" s="88"/>
    </row>
    <row r="9" ht="19.5" customHeight="1" spans="1:15">
      <c r="A9" s="34"/>
      <c r="B9" s="80"/>
      <c r="C9" s="80"/>
      <c r="D9" s="81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</row>
    <row r="10" ht="19.5" customHeight="1" spans="1:15">
      <c r="A10" s="82" t="s">
        <v>31</v>
      </c>
      <c r="B10" s="80"/>
      <c r="C10" s="80"/>
      <c r="D10" s="81"/>
      <c r="E10" s="84"/>
      <c r="F10" s="84"/>
      <c r="G10" s="84"/>
      <c r="H10" s="84"/>
      <c r="I10" s="84"/>
      <c r="J10" s="84"/>
      <c r="K10" s="84"/>
      <c r="L10" s="84"/>
      <c r="M10" s="88"/>
      <c r="N10" s="88"/>
      <c r="O10" s="88"/>
    </row>
    <row r="11" customHeight="1" spans="1:15">
      <c r="A11" s="37" t="s">
        <v>389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</row>
  </sheetData>
  <mergeCells count="6">
    <mergeCell ref="A2:O2"/>
    <mergeCell ref="A3:O3"/>
    <mergeCell ref="A4:O4"/>
    <mergeCell ref="B5:D5"/>
    <mergeCell ref="E5:O5"/>
    <mergeCell ref="A5:A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P8"/>
  <sheetViews>
    <sheetView showZeros="0" workbookViewId="0">
      <selection activeCell="H32" sqref="H32"/>
    </sheetView>
  </sheetViews>
  <sheetFormatPr defaultColWidth="9.14" defaultRowHeight="12" customHeight="1" outlineLevelRow="7"/>
  <cols>
    <col min="1" max="2" width="15.6266666666667" customWidth="1"/>
    <col min="3" max="10" width="11.2" customWidth="1"/>
  </cols>
  <sheetData>
    <row r="1" customHeight="1" spans="10:10">
      <c r="J1" s="69" t="s">
        <v>390</v>
      </c>
    </row>
    <row r="2" ht="28.5" customHeight="1" spans="1:10">
      <c r="A2" s="59" t="str">
        <f>"2026"&amp;"年市对下转移支付绩效目标表"</f>
        <v>2026年市对下转移支付绩效目标表</v>
      </c>
      <c r="B2" s="3"/>
      <c r="C2" s="3"/>
      <c r="D2" s="3"/>
      <c r="E2" s="3"/>
      <c r="F2" s="64"/>
      <c r="G2" s="3"/>
      <c r="H2" s="64"/>
      <c r="I2" s="64"/>
      <c r="J2" s="3"/>
    </row>
    <row r="3" ht="17.25" customHeight="1" spans="1:8">
      <c r="A3" s="4" t="s">
        <v>1</v>
      </c>
      <c r="B3" s="60"/>
      <c r="C3" s="60"/>
      <c r="D3" s="60"/>
      <c r="E3" s="60"/>
      <c r="F3" s="65"/>
      <c r="G3" s="60"/>
      <c r="H3" s="65"/>
    </row>
    <row r="4" ht="44.25" customHeight="1" spans="1:10">
      <c r="A4" s="33" t="s">
        <v>258</v>
      </c>
      <c r="B4" s="33" t="s">
        <v>259</v>
      </c>
      <c r="C4" s="33" t="s">
        <v>260</v>
      </c>
      <c r="D4" s="33" t="s">
        <v>261</v>
      </c>
      <c r="E4" s="33" t="s">
        <v>262</v>
      </c>
      <c r="F4" s="66" t="s">
        <v>263</v>
      </c>
      <c r="G4" s="33" t="s">
        <v>264</v>
      </c>
      <c r="H4" s="66" t="s">
        <v>265</v>
      </c>
      <c r="I4" s="66" t="s">
        <v>266</v>
      </c>
      <c r="J4" s="33" t="s">
        <v>267</v>
      </c>
    </row>
    <row r="5" ht="14.25" customHeight="1" spans="1:10">
      <c r="A5" s="33">
        <v>1</v>
      </c>
      <c r="B5" s="33">
        <v>2</v>
      </c>
      <c r="C5" s="33">
        <v>3</v>
      </c>
      <c r="D5" s="33">
        <v>4</v>
      </c>
      <c r="E5" s="33">
        <v>5</v>
      </c>
      <c r="F5" s="66">
        <v>6</v>
      </c>
      <c r="G5" s="33">
        <v>7</v>
      </c>
      <c r="H5" s="66">
        <v>8</v>
      </c>
      <c r="I5" s="66">
        <v>9</v>
      </c>
      <c r="J5" s="33">
        <v>10</v>
      </c>
    </row>
    <row r="6" ht="25.95" customHeight="1" spans="1:10">
      <c r="A6" s="34"/>
      <c r="B6" s="61"/>
      <c r="C6" s="61"/>
      <c r="D6" s="61"/>
      <c r="E6" s="67"/>
      <c r="F6" s="68"/>
      <c r="G6" s="67"/>
      <c r="H6" s="68"/>
      <c r="I6" s="68"/>
      <c r="J6" s="67"/>
    </row>
    <row r="7" ht="25.95" customHeight="1" spans="1:10">
      <c r="A7" s="34"/>
      <c r="B7" s="15" t="s">
        <v>391</v>
      </c>
      <c r="C7" s="15" t="s">
        <v>391</v>
      </c>
      <c r="D7" s="15" t="s">
        <v>391</v>
      </c>
      <c r="E7" s="34" t="s">
        <v>391</v>
      </c>
      <c r="F7" s="15" t="s">
        <v>391</v>
      </c>
      <c r="G7" s="34" t="s">
        <v>391</v>
      </c>
      <c r="H7" s="15" t="s">
        <v>391</v>
      </c>
      <c r="I7" s="15" t="s">
        <v>391</v>
      </c>
      <c r="J7" s="34" t="s">
        <v>391</v>
      </c>
    </row>
    <row r="8" ht="21" customHeight="1" spans="1:16">
      <c r="A8" s="37" t="s">
        <v>392</v>
      </c>
      <c r="B8" s="62"/>
      <c r="C8" s="62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2"/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9"/>
  <sheetViews>
    <sheetView showZeros="0" workbookViewId="0">
      <selection activeCell="A3" sqref="A3:C3"/>
    </sheetView>
  </sheetViews>
  <sheetFormatPr defaultColWidth="9.14" defaultRowHeight="12" customHeight="1" outlineLevelCol="7"/>
  <cols>
    <col min="1" max="8" width="16.9133333333333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51" t="s">
        <v>393</v>
      </c>
    </row>
    <row r="2" ht="28.5" customHeight="1" spans="1:8">
      <c r="A2" s="43" t="str">
        <f>"2026"&amp;"年新增资产配置表"</f>
        <v>2026年新增资产配置表</v>
      </c>
      <c r="B2" s="29"/>
      <c r="C2" s="29"/>
      <c r="D2" s="29"/>
      <c r="E2" s="29"/>
      <c r="F2" s="29"/>
      <c r="G2" s="29"/>
      <c r="H2" s="29"/>
    </row>
    <row r="3" ht="13.5" customHeight="1" spans="1:8">
      <c r="A3" s="44" t="s">
        <v>1</v>
      </c>
      <c r="B3" s="31"/>
      <c r="C3" s="45"/>
      <c r="D3" s="1"/>
      <c r="E3" s="1"/>
      <c r="F3" s="1"/>
      <c r="G3" s="1"/>
      <c r="H3" s="1"/>
    </row>
    <row r="4" ht="18" customHeight="1" spans="1:8">
      <c r="A4" s="7" t="s">
        <v>135</v>
      </c>
      <c r="B4" s="7" t="s">
        <v>394</v>
      </c>
      <c r="C4" s="7" t="s">
        <v>395</v>
      </c>
      <c r="D4" s="7" t="s">
        <v>396</v>
      </c>
      <c r="E4" s="7" t="s">
        <v>397</v>
      </c>
      <c r="F4" s="52" t="s">
        <v>398</v>
      </c>
      <c r="G4" s="53"/>
      <c r="H4" s="54"/>
    </row>
    <row r="5" ht="18" customHeight="1" spans="1:8">
      <c r="A5" s="11"/>
      <c r="B5" s="11"/>
      <c r="C5" s="11"/>
      <c r="D5" s="11"/>
      <c r="E5" s="11"/>
      <c r="F5" s="33" t="s">
        <v>348</v>
      </c>
      <c r="G5" s="33" t="s">
        <v>399</v>
      </c>
      <c r="H5" s="33" t="s">
        <v>400</v>
      </c>
    </row>
    <row r="6" ht="21" customHeight="1" spans="1:8">
      <c r="A6" s="7">
        <v>1</v>
      </c>
      <c r="B6" s="7">
        <v>2</v>
      </c>
      <c r="C6" s="7">
        <v>3</v>
      </c>
      <c r="D6" s="7">
        <v>4</v>
      </c>
      <c r="E6" s="7">
        <v>5</v>
      </c>
      <c r="F6" s="7">
        <v>6</v>
      </c>
      <c r="G6" s="7">
        <v>7</v>
      </c>
      <c r="H6" s="7">
        <v>8</v>
      </c>
    </row>
    <row r="7" ht="33" customHeight="1" spans="1:8">
      <c r="A7" s="46"/>
      <c r="B7" s="46"/>
      <c r="C7" s="46"/>
      <c r="D7" s="46"/>
      <c r="E7" s="46"/>
      <c r="F7" s="55"/>
      <c r="G7" s="56"/>
      <c r="H7" s="56"/>
    </row>
    <row r="8" ht="24" customHeight="1" spans="1:8">
      <c r="A8" s="47" t="s">
        <v>31</v>
      </c>
      <c r="B8" s="48"/>
      <c r="C8" s="48"/>
      <c r="D8" s="48"/>
      <c r="E8" s="48"/>
      <c r="F8" s="57"/>
      <c r="G8" s="58"/>
      <c r="H8" s="58"/>
    </row>
    <row r="9" ht="41" customHeight="1" spans="1:8">
      <c r="A9" s="49" t="s">
        <v>401</v>
      </c>
      <c r="B9" s="50"/>
      <c r="C9" s="50"/>
      <c r="D9" s="50"/>
      <c r="E9" s="50"/>
      <c r="F9" s="50"/>
      <c r="G9" s="50"/>
      <c r="H9" s="50"/>
    </row>
  </sheetData>
  <mergeCells count="10">
    <mergeCell ref="A2:H2"/>
    <mergeCell ref="A3:C3"/>
    <mergeCell ref="F4:H4"/>
    <mergeCell ref="A8:E8"/>
    <mergeCell ref="A9:H9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11"/>
  <sheetViews>
    <sheetView showZeros="0" workbookViewId="0">
      <selection activeCell="C19" sqref="C19"/>
    </sheetView>
  </sheetViews>
  <sheetFormatPr defaultColWidth="9.14" defaultRowHeight="14.25" customHeight="1"/>
  <cols>
    <col min="1" max="1" width="10.2866666666667" customWidth="1"/>
    <col min="2" max="3" width="23.8466666666667" customWidth="1"/>
    <col min="4" max="4" width="11.14" customWidth="1"/>
    <col min="5" max="5" width="17.7133333333333" customWidth="1"/>
    <col min="6" max="6" width="9.84666666666667" customWidth="1"/>
    <col min="7" max="7" width="17.7133333333333" customWidth="1"/>
    <col min="8" max="11" width="15.42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21"/>
      <c r="I1" s="21"/>
      <c r="J1" s="21"/>
      <c r="K1" s="22" t="s">
        <v>402</v>
      </c>
    </row>
    <row r="2" ht="27.75" customHeight="1" spans="1:11">
      <c r="A2" s="29" t="str">
        <f>"2026"&amp;"年上级转移支付补助项目支出预算表"</f>
        <v>2026年上级转移支付补助项目支出预算表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">
        <v>1</v>
      </c>
      <c r="B3" s="31"/>
      <c r="C3" s="31"/>
      <c r="D3" s="31"/>
      <c r="E3" s="31"/>
      <c r="F3" s="31"/>
      <c r="G3" s="31"/>
      <c r="H3" s="38"/>
      <c r="I3" s="38"/>
      <c r="J3" s="38"/>
      <c r="K3" s="40" t="s">
        <v>28</v>
      </c>
    </row>
    <row r="4" ht="21.75" customHeight="1" spans="1:11">
      <c r="A4" s="32" t="s">
        <v>222</v>
      </c>
      <c r="B4" s="32" t="s">
        <v>137</v>
      </c>
      <c r="C4" s="32" t="s">
        <v>223</v>
      </c>
      <c r="D4" s="33" t="s">
        <v>138</v>
      </c>
      <c r="E4" s="33" t="s">
        <v>139</v>
      </c>
      <c r="F4" s="33" t="s">
        <v>224</v>
      </c>
      <c r="G4" s="33" t="s">
        <v>225</v>
      </c>
      <c r="H4" s="39" t="s">
        <v>31</v>
      </c>
      <c r="I4" s="39" t="s">
        <v>403</v>
      </c>
      <c r="J4" s="39"/>
      <c r="K4" s="39"/>
    </row>
    <row r="5" ht="21.75" customHeight="1" spans="1:11">
      <c r="A5" s="32"/>
      <c r="B5" s="32"/>
      <c r="C5" s="32"/>
      <c r="D5" s="33"/>
      <c r="E5" s="33"/>
      <c r="F5" s="33"/>
      <c r="G5" s="33"/>
      <c r="H5" s="39"/>
      <c r="I5" s="33" t="s">
        <v>35</v>
      </c>
      <c r="J5" s="33" t="s">
        <v>36</v>
      </c>
      <c r="K5" s="33" t="s">
        <v>37</v>
      </c>
    </row>
    <row r="6" ht="40.5" customHeight="1" spans="1:11">
      <c r="A6" s="32"/>
      <c r="B6" s="32"/>
      <c r="C6" s="32"/>
      <c r="D6" s="33"/>
      <c r="E6" s="33"/>
      <c r="F6" s="33"/>
      <c r="G6" s="33"/>
      <c r="H6" s="39"/>
      <c r="I6" s="33" t="s">
        <v>34</v>
      </c>
      <c r="J6" s="33"/>
      <c r="K6" s="33"/>
    </row>
    <row r="7" ht="15" customHeight="1" spans="1:11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  <c r="J7" s="13">
        <v>10</v>
      </c>
      <c r="K7" s="13">
        <v>11</v>
      </c>
    </row>
    <row r="8" ht="52.5" customHeight="1" spans="1:11">
      <c r="A8" s="34"/>
      <c r="B8" s="15"/>
      <c r="C8" s="34"/>
      <c r="D8" s="34"/>
      <c r="E8" s="34"/>
      <c r="F8" s="34"/>
      <c r="G8" s="34"/>
      <c r="H8" s="28"/>
      <c r="I8" s="28"/>
      <c r="J8" s="28"/>
      <c r="K8" s="41"/>
    </row>
    <row r="9" ht="52.5" customHeight="1" spans="1:11">
      <c r="A9" s="15"/>
      <c r="B9" s="15"/>
      <c r="C9" s="15"/>
      <c r="D9" s="15"/>
      <c r="E9" s="15"/>
      <c r="F9" s="15"/>
      <c r="G9" s="15"/>
      <c r="H9" s="28"/>
      <c r="I9" s="28"/>
      <c r="J9" s="28"/>
      <c r="K9" s="42"/>
    </row>
    <row r="10" ht="30" customHeight="1" spans="1:11">
      <c r="A10" s="35" t="s">
        <v>341</v>
      </c>
      <c r="B10" s="36"/>
      <c r="C10" s="36"/>
      <c r="D10" s="36"/>
      <c r="E10" s="36"/>
      <c r="F10" s="36"/>
      <c r="G10" s="36"/>
      <c r="H10" s="28"/>
      <c r="I10" s="28"/>
      <c r="J10" s="28"/>
      <c r="K10" s="42"/>
    </row>
    <row r="11" customHeight="1" spans="1:1">
      <c r="A11" s="37" t="s">
        <v>404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3"/>
  <sheetViews>
    <sheetView showZeros="0" workbookViewId="0">
      <selection activeCell="A3" sqref="A3:D3"/>
    </sheetView>
  </sheetViews>
  <sheetFormatPr defaultColWidth="9.14" defaultRowHeight="14.25" customHeight="1" outlineLevelCol="6"/>
  <cols>
    <col min="1" max="4" width="20.0466666666667" customWidth="1"/>
    <col min="5" max="7" width="21.0466666666667" customWidth="1"/>
  </cols>
  <sheetData>
    <row r="1" ht="13.5" customHeight="1" spans="1:7">
      <c r="A1" s="1"/>
      <c r="B1" s="1"/>
      <c r="C1" s="1"/>
      <c r="D1" s="2"/>
      <c r="E1" s="21"/>
      <c r="F1" s="21"/>
      <c r="G1" s="22" t="s">
        <v>405</v>
      </c>
    </row>
    <row r="2" ht="27.75" customHeight="1" spans="1:7">
      <c r="A2" s="3" t="str">
        <f>"2026"&amp;"年部门项目支出中期规划预算表"</f>
        <v>2026年部门项目支出中期规划预算表</v>
      </c>
      <c r="B2" s="3"/>
      <c r="C2" s="3"/>
      <c r="D2" s="3"/>
      <c r="E2" s="3"/>
      <c r="F2" s="3"/>
      <c r="G2" s="3"/>
    </row>
    <row r="3" ht="13.5" customHeight="1" spans="1:7">
      <c r="A3" s="4" t="s">
        <v>1</v>
      </c>
      <c r="B3" s="5"/>
      <c r="C3" s="5"/>
      <c r="D3" s="5"/>
      <c r="E3" s="23"/>
      <c r="F3" s="23"/>
      <c r="G3" s="24" t="s">
        <v>28</v>
      </c>
    </row>
    <row r="4" ht="21.75" customHeight="1" spans="1:7">
      <c r="A4" s="6" t="s">
        <v>223</v>
      </c>
      <c r="B4" s="6" t="s">
        <v>222</v>
      </c>
      <c r="C4" s="6" t="s">
        <v>137</v>
      </c>
      <c r="D4" s="7" t="s">
        <v>406</v>
      </c>
      <c r="E4" s="25" t="s">
        <v>35</v>
      </c>
      <c r="F4" s="26"/>
      <c r="G4" s="27"/>
    </row>
    <row r="5" ht="21.75" customHeight="1" spans="1:7">
      <c r="A5" s="8"/>
      <c r="B5" s="8"/>
      <c r="C5" s="8"/>
      <c r="D5" s="9"/>
      <c r="E5" s="7" t="str">
        <f>"2026"&amp;"年"</f>
        <v>2026年</v>
      </c>
      <c r="F5" s="7" t="str">
        <f>"2026"+1&amp;"年"</f>
        <v>2027年</v>
      </c>
      <c r="G5" s="7" t="str">
        <f>"2026"+2&amp;"年"</f>
        <v>2028年</v>
      </c>
    </row>
    <row r="6" ht="40.5" customHeight="1" spans="1:7">
      <c r="A6" s="10"/>
      <c r="B6" s="10"/>
      <c r="C6" s="10"/>
      <c r="D6" s="11"/>
      <c r="E6" s="11" t="s">
        <v>34</v>
      </c>
      <c r="F6" s="11" t="s">
        <v>34</v>
      </c>
      <c r="G6" s="11" t="s">
        <v>34</v>
      </c>
    </row>
    <row r="7" ht="15" customHeight="1" spans="1:7">
      <c r="A7" s="12">
        <v>1</v>
      </c>
      <c r="B7" s="12">
        <v>2</v>
      </c>
      <c r="C7" s="12">
        <v>3</v>
      </c>
      <c r="D7" s="13">
        <v>4</v>
      </c>
      <c r="E7" s="12">
        <v>5</v>
      </c>
      <c r="F7" s="12">
        <v>6</v>
      </c>
      <c r="G7" s="12">
        <v>7</v>
      </c>
    </row>
    <row r="8" ht="52.5" customHeight="1" spans="1:7">
      <c r="A8" s="14" t="s">
        <v>47</v>
      </c>
      <c r="B8" s="15"/>
      <c r="C8" s="15"/>
      <c r="D8" s="15"/>
      <c r="E8" s="28">
        <v>4044000</v>
      </c>
      <c r="F8" s="28"/>
      <c r="G8" s="28"/>
    </row>
    <row r="9" ht="52.5" customHeight="1" spans="1:7">
      <c r="A9" s="16"/>
      <c r="B9" s="15" t="s">
        <v>407</v>
      </c>
      <c r="C9" s="15" t="s">
        <v>242</v>
      </c>
      <c r="D9" s="15" t="s">
        <v>408</v>
      </c>
      <c r="E9" s="28">
        <v>300000</v>
      </c>
      <c r="F9" s="28"/>
      <c r="G9" s="28"/>
    </row>
    <row r="10" ht="52.5" customHeight="1" spans="1:7">
      <c r="A10" s="17"/>
      <c r="B10" s="15" t="s">
        <v>407</v>
      </c>
      <c r="C10" s="15" t="s">
        <v>252</v>
      </c>
      <c r="D10" s="15" t="s">
        <v>408</v>
      </c>
      <c r="E10" s="28">
        <v>480000</v>
      </c>
      <c r="F10" s="28"/>
      <c r="G10" s="28"/>
    </row>
    <row r="11" ht="52.5" customHeight="1" spans="1:7">
      <c r="A11" s="17"/>
      <c r="B11" s="15" t="s">
        <v>407</v>
      </c>
      <c r="C11" s="15" t="s">
        <v>250</v>
      </c>
      <c r="D11" s="15" t="s">
        <v>408</v>
      </c>
      <c r="E11" s="28">
        <v>240000</v>
      </c>
      <c r="F11" s="28"/>
      <c r="G11" s="28"/>
    </row>
    <row r="12" ht="52.5" customHeight="1" spans="1:7">
      <c r="A12" s="17"/>
      <c r="B12" s="15" t="s">
        <v>409</v>
      </c>
      <c r="C12" s="15" t="s">
        <v>254</v>
      </c>
      <c r="D12" s="15" t="s">
        <v>408</v>
      </c>
      <c r="E12" s="28">
        <v>3024000</v>
      </c>
      <c r="F12" s="28"/>
      <c r="G12" s="28"/>
    </row>
    <row r="13" ht="30" customHeight="1" spans="1:7">
      <c r="A13" s="18" t="s">
        <v>31</v>
      </c>
      <c r="B13" s="19" t="s">
        <v>391</v>
      </c>
      <c r="C13" s="19"/>
      <c r="D13" s="20"/>
      <c r="E13" s="28">
        <v>4044000</v>
      </c>
      <c r="F13" s="28"/>
      <c r="G13" s="28"/>
    </row>
  </sheetData>
  <mergeCells count="11">
    <mergeCell ref="A2:G2"/>
    <mergeCell ref="A3:D3"/>
    <mergeCell ref="E4:G4"/>
    <mergeCell ref="A13:D13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L23" sqref="L23"/>
    </sheetView>
  </sheetViews>
  <sheetFormatPr defaultColWidth="9.14" defaultRowHeight="12" customHeight="1"/>
  <cols>
    <col min="1" max="1" width="7.62666666666667" customWidth="1"/>
    <col min="2" max="2" width="11.2" customWidth="1"/>
    <col min="3" max="5" width="18.2866666666667" customWidth="1"/>
    <col min="6" max="6" width="8.47333333333333" customWidth="1"/>
    <col min="7" max="7" width="5.34" customWidth="1"/>
    <col min="8" max="9" width="15.5733333333333" customWidth="1"/>
    <col min="10" max="12" width="11.9133333333333" customWidth="1"/>
    <col min="13" max="13" width="9.2" customWidth="1"/>
    <col min="14" max="14" width="17.14" customWidth="1"/>
    <col min="15" max="19" width="9.14" customWidth="1"/>
  </cols>
  <sheetData>
    <row r="1" ht="16.5" customHeight="1" spans="1:17">
      <c r="A1" s="178"/>
      <c r="B1" s="1"/>
      <c r="C1" s="1"/>
      <c r="D1" s="1"/>
      <c r="E1" s="1"/>
      <c r="F1" s="1"/>
      <c r="G1" s="1"/>
      <c r="H1" s="1"/>
      <c r="I1" s="93"/>
      <c r="J1" s="1"/>
      <c r="K1" s="1"/>
      <c r="L1" s="1"/>
      <c r="M1" s="1"/>
      <c r="N1" s="1"/>
      <c r="O1" s="1"/>
      <c r="P1" s="94" t="s">
        <v>27</v>
      </c>
      <c r="Q1" s="94" t="s">
        <v>27</v>
      </c>
    </row>
    <row r="2" ht="36.75" customHeight="1" spans="1:19">
      <c r="A2" s="29" t="str">
        <f>"2026"&amp;"年部门收入预算表"</f>
        <v>2026年部门收入预算表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7">
      <c r="A3" s="31" t="s">
        <v>1</v>
      </c>
      <c r="B3" s="31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94" t="s">
        <v>28</v>
      </c>
      <c r="Q3" s="94"/>
    </row>
    <row r="4" ht="21" customHeight="1" spans="1:19">
      <c r="A4" s="7" t="s">
        <v>29</v>
      </c>
      <c r="B4" s="7" t="s">
        <v>30</v>
      </c>
      <c r="C4" s="7" t="s">
        <v>31</v>
      </c>
      <c r="D4" s="52" t="s">
        <v>32</v>
      </c>
      <c r="E4" s="53"/>
      <c r="F4" s="53"/>
      <c r="G4" s="53"/>
      <c r="H4" s="53"/>
      <c r="I4" s="26"/>
      <c r="J4" s="53"/>
      <c r="K4" s="53"/>
      <c r="L4" s="53"/>
      <c r="M4" s="53"/>
      <c r="N4" s="54"/>
      <c r="O4" s="52" t="s">
        <v>33</v>
      </c>
      <c r="P4" s="53"/>
      <c r="Q4" s="53"/>
      <c r="R4" s="53"/>
      <c r="S4" s="54"/>
    </row>
    <row r="5" ht="41.25" customHeight="1" spans="1:19">
      <c r="A5" s="9"/>
      <c r="B5" s="9"/>
      <c r="C5" s="9"/>
      <c r="D5" s="9" t="s">
        <v>34</v>
      </c>
      <c r="E5" s="9" t="s">
        <v>35</v>
      </c>
      <c r="F5" s="9" t="s">
        <v>36</v>
      </c>
      <c r="G5" s="9" t="s">
        <v>37</v>
      </c>
      <c r="H5" s="7" t="s">
        <v>38</v>
      </c>
      <c r="I5" s="181" t="s">
        <v>39</v>
      </c>
      <c r="J5" s="181"/>
      <c r="K5" s="181"/>
      <c r="L5" s="181"/>
      <c r="M5" s="181"/>
      <c r="N5" s="181"/>
      <c r="O5" s="7" t="s">
        <v>34</v>
      </c>
      <c r="P5" s="7" t="s">
        <v>35</v>
      </c>
      <c r="Q5" s="7" t="s">
        <v>36</v>
      </c>
      <c r="R5" s="7" t="s">
        <v>37</v>
      </c>
      <c r="S5" s="7" t="s">
        <v>40</v>
      </c>
    </row>
    <row r="6" ht="43.5" customHeight="1" spans="1:19">
      <c r="A6" s="78"/>
      <c r="B6" s="78"/>
      <c r="C6" s="78"/>
      <c r="D6" s="89"/>
      <c r="E6" s="89"/>
      <c r="F6" s="89"/>
      <c r="G6" s="78"/>
      <c r="H6" s="78"/>
      <c r="I6" s="39" t="s">
        <v>34</v>
      </c>
      <c r="J6" s="32" t="s">
        <v>41</v>
      </c>
      <c r="K6" s="32" t="s">
        <v>42</v>
      </c>
      <c r="L6" s="6" t="s">
        <v>43</v>
      </c>
      <c r="M6" s="6" t="s">
        <v>44</v>
      </c>
      <c r="N6" s="6" t="s">
        <v>45</v>
      </c>
      <c r="O6" s="89"/>
      <c r="P6" s="89"/>
      <c r="Q6" s="89"/>
      <c r="R6" s="89"/>
      <c r="S6" s="89"/>
    </row>
    <row r="7" ht="21" customHeight="1" spans="1:19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9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66">
        <v>19</v>
      </c>
    </row>
    <row r="8" ht="52.5" customHeight="1" spans="1:19">
      <c r="A8" s="179" t="s">
        <v>46</v>
      </c>
      <c r="B8" s="179" t="s">
        <v>47</v>
      </c>
      <c r="C8" s="28">
        <v>56276173.33</v>
      </c>
      <c r="D8" s="28">
        <v>56276173.33</v>
      </c>
      <c r="E8" s="28">
        <v>49326173.33</v>
      </c>
      <c r="F8" s="28"/>
      <c r="G8" s="28"/>
      <c r="H8" s="28">
        <v>3950000</v>
      </c>
      <c r="I8" s="28">
        <v>3000000</v>
      </c>
      <c r="J8" s="28"/>
      <c r="K8" s="28"/>
      <c r="L8" s="28"/>
      <c r="M8" s="28"/>
      <c r="N8" s="28">
        <v>3000000</v>
      </c>
      <c r="O8" s="28"/>
      <c r="P8" s="28"/>
      <c r="Q8" s="28"/>
      <c r="R8" s="28"/>
      <c r="S8" s="28"/>
    </row>
    <row r="9" ht="30" customHeight="1" spans="1:19">
      <c r="A9" s="25" t="s">
        <v>31</v>
      </c>
      <c r="B9" s="180"/>
      <c r="C9" s="169">
        <v>56276173.33</v>
      </c>
      <c r="D9" s="169">
        <v>56276173.33</v>
      </c>
      <c r="E9" s="169">
        <v>49326173.33</v>
      </c>
      <c r="F9" s="169"/>
      <c r="G9" s="169"/>
      <c r="H9" s="169">
        <v>3950000</v>
      </c>
      <c r="I9" s="169">
        <v>3000000</v>
      </c>
      <c r="J9" s="169"/>
      <c r="K9" s="169"/>
      <c r="L9" s="169"/>
      <c r="M9" s="169"/>
      <c r="N9" s="169">
        <v>3000000</v>
      </c>
      <c r="O9" s="169"/>
      <c r="P9" s="169"/>
      <c r="Q9" s="169"/>
      <c r="R9" s="169"/>
      <c r="S9" s="169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25"/>
  <sheetViews>
    <sheetView showZeros="0" workbookViewId="0">
      <selection activeCell="K12" sqref="K12"/>
    </sheetView>
  </sheetViews>
  <sheetFormatPr defaultColWidth="8.84666666666667" defaultRowHeight="15" customHeight="1"/>
  <cols>
    <col min="1" max="1" width="9.62666666666667" customWidth="1"/>
    <col min="2" max="2" width="18.2866666666667" customWidth="1"/>
    <col min="3" max="6" width="19.14" customWidth="1"/>
    <col min="7" max="7" width="12.6266666666667" customWidth="1"/>
    <col min="8" max="8" width="4.34" customWidth="1"/>
    <col min="9" max="10" width="16.86" customWidth="1"/>
    <col min="11" max="13" width="12.7733333333333" customWidth="1"/>
    <col min="14" max="14" width="10" customWidth="1"/>
    <col min="15" max="15" width="17.14" customWidth="1"/>
  </cols>
  <sheetData>
    <row r="1" ht="18.75" customHeight="1" spans="1:15">
      <c r="A1" s="171"/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51" t="s">
        <v>48</v>
      </c>
      <c r="O1" s="51"/>
    </row>
    <row r="2" ht="36" customHeight="1" spans="1:15">
      <c r="A2" s="172" t="str">
        <f>"2026"&amp;"年部门支出预算表"</f>
        <v>2026年部门支出预算表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</row>
    <row r="3" ht="18.75" customHeight="1" spans="1:15">
      <c r="A3" s="31" t="s">
        <v>1</v>
      </c>
      <c r="B3" s="31"/>
      <c r="C3" s="31"/>
      <c r="D3" s="31"/>
      <c r="E3" s="31"/>
      <c r="F3" s="31"/>
      <c r="G3" s="171"/>
      <c r="H3" s="171"/>
      <c r="I3" s="171"/>
      <c r="J3" s="171"/>
      <c r="K3" s="171"/>
      <c r="L3" s="171"/>
      <c r="M3" s="171"/>
      <c r="N3" s="51" t="s">
        <v>2</v>
      </c>
      <c r="O3" s="51"/>
    </row>
    <row r="4" ht="31.5" customHeight="1" spans="1:15">
      <c r="A4" s="173" t="s">
        <v>49</v>
      </c>
      <c r="B4" s="173" t="s">
        <v>50</v>
      </c>
      <c r="C4" s="173" t="s">
        <v>31</v>
      </c>
      <c r="D4" s="173" t="s">
        <v>35</v>
      </c>
      <c r="E4" s="173"/>
      <c r="F4" s="173"/>
      <c r="G4" s="173" t="s">
        <v>36</v>
      </c>
      <c r="H4" s="173" t="s">
        <v>37</v>
      </c>
      <c r="I4" s="173" t="s">
        <v>51</v>
      </c>
      <c r="J4" s="173" t="s">
        <v>52</v>
      </c>
      <c r="K4" s="173"/>
      <c r="L4" s="173"/>
      <c r="M4" s="173"/>
      <c r="N4" s="173"/>
      <c r="O4" s="173"/>
    </row>
    <row r="5" ht="37.3" customHeight="1" spans="1:15">
      <c r="A5" s="173"/>
      <c r="B5" s="173"/>
      <c r="C5" s="173"/>
      <c r="D5" s="173" t="s">
        <v>34</v>
      </c>
      <c r="E5" s="173" t="s">
        <v>53</v>
      </c>
      <c r="F5" s="173" t="s">
        <v>54</v>
      </c>
      <c r="G5" s="173"/>
      <c r="H5" s="173"/>
      <c r="I5" s="173"/>
      <c r="J5" s="173" t="s">
        <v>34</v>
      </c>
      <c r="K5" s="173" t="s">
        <v>55</v>
      </c>
      <c r="L5" s="173" t="s">
        <v>56</v>
      </c>
      <c r="M5" s="173" t="s">
        <v>57</v>
      </c>
      <c r="N5" s="173" t="s">
        <v>58</v>
      </c>
      <c r="O5" s="173" t="s">
        <v>59</v>
      </c>
    </row>
    <row r="6" ht="18.75" customHeight="1" spans="1:15">
      <c r="A6" s="174" t="s">
        <v>60</v>
      </c>
      <c r="B6" s="174" t="s">
        <v>61</v>
      </c>
      <c r="C6" s="174" t="s">
        <v>62</v>
      </c>
      <c r="D6" s="174" t="s">
        <v>63</v>
      </c>
      <c r="E6" s="174" t="s">
        <v>64</v>
      </c>
      <c r="F6" s="174" t="s">
        <v>65</v>
      </c>
      <c r="G6" s="174" t="s">
        <v>66</v>
      </c>
      <c r="H6" s="174" t="s">
        <v>67</v>
      </c>
      <c r="I6" s="174" t="s">
        <v>68</v>
      </c>
      <c r="J6" s="174" t="s">
        <v>69</v>
      </c>
      <c r="K6" s="174" t="s">
        <v>70</v>
      </c>
      <c r="L6" s="174" t="s">
        <v>71</v>
      </c>
      <c r="M6" s="174" t="s">
        <v>72</v>
      </c>
      <c r="N6" s="174" t="s">
        <v>73</v>
      </c>
      <c r="O6" s="174" t="s">
        <v>74</v>
      </c>
    </row>
    <row r="7" ht="52.5" customHeight="1" spans="1:15">
      <c r="A7" s="175" t="s">
        <v>75</v>
      </c>
      <c r="B7" s="175" t="s">
        <v>76</v>
      </c>
      <c r="C7" s="138">
        <v>44534800.38</v>
      </c>
      <c r="D7" s="138">
        <v>37584800.38</v>
      </c>
      <c r="E7" s="138">
        <v>33540800.38</v>
      </c>
      <c r="F7" s="138">
        <v>4044000</v>
      </c>
      <c r="G7" s="138"/>
      <c r="H7" s="138"/>
      <c r="I7" s="138">
        <v>3950000</v>
      </c>
      <c r="J7" s="138">
        <v>3000000</v>
      </c>
      <c r="K7" s="138"/>
      <c r="L7" s="138"/>
      <c r="M7" s="138"/>
      <c r="N7" s="138"/>
      <c r="O7" s="138">
        <v>3000000</v>
      </c>
    </row>
    <row r="8" ht="52.5" customHeight="1" spans="1:15">
      <c r="A8" s="176" t="s">
        <v>77</v>
      </c>
      <c r="B8" s="176" t="s">
        <v>78</v>
      </c>
      <c r="C8" s="138">
        <v>44534800.38</v>
      </c>
      <c r="D8" s="138">
        <v>37584800.38</v>
      </c>
      <c r="E8" s="138">
        <v>33540800.38</v>
      </c>
      <c r="F8" s="138">
        <v>4044000</v>
      </c>
      <c r="G8" s="138"/>
      <c r="H8" s="138"/>
      <c r="I8" s="138">
        <v>3950000</v>
      </c>
      <c r="J8" s="138">
        <v>3000000</v>
      </c>
      <c r="K8" s="138"/>
      <c r="L8" s="138"/>
      <c r="M8" s="138"/>
      <c r="N8" s="138"/>
      <c r="O8" s="138">
        <v>3000000</v>
      </c>
    </row>
    <row r="9" ht="52.5" customHeight="1" spans="1:15">
      <c r="A9" s="177" t="s">
        <v>79</v>
      </c>
      <c r="B9" s="177" t="s">
        <v>80</v>
      </c>
      <c r="C9" s="138">
        <v>13948185.48</v>
      </c>
      <c r="D9" s="138">
        <v>11848185.48</v>
      </c>
      <c r="E9" s="138">
        <v>11848185.48</v>
      </c>
      <c r="F9" s="138"/>
      <c r="G9" s="138"/>
      <c r="H9" s="138"/>
      <c r="I9" s="138"/>
      <c r="J9" s="138">
        <v>2100000</v>
      </c>
      <c r="K9" s="138"/>
      <c r="L9" s="138"/>
      <c r="M9" s="138"/>
      <c r="N9" s="138"/>
      <c r="O9" s="138">
        <v>2100000</v>
      </c>
    </row>
    <row r="10" ht="52.5" customHeight="1" spans="1:15">
      <c r="A10" s="177" t="s">
        <v>81</v>
      </c>
      <c r="B10" s="177" t="s">
        <v>82</v>
      </c>
      <c r="C10" s="138">
        <v>30586614.9</v>
      </c>
      <c r="D10" s="138">
        <v>25736614.9</v>
      </c>
      <c r="E10" s="138">
        <v>21692614.9</v>
      </c>
      <c r="F10" s="138">
        <v>4044000</v>
      </c>
      <c r="G10" s="138"/>
      <c r="H10" s="138"/>
      <c r="I10" s="138">
        <v>3950000</v>
      </c>
      <c r="J10" s="138">
        <v>900000</v>
      </c>
      <c r="K10" s="138"/>
      <c r="L10" s="138"/>
      <c r="M10" s="138"/>
      <c r="N10" s="138"/>
      <c r="O10" s="138">
        <v>900000</v>
      </c>
    </row>
    <row r="11" ht="52.5" customHeight="1" spans="1:15">
      <c r="A11" s="175" t="s">
        <v>83</v>
      </c>
      <c r="B11" s="175" t="s">
        <v>84</v>
      </c>
      <c r="C11" s="138">
        <v>5715429.12</v>
      </c>
      <c r="D11" s="138">
        <v>5715429.12</v>
      </c>
      <c r="E11" s="138">
        <v>5715429.12</v>
      </c>
      <c r="F11" s="138"/>
      <c r="G11" s="138"/>
      <c r="H11" s="138"/>
      <c r="I11" s="138"/>
      <c r="J11" s="138"/>
      <c r="K11" s="138"/>
      <c r="L11" s="138"/>
      <c r="M11" s="138"/>
      <c r="N11" s="138"/>
      <c r="O11" s="138"/>
    </row>
    <row r="12" ht="52.5" customHeight="1" spans="1:15">
      <c r="A12" s="176" t="s">
        <v>85</v>
      </c>
      <c r="B12" s="176" t="s">
        <v>86</v>
      </c>
      <c r="C12" s="138">
        <v>5458913.89</v>
      </c>
      <c r="D12" s="138">
        <v>5458913.89</v>
      </c>
      <c r="E12" s="138">
        <v>5458913.89</v>
      </c>
      <c r="F12" s="138"/>
      <c r="G12" s="138"/>
      <c r="H12" s="138"/>
      <c r="I12" s="138"/>
      <c r="J12" s="138"/>
      <c r="K12" s="138"/>
      <c r="L12" s="138"/>
      <c r="M12" s="138"/>
      <c r="N12" s="138"/>
      <c r="O12" s="138"/>
    </row>
    <row r="13" ht="52.5" customHeight="1" spans="1:15">
      <c r="A13" s="177" t="s">
        <v>87</v>
      </c>
      <c r="B13" s="177" t="s">
        <v>88</v>
      </c>
      <c r="C13" s="138">
        <v>5458913.89</v>
      </c>
      <c r="D13" s="138">
        <v>5458913.89</v>
      </c>
      <c r="E13" s="138">
        <v>5458913.89</v>
      </c>
      <c r="F13" s="138"/>
      <c r="G13" s="138"/>
      <c r="H13" s="138"/>
      <c r="I13" s="138"/>
      <c r="J13" s="138"/>
      <c r="K13" s="138"/>
      <c r="L13" s="138"/>
      <c r="M13" s="138"/>
      <c r="N13" s="138"/>
      <c r="O13" s="138"/>
    </row>
    <row r="14" ht="52.5" customHeight="1" spans="1:15">
      <c r="A14" s="177" t="s">
        <v>89</v>
      </c>
      <c r="B14" s="177" t="s">
        <v>90</v>
      </c>
      <c r="C14" s="138"/>
      <c r="D14" s="138"/>
      <c r="E14" s="138"/>
      <c r="F14" s="138"/>
      <c r="G14" s="138"/>
      <c r="H14" s="138"/>
      <c r="I14" s="138"/>
      <c r="J14" s="138"/>
      <c r="K14" s="138"/>
      <c r="L14" s="138"/>
      <c r="M14" s="138"/>
      <c r="N14" s="138"/>
      <c r="O14" s="138"/>
    </row>
    <row r="15" ht="52.5" customHeight="1" spans="1:15">
      <c r="A15" s="176" t="s">
        <v>91</v>
      </c>
      <c r="B15" s="176" t="s">
        <v>92</v>
      </c>
      <c r="C15" s="138">
        <v>256515.23</v>
      </c>
      <c r="D15" s="138">
        <v>256515.23</v>
      </c>
      <c r="E15" s="138">
        <v>256515.23</v>
      </c>
      <c r="F15" s="138"/>
      <c r="G15" s="138"/>
      <c r="H15" s="138"/>
      <c r="I15" s="138"/>
      <c r="J15" s="138"/>
      <c r="K15" s="138"/>
      <c r="L15" s="138"/>
      <c r="M15" s="138"/>
      <c r="N15" s="138"/>
      <c r="O15" s="138"/>
    </row>
    <row r="16" ht="52.5" customHeight="1" spans="1:15">
      <c r="A16" s="177" t="s">
        <v>93</v>
      </c>
      <c r="B16" s="177" t="s">
        <v>92</v>
      </c>
      <c r="C16" s="138">
        <v>256515.23</v>
      </c>
      <c r="D16" s="138">
        <v>256515.23</v>
      </c>
      <c r="E16" s="138">
        <v>256515.23</v>
      </c>
      <c r="F16" s="138"/>
      <c r="G16" s="138"/>
      <c r="H16" s="138"/>
      <c r="I16" s="138"/>
      <c r="J16" s="138"/>
      <c r="K16" s="138"/>
      <c r="L16" s="138"/>
      <c r="M16" s="138"/>
      <c r="N16" s="138"/>
      <c r="O16" s="138"/>
    </row>
    <row r="17" ht="52.5" customHeight="1" spans="1:15">
      <c r="A17" s="175" t="s">
        <v>94</v>
      </c>
      <c r="B17" s="175" t="s">
        <v>95</v>
      </c>
      <c r="C17" s="138">
        <v>2051391.68</v>
      </c>
      <c r="D17" s="138">
        <v>2051391.68</v>
      </c>
      <c r="E17" s="138">
        <v>2051391.68</v>
      </c>
      <c r="F17" s="138"/>
      <c r="G17" s="138"/>
      <c r="H17" s="138"/>
      <c r="I17" s="138"/>
      <c r="J17" s="138"/>
      <c r="K17" s="138"/>
      <c r="L17" s="138"/>
      <c r="M17" s="138"/>
      <c r="N17" s="138"/>
      <c r="O17" s="138"/>
    </row>
    <row r="18" ht="52.5" customHeight="1" spans="1:15">
      <c r="A18" s="176" t="s">
        <v>96</v>
      </c>
      <c r="B18" s="176" t="s">
        <v>97</v>
      </c>
      <c r="C18" s="138">
        <v>2051391.68</v>
      </c>
      <c r="D18" s="138">
        <v>2051391.68</v>
      </c>
      <c r="E18" s="138">
        <v>2051391.68</v>
      </c>
      <c r="F18" s="138"/>
      <c r="G18" s="138"/>
      <c r="H18" s="138"/>
      <c r="I18" s="138"/>
      <c r="J18" s="138"/>
      <c r="K18" s="138"/>
      <c r="L18" s="138"/>
      <c r="M18" s="138"/>
      <c r="N18" s="138"/>
      <c r="O18" s="138"/>
    </row>
    <row r="19" ht="52.5" customHeight="1" spans="1:15">
      <c r="A19" s="177" t="s">
        <v>98</v>
      </c>
      <c r="B19" s="177" t="s">
        <v>99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</row>
    <row r="20" ht="52.5" customHeight="1" spans="1:15">
      <c r="A20" s="177" t="s">
        <v>100</v>
      </c>
      <c r="B20" s="177" t="s">
        <v>101</v>
      </c>
      <c r="C20" s="138">
        <v>1918906.61</v>
      </c>
      <c r="D20" s="138">
        <v>1918906.61</v>
      </c>
      <c r="E20" s="138">
        <v>1918906.61</v>
      </c>
      <c r="F20" s="138"/>
      <c r="G20" s="138"/>
      <c r="H20" s="138"/>
      <c r="I20" s="138"/>
      <c r="J20" s="138"/>
      <c r="K20" s="138"/>
      <c r="L20" s="138"/>
      <c r="M20" s="138"/>
      <c r="N20" s="138"/>
      <c r="O20" s="138"/>
    </row>
    <row r="21" ht="52.5" customHeight="1" spans="1:15">
      <c r="A21" s="177" t="s">
        <v>102</v>
      </c>
      <c r="B21" s="177" t="s">
        <v>103</v>
      </c>
      <c r="C21" s="138">
        <v>132485.07</v>
      </c>
      <c r="D21" s="138">
        <v>132485.07</v>
      </c>
      <c r="E21" s="138">
        <v>132485.07</v>
      </c>
      <c r="F21" s="138"/>
      <c r="G21" s="138"/>
      <c r="H21" s="138"/>
      <c r="I21" s="138"/>
      <c r="J21" s="138"/>
      <c r="K21" s="138"/>
      <c r="L21" s="138"/>
      <c r="M21" s="138"/>
      <c r="N21" s="138"/>
      <c r="O21" s="138"/>
    </row>
    <row r="22" ht="52.5" customHeight="1" spans="1:15">
      <c r="A22" s="175" t="s">
        <v>104</v>
      </c>
      <c r="B22" s="175" t="s">
        <v>105</v>
      </c>
      <c r="C22" s="138">
        <v>3974552.15</v>
      </c>
      <c r="D22" s="138">
        <v>3974552.15</v>
      </c>
      <c r="E22" s="138">
        <v>3974552.15</v>
      </c>
      <c r="F22" s="138"/>
      <c r="G22" s="138"/>
      <c r="H22" s="138"/>
      <c r="I22" s="138"/>
      <c r="J22" s="138"/>
      <c r="K22" s="138"/>
      <c r="L22" s="138"/>
      <c r="M22" s="138"/>
      <c r="N22" s="138"/>
      <c r="O22" s="138"/>
    </row>
    <row r="23" ht="52.5" customHeight="1" spans="1:15">
      <c r="A23" s="176" t="s">
        <v>106</v>
      </c>
      <c r="B23" s="176" t="s">
        <v>107</v>
      </c>
      <c r="C23" s="138">
        <v>3974552.15</v>
      </c>
      <c r="D23" s="138">
        <v>3974552.15</v>
      </c>
      <c r="E23" s="138">
        <v>3974552.15</v>
      </c>
      <c r="F23" s="138"/>
      <c r="G23" s="138"/>
      <c r="H23" s="138"/>
      <c r="I23" s="138"/>
      <c r="J23" s="138"/>
      <c r="K23" s="138"/>
      <c r="L23" s="138"/>
      <c r="M23" s="138"/>
      <c r="N23" s="138"/>
      <c r="O23" s="138"/>
    </row>
    <row r="24" ht="52.5" customHeight="1" spans="1:15">
      <c r="A24" s="177" t="s">
        <v>108</v>
      </c>
      <c r="B24" s="177" t="s">
        <v>109</v>
      </c>
      <c r="C24" s="138">
        <v>3974552.15</v>
      </c>
      <c r="D24" s="138">
        <v>3974552.15</v>
      </c>
      <c r="E24" s="138">
        <v>3974552.15</v>
      </c>
      <c r="F24" s="138"/>
      <c r="G24" s="138"/>
      <c r="H24" s="138"/>
      <c r="I24" s="138"/>
      <c r="J24" s="138"/>
      <c r="K24" s="138"/>
      <c r="L24" s="138"/>
      <c r="M24" s="138"/>
      <c r="N24" s="138"/>
      <c r="O24" s="138"/>
    </row>
    <row r="25" ht="30" customHeight="1" spans="1:15">
      <c r="A25" s="174" t="s">
        <v>31</v>
      </c>
      <c r="B25" s="174"/>
      <c r="C25" s="138">
        <v>56276173.33</v>
      </c>
      <c r="D25" s="138">
        <v>49326173.33</v>
      </c>
      <c r="E25" s="138">
        <v>45282173.33</v>
      </c>
      <c r="F25" s="138">
        <v>4044000</v>
      </c>
      <c r="G25" s="138"/>
      <c r="H25" s="138"/>
      <c r="I25" s="138">
        <v>3950000</v>
      </c>
      <c r="J25" s="138">
        <v>3000000</v>
      </c>
      <c r="K25" s="138"/>
      <c r="L25" s="138"/>
      <c r="M25" s="138"/>
      <c r="N25" s="138"/>
      <c r="O25" s="138">
        <v>3000000</v>
      </c>
    </row>
  </sheetData>
  <mergeCells count="13">
    <mergeCell ref="N1:O1"/>
    <mergeCell ref="A2:O2"/>
    <mergeCell ref="A3:F3"/>
    <mergeCell ref="N3:O3"/>
    <mergeCell ref="D4:F4"/>
    <mergeCell ref="J4:O4"/>
    <mergeCell ref="A25:B25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topLeftCell="A3" workbookViewId="0">
      <selection activeCell="A3" sqref="A3:B3"/>
    </sheetView>
  </sheetViews>
  <sheetFormatPr defaultColWidth="9.14" defaultRowHeight="14.25" customHeight="1" outlineLevelCol="3"/>
  <cols>
    <col min="1" max="1" width="32.7733333333333" customWidth="1"/>
    <col min="2" max="2" width="23.9133333333333" customWidth="1"/>
    <col min="3" max="3" width="35.4733333333333" customWidth="1"/>
    <col min="4" max="4" width="36.42" customWidth="1"/>
  </cols>
  <sheetData>
    <row r="1" ht="17.25" customHeight="1" spans="1:4">
      <c r="A1" s="45"/>
      <c r="B1" s="45"/>
      <c r="C1" s="45"/>
      <c r="D1" s="94" t="s">
        <v>110</v>
      </c>
    </row>
    <row r="2" ht="30.75" customHeight="1" spans="1:4">
      <c r="A2" s="164" t="str">
        <f>"2026"&amp;"年部门财政拨款收支预算总表"</f>
        <v>2026年部门财政拨款收支预算总表</v>
      </c>
      <c r="B2" s="164"/>
      <c r="C2" s="164"/>
      <c r="D2" s="164"/>
    </row>
    <row r="3" ht="18.75" customHeight="1" spans="1:4">
      <c r="A3" s="31" t="s">
        <v>1</v>
      </c>
      <c r="B3" s="165"/>
      <c r="C3" s="165"/>
      <c r="D3" s="95" t="s">
        <v>2</v>
      </c>
    </row>
    <row r="4" ht="19.5" customHeight="1" spans="1:4">
      <c r="A4" s="25" t="s">
        <v>111</v>
      </c>
      <c r="B4" s="27"/>
      <c r="C4" s="25" t="s">
        <v>112</v>
      </c>
      <c r="D4" s="27"/>
    </row>
    <row r="5" ht="21.75" customHeight="1" spans="1:4">
      <c r="A5" s="76" t="s">
        <v>113</v>
      </c>
      <c r="B5" s="7" t="s">
        <v>6</v>
      </c>
      <c r="C5" s="76" t="s">
        <v>114</v>
      </c>
      <c r="D5" s="7" t="s">
        <v>6</v>
      </c>
    </row>
    <row r="6" ht="17.25" customHeight="1" spans="1:4">
      <c r="A6" s="78"/>
      <c r="B6" s="11"/>
      <c r="C6" s="78"/>
      <c r="D6" s="11"/>
    </row>
    <row r="7" ht="19.5" customHeight="1" spans="1:4">
      <c r="A7" s="90" t="s">
        <v>115</v>
      </c>
      <c r="B7" s="28">
        <v>49326173.33</v>
      </c>
      <c r="C7" s="90" t="s">
        <v>116</v>
      </c>
      <c r="D7" s="28">
        <v>49326173.33</v>
      </c>
    </row>
    <row r="8" ht="19.5" customHeight="1" spans="1:4">
      <c r="A8" s="90" t="s">
        <v>117</v>
      </c>
      <c r="B8" s="28">
        <v>49326173.33</v>
      </c>
      <c r="C8" s="166" t="str">
        <f>"（"&amp;"一"&amp;"）"&amp;"教育支出"</f>
        <v>（一）教育支出</v>
      </c>
      <c r="D8" s="28">
        <v>37584800.38</v>
      </c>
    </row>
    <row r="9" ht="19.5" customHeight="1" spans="1:4">
      <c r="A9" s="167" t="s">
        <v>118</v>
      </c>
      <c r="B9" s="28"/>
      <c r="C9" s="166" t="str">
        <f>"（"&amp;"二"&amp;"）"&amp;"社会保障和就业支出"</f>
        <v>（二）社会保障和就业支出</v>
      </c>
      <c r="D9" s="28">
        <v>5715429.12</v>
      </c>
    </row>
    <row r="10" ht="19.5" customHeight="1" spans="1:4">
      <c r="A10" s="167" t="s">
        <v>119</v>
      </c>
      <c r="B10" s="28"/>
      <c r="C10" s="166" t="str">
        <f>"（"&amp;"三"&amp;"）"&amp;"卫生健康支出"</f>
        <v>（三）卫生健康支出</v>
      </c>
      <c r="D10" s="28">
        <v>2051391.68</v>
      </c>
    </row>
    <row r="11" ht="19.5" customHeight="1" spans="1:4">
      <c r="A11" s="167" t="s">
        <v>120</v>
      </c>
      <c r="B11" s="28"/>
      <c r="C11" s="166" t="str">
        <f>"（"&amp;"四"&amp;"）"&amp;"住房保障支出"</f>
        <v>（四）住房保障支出</v>
      </c>
      <c r="D11" s="28">
        <v>3974552.15</v>
      </c>
    </row>
    <row r="12" ht="19.5" customHeight="1" spans="1:4">
      <c r="A12" s="167" t="s">
        <v>117</v>
      </c>
      <c r="B12" s="28"/>
      <c r="C12" s="166"/>
      <c r="D12" s="28"/>
    </row>
    <row r="13" ht="19.5" customHeight="1" spans="1:4">
      <c r="A13" s="167" t="s">
        <v>118</v>
      </c>
      <c r="B13" s="28"/>
      <c r="C13" s="166"/>
      <c r="D13" s="28"/>
    </row>
    <row r="14" ht="19.5" customHeight="1" spans="1:4">
      <c r="A14" s="167" t="s">
        <v>119</v>
      </c>
      <c r="B14" s="28"/>
      <c r="C14" s="166"/>
      <c r="D14" s="28"/>
    </row>
    <row r="15" ht="19.5" customHeight="1" spans="1:4">
      <c r="A15" s="168"/>
      <c r="B15" s="28"/>
      <c r="C15" s="166"/>
      <c r="D15" s="28"/>
    </row>
    <row r="16" ht="19.5" customHeight="1" spans="1:4">
      <c r="A16" s="168"/>
      <c r="B16" s="28"/>
      <c r="C16" s="166"/>
      <c r="D16" s="28"/>
    </row>
    <row r="17" ht="19.5" customHeight="1" spans="1:4">
      <c r="A17" s="168"/>
      <c r="B17" s="28"/>
      <c r="C17" s="166"/>
      <c r="D17" s="28"/>
    </row>
    <row r="18" ht="19.5" customHeight="1" spans="1:4">
      <c r="A18" s="168"/>
      <c r="B18" s="28"/>
      <c r="C18" s="166"/>
      <c r="D18" s="28"/>
    </row>
    <row r="19" ht="19.5" customHeight="1" spans="1:4">
      <c r="A19" s="168"/>
      <c r="B19" s="28"/>
      <c r="C19" s="166"/>
      <c r="D19" s="28"/>
    </row>
    <row r="20" ht="19.5" customHeight="1" spans="1:4">
      <c r="A20" s="90"/>
      <c r="B20" s="28"/>
      <c r="C20" s="166"/>
      <c r="D20" s="28"/>
    </row>
    <row r="21" ht="19.5" customHeight="1" spans="1:4">
      <c r="A21" s="90"/>
      <c r="B21" s="28"/>
      <c r="C21" s="90"/>
      <c r="D21" s="28"/>
    </row>
    <row r="22" ht="19.5" customHeight="1" spans="1:4">
      <c r="A22" s="90"/>
      <c r="B22" s="28"/>
      <c r="C22" s="90"/>
      <c r="D22" s="28"/>
    </row>
    <row r="23" ht="19.5" customHeight="1" spans="1:4">
      <c r="A23" s="90"/>
      <c r="B23" s="28"/>
      <c r="C23" s="90"/>
      <c r="D23" s="28"/>
    </row>
    <row r="24" ht="19.5" customHeight="1" spans="1:4">
      <c r="A24" s="90"/>
      <c r="B24" s="28"/>
      <c r="C24" s="90"/>
      <c r="D24" s="28"/>
    </row>
    <row r="25" ht="19.5" customHeight="1" spans="1:4">
      <c r="A25" s="90"/>
      <c r="B25" s="28"/>
      <c r="C25" s="90"/>
      <c r="D25" s="28"/>
    </row>
    <row r="26" ht="19.5" customHeight="1" spans="1:4">
      <c r="A26" s="166"/>
      <c r="B26" s="28"/>
      <c r="C26" s="90"/>
      <c r="D26" s="28"/>
    </row>
    <row r="27" ht="19.5" customHeight="1" spans="1:4">
      <c r="A27" s="90"/>
      <c r="B27" s="28"/>
      <c r="C27" s="90"/>
      <c r="D27" s="28"/>
    </row>
    <row r="28" customHeight="1" spans="1:4">
      <c r="A28" s="90"/>
      <c r="B28" s="28"/>
      <c r="C28" s="167"/>
      <c r="D28" s="28"/>
    </row>
    <row r="29" ht="19.5" customHeight="1" spans="1:4">
      <c r="A29" s="90"/>
      <c r="B29" s="28"/>
      <c r="C29" s="90"/>
      <c r="D29" s="28"/>
    </row>
    <row r="30" ht="19.5" customHeight="1" spans="1:4">
      <c r="A30" s="166"/>
      <c r="B30" s="28"/>
      <c r="C30" s="90"/>
      <c r="D30" s="28"/>
    </row>
    <row r="31" ht="18" customHeight="1" spans="1:4">
      <c r="A31" s="166"/>
      <c r="B31" s="28"/>
      <c r="C31" s="90"/>
      <c r="D31" s="28"/>
    </row>
    <row r="32" ht="18" customHeight="1" spans="1:4">
      <c r="A32" s="166"/>
      <c r="B32" s="28"/>
      <c r="C32" s="167"/>
      <c r="D32" s="28"/>
    </row>
    <row r="33" ht="18" customHeight="1" spans="1:4">
      <c r="A33" s="166"/>
      <c r="B33" s="28"/>
      <c r="C33" s="167"/>
      <c r="D33" s="28"/>
    </row>
    <row r="34" ht="19.5" customHeight="1" spans="1:4">
      <c r="A34" s="166"/>
      <c r="B34" s="169"/>
      <c r="C34" s="90"/>
      <c r="D34" s="169"/>
    </row>
    <row r="35" ht="19.5" customHeight="1" spans="1:4">
      <c r="A35" s="166"/>
      <c r="B35" s="28"/>
      <c r="C35" s="90" t="s">
        <v>121</v>
      </c>
      <c r="D35" s="28"/>
    </row>
    <row r="36" ht="19.5" customHeight="1" spans="1:4">
      <c r="A36" s="170" t="s">
        <v>25</v>
      </c>
      <c r="B36" s="28">
        <v>49326173.33</v>
      </c>
      <c r="C36" s="170" t="s">
        <v>26</v>
      </c>
      <c r="D36" s="28">
        <v>49326173.33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3"/>
  <sheetViews>
    <sheetView showZeros="0" workbookViewId="0">
      <selection activeCell="C13" sqref="C13"/>
    </sheetView>
  </sheetViews>
  <sheetFormatPr defaultColWidth="10.2866666666667" defaultRowHeight="15" customHeight="1" outlineLevelCol="6"/>
  <cols>
    <col min="1" max="1" width="26.34" style="154" customWidth="1"/>
    <col min="2" max="2" width="31.5733333333333" style="154" customWidth="1"/>
    <col min="3" max="7" width="24.86" style="154" customWidth="1"/>
    <col min="8" max="16384" width="10.2866666666667" style="154"/>
  </cols>
  <sheetData>
    <row r="1" ht="18.75" customHeight="1" spans="1:7">
      <c r="A1" s="155"/>
      <c r="B1" s="155"/>
      <c r="C1" s="155"/>
      <c r="D1" s="155"/>
      <c r="E1" s="155"/>
      <c r="F1" s="155"/>
      <c r="G1" s="163" t="s">
        <v>122</v>
      </c>
    </row>
    <row r="2" ht="33" customHeight="1" spans="1:7">
      <c r="A2" s="156" t="str">
        <f>"2026"&amp;"年一般公共预算支出预算表（按功能科目分类）"</f>
        <v>2026年一般公共预算支出预算表（按功能科目分类）</v>
      </c>
      <c r="B2" s="156"/>
      <c r="C2" s="156"/>
      <c r="D2" s="156"/>
      <c r="E2" s="156"/>
      <c r="F2" s="156"/>
      <c r="G2" s="156"/>
    </row>
    <row r="3" ht="18.75" customHeight="1" spans="1:7">
      <c r="A3" s="157" t="s">
        <v>1</v>
      </c>
      <c r="B3" s="157"/>
      <c r="C3" s="155"/>
      <c r="D3" s="155"/>
      <c r="E3" s="155"/>
      <c r="F3" s="155"/>
      <c r="G3" s="163" t="s">
        <v>2</v>
      </c>
    </row>
    <row r="4" ht="18.75" customHeight="1" spans="1:7">
      <c r="A4" s="158" t="s">
        <v>123</v>
      </c>
      <c r="B4" s="158"/>
      <c r="C4" s="158" t="s">
        <v>31</v>
      </c>
      <c r="D4" s="158" t="s">
        <v>53</v>
      </c>
      <c r="E4" s="158"/>
      <c r="F4" s="158"/>
      <c r="G4" s="158" t="s">
        <v>54</v>
      </c>
    </row>
    <row r="5" ht="18.75" customHeight="1" spans="1:7">
      <c r="A5" s="158" t="s">
        <v>49</v>
      </c>
      <c r="B5" s="158" t="s">
        <v>50</v>
      </c>
      <c r="C5" s="158"/>
      <c r="D5" s="158" t="s">
        <v>34</v>
      </c>
      <c r="E5" s="158" t="s">
        <v>124</v>
      </c>
      <c r="F5" s="158" t="s">
        <v>125</v>
      </c>
      <c r="G5" s="158"/>
    </row>
    <row r="6" ht="18.75" customHeight="1" spans="1:7">
      <c r="A6" s="158" t="s">
        <v>60</v>
      </c>
      <c r="B6" s="158" t="s">
        <v>61</v>
      </c>
      <c r="C6" s="158" t="s">
        <v>62</v>
      </c>
      <c r="D6" s="158" t="s">
        <v>63</v>
      </c>
      <c r="E6" s="158" t="s">
        <v>64</v>
      </c>
      <c r="F6" s="158" t="s">
        <v>65</v>
      </c>
      <c r="G6" s="158" t="s">
        <v>66</v>
      </c>
    </row>
    <row r="7" ht="18.75" customHeight="1" spans="1:7">
      <c r="A7" s="159" t="s">
        <v>75</v>
      </c>
      <c r="B7" s="159" t="s">
        <v>76</v>
      </c>
      <c r="C7" s="160">
        <v>37584800.38</v>
      </c>
      <c r="D7" s="160">
        <v>33540800.38</v>
      </c>
      <c r="E7" s="160">
        <v>29937123.9</v>
      </c>
      <c r="F7" s="160">
        <v>3603676.48</v>
      </c>
      <c r="G7" s="160">
        <v>4044000</v>
      </c>
    </row>
    <row r="8" ht="18.75" customHeight="1" spans="1:7">
      <c r="A8" s="161" t="s">
        <v>77</v>
      </c>
      <c r="B8" s="161" t="s">
        <v>78</v>
      </c>
      <c r="C8" s="160">
        <v>37584800.38</v>
      </c>
      <c r="D8" s="160">
        <v>33540800.38</v>
      </c>
      <c r="E8" s="160">
        <v>29937123.9</v>
      </c>
      <c r="F8" s="160">
        <v>3603676.48</v>
      </c>
      <c r="G8" s="160">
        <v>4044000</v>
      </c>
    </row>
    <row r="9" s="154" customFormat="1" ht="18.75" customHeight="1" spans="1:7">
      <c r="A9" s="162" t="s">
        <v>79</v>
      </c>
      <c r="B9" s="162" t="s">
        <v>80</v>
      </c>
      <c r="C9" s="160">
        <v>11848185.48</v>
      </c>
      <c r="D9" s="160">
        <v>11848185.48</v>
      </c>
      <c r="E9" s="160">
        <v>11572659</v>
      </c>
      <c r="F9" s="160">
        <v>275526.48</v>
      </c>
      <c r="G9" s="160"/>
    </row>
    <row r="10" s="154" customFormat="1" ht="18.75" customHeight="1" spans="1:7">
      <c r="A10" s="162" t="s">
        <v>81</v>
      </c>
      <c r="B10" s="162" t="s">
        <v>82</v>
      </c>
      <c r="C10" s="160">
        <v>25736614.9</v>
      </c>
      <c r="D10" s="160">
        <v>21692614.9</v>
      </c>
      <c r="E10" s="160">
        <v>18364464.9</v>
      </c>
      <c r="F10" s="160">
        <v>3328150</v>
      </c>
      <c r="G10" s="160">
        <v>4044000</v>
      </c>
    </row>
    <row r="11" ht="18.75" customHeight="1" spans="1:7">
      <c r="A11" s="159" t="s">
        <v>83</v>
      </c>
      <c r="B11" s="159" t="s">
        <v>84</v>
      </c>
      <c r="C11" s="160">
        <v>5715429.12</v>
      </c>
      <c r="D11" s="160">
        <v>5715429.12</v>
      </c>
      <c r="E11" s="160">
        <v>5715429.12</v>
      </c>
      <c r="F11" s="160"/>
      <c r="G11" s="160"/>
    </row>
    <row r="12" ht="18.75" customHeight="1" spans="1:7">
      <c r="A12" s="161" t="s">
        <v>85</v>
      </c>
      <c r="B12" s="161" t="s">
        <v>86</v>
      </c>
      <c r="C12" s="160">
        <v>5458913.89</v>
      </c>
      <c r="D12" s="160">
        <v>5458913.89</v>
      </c>
      <c r="E12" s="160">
        <v>5458913.89</v>
      </c>
      <c r="F12" s="160"/>
      <c r="G12" s="160"/>
    </row>
    <row r="13" s="154" customFormat="1" ht="36" customHeight="1" spans="1:7">
      <c r="A13" s="162" t="s">
        <v>87</v>
      </c>
      <c r="B13" s="162" t="s">
        <v>88</v>
      </c>
      <c r="C13" s="160">
        <v>5458913.89</v>
      </c>
      <c r="D13" s="160">
        <v>5458913.89</v>
      </c>
      <c r="E13" s="160">
        <v>5458913.89</v>
      </c>
      <c r="F13" s="160"/>
      <c r="G13" s="160"/>
    </row>
    <row r="14" ht="18.75" customHeight="1" spans="1:7">
      <c r="A14" s="161" t="s">
        <v>91</v>
      </c>
      <c r="B14" s="161" t="s">
        <v>92</v>
      </c>
      <c r="C14" s="160">
        <v>256515.23</v>
      </c>
      <c r="D14" s="160">
        <v>256515.23</v>
      </c>
      <c r="E14" s="160">
        <v>256515.23</v>
      </c>
      <c r="F14" s="160"/>
      <c r="G14" s="160"/>
    </row>
    <row r="15" s="154" customFormat="1" ht="18.75" customHeight="1" spans="1:7">
      <c r="A15" s="162" t="s">
        <v>93</v>
      </c>
      <c r="B15" s="162" t="s">
        <v>92</v>
      </c>
      <c r="C15" s="160">
        <v>256515.23</v>
      </c>
      <c r="D15" s="160">
        <v>256515.23</v>
      </c>
      <c r="E15" s="160">
        <v>256515.23</v>
      </c>
      <c r="F15" s="160"/>
      <c r="G15" s="160"/>
    </row>
    <row r="16" ht="18.75" customHeight="1" spans="1:7">
      <c r="A16" s="159" t="s">
        <v>94</v>
      </c>
      <c r="B16" s="159" t="s">
        <v>95</v>
      </c>
      <c r="C16" s="160">
        <v>2051391.68</v>
      </c>
      <c r="D16" s="160">
        <v>2051391.68</v>
      </c>
      <c r="E16" s="160">
        <v>2051391.68</v>
      </c>
      <c r="F16" s="160"/>
      <c r="G16" s="160"/>
    </row>
    <row r="17" ht="18.75" customHeight="1" spans="1:7">
      <c r="A17" s="161" t="s">
        <v>96</v>
      </c>
      <c r="B17" s="161" t="s">
        <v>97</v>
      </c>
      <c r="C17" s="160">
        <v>2051391.68</v>
      </c>
      <c r="D17" s="160">
        <v>2051391.68</v>
      </c>
      <c r="E17" s="160">
        <v>2051391.68</v>
      </c>
      <c r="F17" s="160"/>
      <c r="G17" s="160"/>
    </row>
    <row r="18" s="154" customFormat="1" ht="18.75" customHeight="1" spans="1:7">
      <c r="A18" s="162" t="s">
        <v>100</v>
      </c>
      <c r="B18" s="162" t="s">
        <v>101</v>
      </c>
      <c r="C18" s="160">
        <v>1918906.61</v>
      </c>
      <c r="D18" s="160">
        <v>1918906.61</v>
      </c>
      <c r="E18" s="160">
        <v>1918906.61</v>
      </c>
      <c r="F18" s="160"/>
      <c r="G18" s="160"/>
    </row>
    <row r="19" s="154" customFormat="1" ht="18.75" customHeight="1" spans="1:7">
      <c r="A19" s="162" t="s">
        <v>102</v>
      </c>
      <c r="B19" s="162" t="s">
        <v>103</v>
      </c>
      <c r="C19" s="160">
        <v>132485.07</v>
      </c>
      <c r="D19" s="160">
        <v>132485.07</v>
      </c>
      <c r="E19" s="160">
        <v>132485.07</v>
      </c>
      <c r="F19" s="160"/>
      <c r="G19" s="160"/>
    </row>
    <row r="20" ht="18.75" customHeight="1" spans="1:7">
      <c r="A20" s="159" t="s">
        <v>104</v>
      </c>
      <c r="B20" s="159" t="s">
        <v>105</v>
      </c>
      <c r="C20" s="160">
        <v>3974552.15</v>
      </c>
      <c r="D20" s="160">
        <v>3974552.15</v>
      </c>
      <c r="E20" s="160">
        <v>3974552.15</v>
      </c>
      <c r="F20" s="160"/>
      <c r="G20" s="160"/>
    </row>
    <row r="21" ht="18.75" customHeight="1" spans="1:7">
      <c r="A21" s="161" t="s">
        <v>106</v>
      </c>
      <c r="B21" s="161" t="s">
        <v>107</v>
      </c>
      <c r="C21" s="160">
        <v>3974552.15</v>
      </c>
      <c r="D21" s="160">
        <v>3974552.15</v>
      </c>
      <c r="E21" s="160">
        <v>3974552.15</v>
      </c>
      <c r="F21" s="160"/>
      <c r="G21" s="160"/>
    </row>
    <row r="22" s="154" customFormat="1" ht="18.75" customHeight="1" spans="1:7">
      <c r="A22" s="162" t="s">
        <v>108</v>
      </c>
      <c r="B22" s="162" t="s">
        <v>109</v>
      </c>
      <c r="C22" s="160">
        <v>3974552.15</v>
      </c>
      <c r="D22" s="160">
        <v>3974552.15</v>
      </c>
      <c r="E22" s="160">
        <v>3974552.15</v>
      </c>
      <c r="F22" s="160"/>
      <c r="G22" s="160"/>
    </row>
    <row r="23" ht="18.75" customHeight="1" spans="1:7">
      <c r="A23" s="158" t="s">
        <v>31</v>
      </c>
      <c r="B23" s="158"/>
      <c r="C23" s="160">
        <v>49326173.33</v>
      </c>
      <c r="D23" s="160">
        <v>45282173.33</v>
      </c>
      <c r="E23" s="160">
        <v>41678496.85</v>
      </c>
      <c r="F23" s="160">
        <v>3603676.48</v>
      </c>
      <c r="G23" s="160">
        <v>4044000</v>
      </c>
    </row>
  </sheetData>
  <mergeCells count="7">
    <mergeCell ref="A2:G2"/>
    <mergeCell ref="A3:C3"/>
    <mergeCell ref="A4:B4"/>
    <mergeCell ref="D4:F4"/>
    <mergeCell ref="A23:B23"/>
    <mergeCell ref="C4:C5"/>
    <mergeCell ref="G4:G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8"/>
  <sheetViews>
    <sheetView showZeros="0" workbookViewId="0">
      <selection activeCell="C18" sqref="C18"/>
    </sheetView>
  </sheetViews>
  <sheetFormatPr defaultColWidth="9.14" defaultRowHeight="14.25" customHeight="1" outlineLevelRow="7" outlineLevelCol="5"/>
  <cols>
    <col min="1" max="1" width="28.2" customWidth="1"/>
    <col min="2" max="2" width="18.34" customWidth="1"/>
    <col min="3" max="3" width="17.2866666666667" customWidth="1"/>
    <col min="4" max="4" width="21.6266666666667" customWidth="1"/>
    <col min="5" max="5" width="19.7733333333333" customWidth="1"/>
    <col min="6" max="6" width="18.7133333333333" customWidth="1"/>
  </cols>
  <sheetData>
    <row r="1" customHeight="1" spans="1:6">
      <c r="A1" s="145"/>
      <c r="B1" s="145"/>
      <c r="C1" s="146"/>
      <c r="D1" s="1"/>
      <c r="E1" s="1"/>
      <c r="F1" s="153" t="s">
        <v>126</v>
      </c>
    </row>
    <row r="2" ht="33.75" customHeight="1" spans="1:6">
      <c r="A2" s="147" t="str">
        <f>"2026"&amp;"年一般公共预算“三公”经费支出预算表"</f>
        <v>2026年一般公共预算“三公”经费支出预算表</v>
      </c>
      <c r="B2" s="147"/>
      <c r="C2" s="147"/>
      <c r="D2" s="147"/>
      <c r="E2" s="147"/>
      <c r="F2" s="147"/>
    </row>
    <row r="3" ht="21.75" customHeight="1" spans="1:6">
      <c r="A3" s="148" t="s">
        <v>1</v>
      </c>
      <c r="B3" s="145"/>
      <c r="C3" s="146"/>
      <c r="D3" s="21"/>
      <c r="E3" s="1"/>
      <c r="F3" s="153" t="s">
        <v>28</v>
      </c>
    </row>
    <row r="4" ht="19.5" customHeight="1" spans="1:6">
      <c r="A4" s="7" t="s">
        <v>127</v>
      </c>
      <c r="B4" s="76" t="s">
        <v>128</v>
      </c>
      <c r="C4" s="25" t="s">
        <v>129</v>
      </c>
      <c r="D4" s="26"/>
      <c r="E4" s="27"/>
      <c r="F4" s="76" t="s">
        <v>130</v>
      </c>
    </row>
    <row r="5" ht="19.5" customHeight="1" spans="1:6">
      <c r="A5" s="11"/>
      <c r="B5" s="78"/>
      <c r="C5" s="39" t="s">
        <v>34</v>
      </c>
      <c r="D5" s="39" t="s">
        <v>131</v>
      </c>
      <c r="E5" s="39" t="s">
        <v>132</v>
      </c>
      <c r="F5" s="78"/>
    </row>
    <row r="6" ht="18.75" customHeight="1" spans="1:6">
      <c r="A6" s="149">
        <v>1</v>
      </c>
      <c r="B6" s="149">
        <v>2</v>
      </c>
      <c r="C6" s="150">
        <v>3</v>
      </c>
      <c r="D6" s="149">
        <v>4</v>
      </c>
      <c r="E6" s="149">
        <v>5</v>
      </c>
      <c r="F6" s="149">
        <v>6</v>
      </c>
    </row>
    <row r="7" ht="24.75" customHeight="1" spans="1:6">
      <c r="A7" s="151"/>
      <c r="B7" s="151"/>
      <c r="C7" s="152"/>
      <c r="D7" s="151"/>
      <c r="E7" s="151"/>
      <c r="F7" s="151"/>
    </row>
    <row r="8" customHeight="1" spans="1:1">
      <c r="A8" s="37" t="s">
        <v>133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53"/>
  <sheetViews>
    <sheetView showZeros="0" topLeftCell="A34" workbookViewId="0">
      <selection activeCell="Q13" sqref="Q13"/>
    </sheetView>
  </sheetViews>
  <sheetFormatPr defaultColWidth="10.2866666666667" defaultRowHeight="15" customHeight="1"/>
  <cols>
    <col min="1" max="2" width="12.42" customWidth="1"/>
    <col min="3" max="3" width="17.5733333333333" customWidth="1"/>
    <col min="4" max="4" width="6" customWidth="1"/>
    <col min="5" max="5" width="18.14" customWidth="1"/>
    <col min="6" max="6" width="5.57333333333333" customWidth="1"/>
    <col min="7" max="7" width="16" customWidth="1"/>
    <col min="8" max="9" width="18.14" customWidth="1"/>
    <col min="10" max="11" width="6" customWidth="1"/>
    <col min="12" max="12" width="12.2866666666667" customWidth="1"/>
    <col min="13" max="17" width="7" customWidth="1"/>
    <col min="18" max="18" width="14.7133333333333" customWidth="1"/>
    <col min="19" max="22" width="8.14" customWidth="1"/>
    <col min="23" max="23" width="15.7133333333333" customWidth="1"/>
  </cols>
  <sheetData>
    <row r="1" ht="18.75" customHeight="1" spans="1:23">
      <c r="A1" s="140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4" t="s">
        <v>134</v>
      </c>
      <c r="U1" s="144"/>
      <c r="V1" s="144"/>
      <c r="W1" s="144"/>
    </row>
    <row r="2" ht="45.75" customHeight="1" spans="1:23">
      <c r="A2" s="141" t="str">
        <f>"2026"&amp;"年部门基本支出预算表"</f>
        <v>2026年部门基本支出预算表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</row>
    <row r="3" ht="18.75" customHeight="1" spans="1:23">
      <c r="A3" s="140" t="s">
        <v>1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4" t="s">
        <v>28</v>
      </c>
      <c r="U3" s="144"/>
      <c r="V3" s="144"/>
      <c r="W3" s="144"/>
    </row>
    <row r="4" ht="18.75" customHeight="1" spans="1:23">
      <c r="A4" s="142" t="s">
        <v>135</v>
      </c>
      <c r="B4" s="142" t="s">
        <v>136</v>
      </c>
      <c r="C4" s="142" t="s">
        <v>137</v>
      </c>
      <c r="D4" s="142" t="s">
        <v>138</v>
      </c>
      <c r="E4" s="142" t="s">
        <v>139</v>
      </c>
      <c r="F4" s="142" t="s">
        <v>140</v>
      </c>
      <c r="G4" s="142" t="s">
        <v>141</v>
      </c>
      <c r="H4" s="142" t="s">
        <v>142</v>
      </c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</row>
    <row r="5" ht="28.3" customHeight="1" spans="1:23">
      <c r="A5" s="142"/>
      <c r="B5" s="142"/>
      <c r="C5" s="142"/>
      <c r="D5" s="142"/>
      <c r="E5" s="142"/>
      <c r="F5" s="142"/>
      <c r="G5" s="142"/>
      <c r="H5" s="142" t="s">
        <v>143</v>
      </c>
      <c r="I5" s="142" t="s">
        <v>35</v>
      </c>
      <c r="J5" s="142" t="s">
        <v>144</v>
      </c>
      <c r="K5" s="142" t="s">
        <v>145</v>
      </c>
      <c r="L5" s="142" t="s">
        <v>146</v>
      </c>
      <c r="M5" s="142" t="s">
        <v>147</v>
      </c>
      <c r="N5" s="142" t="s">
        <v>148</v>
      </c>
      <c r="O5" s="142" t="s">
        <v>36</v>
      </c>
      <c r="P5" s="142" t="s">
        <v>37</v>
      </c>
      <c r="Q5" s="142" t="s">
        <v>38</v>
      </c>
      <c r="R5" s="142" t="s">
        <v>52</v>
      </c>
      <c r="S5" s="142"/>
      <c r="T5" s="142"/>
      <c r="U5" s="142"/>
      <c r="V5" s="142"/>
      <c r="W5" s="142"/>
    </row>
    <row r="6" ht="24" customHeight="1" spans="1:23">
      <c r="A6" s="142"/>
      <c r="B6" s="142"/>
      <c r="C6" s="142"/>
      <c r="D6" s="142"/>
      <c r="E6" s="142"/>
      <c r="F6" s="142"/>
      <c r="G6" s="142"/>
      <c r="H6" s="142"/>
      <c r="I6" s="142" t="s">
        <v>149</v>
      </c>
      <c r="J6" s="142" t="s">
        <v>144</v>
      </c>
      <c r="K6" s="142" t="s">
        <v>145</v>
      </c>
      <c r="L6" s="142" t="s">
        <v>146</v>
      </c>
      <c r="M6" s="142" t="s">
        <v>147</v>
      </c>
      <c r="N6" s="142" t="s">
        <v>35</v>
      </c>
      <c r="O6" s="142" t="s">
        <v>36</v>
      </c>
      <c r="P6" s="142" t="s">
        <v>37</v>
      </c>
      <c r="Q6" s="142"/>
      <c r="R6" s="142" t="s">
        <v>34</v>
      </c>
      <c r="S6" s="142" t="s">
        <v>41</v>
      </c>
      <c r="T6" s="142" t="s">
        <v>42</v>
      </c>
      <c r="U6" s="142" t="s">
        <v>43</v>
      </c>
      <c r="V6" s="142" t="s">
        <v>44</v>
      </c>
      <c r="W6" s="142" t="s">
        <v>45</v>
      </c>
    </row>
    <row r="7" ht="67" customHeight="1" spans="1:23">
      <c r="A7" s="142"/>
      <c r="B7" s="142"/>
      <c r="C7" s="142"/>
      <c r="D7" s="142"/>
      <c r="E7" s="142"/>
      <c r="F7" s="142"/>
      <c r="G7" s="142"/>
      <c r="H7" s="142"/>
      <c r="I7" s="142" t="s">
        <v>34</v>
      </c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</row>
    <row r="8" ht="18.75" customHeight="1" spans="1:23">
      <c r="A8" s="142" t="s">
        <v>60</v>
      </c>
      <c r="B8" s="142" t="s">
        <v>61</v>
      </c>
      <c r="C8" s="142" t="s">
        <v>62</v>
      </c>
      <c r="D8" s="142" t="s">
        <v>63</v>
      </c>
      <c r="E8" s="142" t="s">
        <v>64</v>
      </c>
      <c r="F8" s="142" t="s">
        <v>65</v>
      </c>
      <c r="G8" s="142" t="s">
        <v>66</v>
      </c>
      <c r="H8" s="142" t="s">
        <v>67</v>
      </c>
      <c r="I8" s="142" t="s">
        <v>68</v>
      </c>
      <c r="J8" s="142" t="s">
        <v>69</v>
      </c>
      <c r="K8" s="142" t="s">
        <v>70</v>
      </c>
      <c r="L8" s="142" t="s">
        <v>71</v>
      </c>
      <c r="M8" s="142" t="s">
        <v>72</v>
      </c>
      <c r="N8" s="142" t="s">
        <v>73</v>
      </c>
      <c r="O8" s="142" t="s">
        <v>74</v>
      </c>
      <c r="P8" s="142" t="s">
        <v>150</v>
      </c>
      <c r="Q8" s="142" t="s">
        <v>151</v>
      </c>
      <c r="R8" s="142" t="s">
        <v>152</v>
      </c>
      <c r="S8" s="142" t="s">
        <v>153</v>
      </c>
      <c r="T8" s="142" t="s">
        <v>154</v>
      </c>
      <c r="U8" s="142" t="s">
        <v>155</v>
      </c>
      <c r="V8" s="142" t="s">
        <v>156</v>
      </c>
      <c r="W8" s="142" t="s">
        <v>157</v>
      </c>
    </row>
    <row r="9" ht="53.25" customHeight="1" spans="1:23">
      <c r="A9" s="136" t="s">
        <v>47</v>
      </c>
      <c r="B9" s="136"/>
      <c r="C9" s="136"/>
      <c r="D9" s="136"/>
      <c r="E9" s="136"/>
      <c r="F9" s="136"/>
      <c r="G9" s="136"/>
      <c r="H9" s="138">
        <v>46282173.33</v>
      </c>
      <c r="I9" s="138">
        <v>45282173.33</v>
      </c>
      <c r="J9" s="138"/>
      <c r="K9" s="138"/>
      <c r="L9" s="138">
        <v>45282173.33</v>
      </c>
      <c r="M9" s="138"/>
      <c r="N9" s="138"/>
      <c r="O9" s="138"/>
      <c r="P9" s="138"/>
      <c r="Q9" s="138"/>
      <c r="R9" s="138">
        <v>1000000</v>
      </c>
      <c r="S9" s="138"/>
      <c r="T9" s="138"/>
      <c r="U9" s="138"/>
      <c r="V9" s="138"/>
      <c r="W9" s="138">
        <v>1000000</v>
      </c>
    </row>
    <row r="10" ht="53.25" customHeight="1" spans="1:23">
      <c r="A10" s="136" t="s">
        <v>47</v>
      </c>
      <c r="B10" s="136" t="s">
        <v>158</v>
      </c>
      <c r="C10" s="136" t="s">
        <v>159</v>
      </c>
      <c r="D10" s="136" t="s">
        <v>93</v>
      </c>
      <c r="E10" s="136" t="s">
        <v>92</v>
      </c>
      <c r="F10" s="136" t="s">
        <v>160</v>
      </c>
      <c r="G10" s="136" t="s">
        <v>161</v>
      </c>
      <c r="H10" s="138">
        <v>31644.96</v>
      </c>
      <c r="I10" s="138">
        <v>31644.96</v>
      </c>
      <c r="J10" s="138"/>
      <c r="K10" s="138"/>
      <c r="L10" s="138">
        <v>31644.96</v>
      </c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</row>
    <row r="11" ht="53.25" customHeight="1" spans="1:23">
      <c r="A11" s="136" t="s">
        <v>47</v>
      </c>
      <c r="B11" s="136" t="s">
        <v>162</v>
      </c>
      <c r="C11" s="136" t="s">
        <v>163</v>
      </c>
      <c r="D11" s="136" t="s">
        <v>79</v>
      </c>
      <c r="E11" s="136" t="s">
        <v>80</v>
      </c>
      <c r="F11" s="136" t="s">
        <v>164</v>
      </c>
      <c r="G11" s="136" t="s">
        <v>165</v>
      </c>
      <c r="H11" s="138">
        <v>4679748</v>
      </c>
      <c r="I11" s="138">
        <v>4679748</v>
      </c>
      <c r="J11" s="138"/>
      <c r="K11" s="138"/>
      <c r="L11" s="138">
        <v>4679748</v>
      </c>
      <c r="M11" s="136"/>
      <c r="N11" s="138"/>
      <c r="O11" s="138"/>
      <c r="P11" s="138"/>
      <c r="Q11" s="138"/>
      <c r="R11" s="138"/>
      <c r="S11" s="138"/>
      <c r="T11" s="138"/>
      <c r="U11" s="138"/>
      <c r="V11" s="138"/>
      <c r="W11" s="138"/>
    </row>
    <row r="12" ht="53.25" customHeight="1" spans="1:23">
      <c r="A12" s="136" t="s">
        <v>47</v>
      </c>
      <c r="B12" s="136" t="s">
        <v>162</v>
      </c>
      <c r="C12" s="136" t="s">
        <v>163</v>
      </c>
      <c r="D12" s="136" t="s">
        <v>81</v>
      </c>
      <c r="E12" s="136" t="s">
        <v>82</v>
      </c>
      <c r="F12" s="136" t="s">
        <v>164</v>
      </c>
      <c r="G12" s="136" t="s">
        <v>165</v>
      </c>
      <c r="H12" s="138">
        <v>7283578.8</v>
      </c>
      <c r="I12" s="138">
        <v>7283578.8</v>
      </c>
      <c r="J12" s="138"/>
      <c r="K12" s="138"/>
      <c r="L12" s="138">
        <v>7283578.8</v>
      </c>
      <c r="M12" s="136"/>
      <c r="N12" s="138"/>
      <c r="O12" s="138"/>
      <c r="P12" s="138"/>
      <c r="Q12" s="138"/>
      <c r="R12" s="138"/>
      <c r="S12" s="138"/>
      <c r="T12" s="138"/>
      <c r="U12" s="138"/>
      <c r="V12" s="138"/>
      <c r="W12" s="138"/>
    </row>
    <row r="13" ht="53.25" customHeight="1" spans="1:23">
      <c r="A13" s="136" t="s">
        <v>47</v>
      </c>
      <c r="B13" s="136" t="s">
        <v>162</v>
      </c>
      <c r="C13" s="136" t="s">
        <v>163</v>
      </c>
      <c r="D13" s="136" t="s">
        <v>79</v>
      </c>
      <c r="E13" s="136" t="s">
        <v>80</v>
      </c>
      <c r="F13" s="136" t="s">
        <v>166</v>
      </c>
      <c r="G13" s="136" t="s">
        <v>167</v>
      </c>
      <c r="H13" s="138">
        <v>1675020</v>
      </c>
      <c r="I13" s="138">
        <v>1675020</v>
      </c>
      <c r="J13" s="138"/>
      <c r="K13" s="138"/>
      <c r="L13" s="138">
        <v>1675020</v>
      </c>
      <c r="M13" s="136"/>
      <c r="N13" s="138"/>
      <c r="O13" s="138"/>
      <c r="P13" s="138"/>
      <c r="Q13" s="138"/>
      <c r="R13" s="138"/>
      <c r="S13" s="138"/>
      <c r="T13" s="138"/>
      <c r="U13" s="138"/>
      <c r="V13" s="138"/>
      <c r="W13" s="138"/>
    </row>
    <row r="14" ht="53.25" customHeight="1" spans="1:23">
      <c r="A14" s="136" t="s">
        <v>47</v>
      </c>
      <c r="B14" s="136" t="s">
        <v>162</v>
      </c>
      <c r="C14" s="136" t="s">
        <v>163</v>
      </c>
      <c r="D14" s="136" t="s">
        <v>81</v>
      </c>
      <c r="E14" s="136" t="s">
        <v>82</v>
      </c>
      <c r="F14" s="136" t="s">
        <v>166</v>
      </c>
      <c r="G14" s="136" t="s">
        <v>167</v>
      </c>
      <c r="H14" s="138">
        <v>2670108</v>
      </c>
      <c r="I14" s="138">
        <v>2670108</v>
      </c>
      <c r="J14" s="138"/>
      <c r="K14" s="138"/>
      <c r="L14" s="138">
        <v>2670108</v>
      </c>
      <c r="M14" s="136"/>
      <c r="N14" s="138"/>
      <c r="O14" s="138"/>
      <c r="P14" s="138"/>
      <c r="Q14" s="138"/>
      <c r="R14" s="138"/>
      <c r="S14" s="138"/>
      <c r="T14" s="138"/>
      <c r="U14" s="138"/>
      <c r="V14" s="138"/>
      <c r="W14" s="138"/>
    </row>
    <row r="15" ht="53.25" customHeight="1" spans="1:23">
      <c r="A15" s="136" t="s">
        <v>47</v>
      </c>
      <c r="B15" s="136" t="s">
        <v>162</v>
      </c>
      <c r="C15" s="136" t="s">
        <v>163</v>
      </c>
      <c r="D15" s="136" t="s">
        <v>79</v>
      </c>
      <c r="E15" s="136" t="s">
        <v>80</v>
      </c>
      <c r="F15" s="136" t="s">
        <v>168</v>
      </c>
      <c r="G15" s="136" t="s">
        <v>169</v>
      </c>
      <c r="H15" s="138">
        <v>389979</v>
      </c>
      <c r="I15" s="138">
        <v>389979</v>
      </c>
      <c r="J15" s="138"/>
      <c r="K15" s="138"/>
      <c r="L15" s="138">
        <v>389979</v>
      </c>
      <c r="M15" s="136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r="16" ht="53.25" customHeight="1" spans="1:23">
      <c r="A16" s="136" t="s">
        <v>47</v>
      </c>
      <c r="B16" s="136" t="s">
        <v>162</v>
      </c>
      <c r="C16" s="136" t="s">
        <v>163</v>
      </c>
      <c r="D16" s="136" t="s">
        <v>81</v>
      </c>
      <c r="E16" s="136" t="s">
        <v>82</v>
      </c>
      <c r="F16" s="136" t="s">
        <v>168</v>
      </c>
      <c r="G16" s="136" t="s">
        <v>169</v>
      </c>
      <c r="H16" s="138">
        <v>606964.9</v>
      </c>
      <c r="I16" s="138">
        <v>606964.9</v>
      </c>
      <c r="J16" s="138"/>
      <c r="K16" s="138"/>
      <c r="L16" s="138">
        <v>606964.9</v>
      </c>
      <c r="M16" s="136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r="17" ht="53.25" customHeight="1" spans="1:23">
      <c r="A17" s="136" t="s">
        <v>47</v>
      </c>
      <c r="B17" s="136" t="s">
        <v>162</v>
      </c>
      <c r="C17" s="136" t="s">
        <v>163</v>
      </c>
      <c r="D17" s="136" t="s">
        <v>79</v>
      </c>
      <c r="E17" s="136" t="s">
        <v>80</v>
      </c>
      <c r="F17" s="136" t="s">
        <v>168</v>
      </c>
      <c r="G17" s="136" t="s">
        <v>169</v>
      </c>
      <c r="H17" s="138">
        <v>1357200</v>
      </c>
      <c r="I17" s="138">
        <v>1357200</v>
      </c>
      <c r="J17" s="138"/>
      <c r="K17" s="138"/>
      <c r="L17" s="138">
        <v>1357200</v>
      </c>
      <c r="M17" s="136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18" ht="53.25" customHeight="1" spans="1:23">
      <c r="A18" s="136" t="s">
        <v>47</v>
      </c>
      <c r="B18" s="136" t="s">
        <v>162</v>
      </c>
      <c r="C18" s="136" t="s">
        <v>163</v>
      </c>
      <c r="D18" s="136" t="s">
        <v>81</v>
      </c>
      <c r="E18" s="136" t="s">
        <v>82</v>
      </c>
      <c r="F18" s="136" t="s">
        <v>168</v>
      </c>
      <c r="G18" s="136" t="s">
        <v>169</v>
      </c>
      <c r="H18" s="138">
        <v>2198394</v>
      </c>
      <c r="I18" s="138">
        <v>2198394</v>
      </c>
      <c r="J18" s="138"/>
      <c r="K18" s="138"/>
      <c r="L18" s="138">
        <v>2198394</v>
      </c>
      <c r="M18" s="136"/>
      <c r="N18" s="138"/>
      <c r="O18" s="138"/>
      <c r="P18" s="138"/>
      <c r="Q18" s="138"/>
      <c r="R18" s="138"/>
      <c r="S18" s="138"/>
      <c r="T18" s="138"/>
      <c r="U18" s="138"/>
      <c r="V18" s="138"/>
      <c r="W18" s="138"/>
    </row>
    <row r="19" ht="53.25" customHeight="1" spans="1:23">
      <c r="A19" s="136" t="s">
        <v>47</v>
      </c>
      <c r="B19" s="136" t="s">
        <v>162</v>
      </c>
      <c r="C19" s="136" t="s">
        <v>163</v>
      </c>
      <c r="D19" s="136" t="s">
        <v>79</v>
      </c>
      <c r="E19" s="136" t="s">
        <v>80</v>
      </c>
      <c r="F19" s="136" t="s">
        <v>168</v>
      </c>
      <c r="G19" s="136" t="s">
        <v>169</v>
      </c>
      <c r="H19" s="138">
        <v>2054760</v>
      </c>
      <c r="I19" s="138">
        <v>2054760</v>
      </c>
      <c r="J19" s="138"/>
      <c r="K19" s="138"/>
      <c r="L19" s="138">
        <v>2054760</v>
      </c>
      <c r="M19" s="136"/>
      <c r="N19" s="138"/>
      <c r="O19" s="138"/>
      <c r="P19" s="138"/>
      <c r="Q19" s="138"/>
      <c r="R19" s="138"/>
      <c r="S19" s="138"/>
      <c r="T19" s="138"/>
      <c r="U19" s="138"/>
      <c r="V19" s="138"/>
      <c r="W19" s="138"/>
    </row>
    <row r="20" ht="53.25" customHeight="1" spans="1:23">
      <c r="A20" s="136" t="s">
        <v>47</v>
      </c>
      <c r="B20" s="136" t="s">
        <v>162</v>
      </c>
      <c r="C20" s="136" t="s">
        <v>163</v>
      </c>
      <c r="D20" s="136" t="s">
        <v>81</v>
      </c>
      <c r="E20" s="136" t="s">
        <v>82</v>
      </c>
      <c r="F20" s="136" t="s">
        <v>168</v>
      </c>
      <c r="G20" s="136" t="s">
        <v>169</v>
      </c>
      <c r="H20" s="138">
        <v>3340800</v>
      </c>
      <c r="I20" s="138">
        <v>3340800</v>
      </c>
      <c r="J20" s="138"/>
      <c r="K20" s="138"/>
      <c r="L20" s="138">
        <v>3340800</v>
      </c>
      <c r="M20" s="136"/>
      <c r="N20" s="138"/>
      <c r="O20" s="138"/>
      <c r="P20" s="138"/>
      <c r="Q20" s="138"/>
      <c r="R20" s="138"/>
      <c r="S20" s="138"/>
      <c r="T20" s="138"/>
      <c r="U20" s="138"/>
      <c r="V20" s="138"/>
      <c r="W20" s="138"/>
    </row>
    <row r="21" ht="53.25" customHeight="1" spans="1:23">
      <c r="A21" s="136" t="s">
        <v>47</v>
      </c>
      <c r="B21" s="136" t="s">
        <v>162</v>
      </c>
      <c r="C21" s="136" t="s">
        <v>163</v>
      </c>
      <c r="D21" s="136" t="s">
        <v>79</v>
      </c>
      <c r="E21" s="136" t="s">
        <v>80</v>
      </c>
      <c r="F21" s="136" t="s">
        <v>168</v>
      </c>
      <c r="G21" s="136" t="s">
        <v>169</v>
      </c>
      <c r="H21" s="138">
        <v>1374096</v>
      </c>
      <c r="I21" s="138">
        <v>1374096</v>
      </c>
      <c r="J21" s="138"/>
      <c r="K21" s="138"/>
      <c r="L21" s="138">
        <v>1374096</v>
      </c>
      <c r="M21" s="136"/>
      <c r="N21" s="138"/>
      <c r="O21" s="138"/>
      <c r="P21" s="138"/>
      <c r="Q21" s="138"/>
      <c r="R21" s="138"/>
      <c r="S21" s="138"/>
      <c r="T21" s="138"/>
      <c r="U21" s="138"/>
      <c r="V21" s="138"/>
      <c r="W21" s="138"/>
    </row>
    <row r="22" ht="53.25" customHeight="1" spans="1:23">
      <c r="A22" s="136" t="s">
        <v>47</v>
      </c>
      <c r="B22" s="136" t="s">
        <v>162</v>
      </c>
      <c r="C22" s="136" t="s">
        <v>163</v>
      </c>
      <c r="D22" s="136" t="s">
        <v>81</v>
      </c>
      <c r="E22" s="136" t="s">
        <v>82</v>
      </c>
      <c r="F22" s="136" t="s">
        <v>168</v>
      </c>
      <c r="G22" s="136" t="s">
        <v>169</v>
      </c>
      <c r="H22" s="138">
        <v>2214619.2</v>
      </c>
      <c r="I22" s="138">
        <v>2214619.2</v>
      </c>
      <c r="J22" s="138"/>
      <c r="K22" s="138"/>
      <c r="L22" s="138">
        <v>2214619.2</v>
      </c>
      <c r="M22" s="136"/>
      <c r="N22" s="138"/>
      <c r="O22" s="138"/>
      <c r="P22" s="138"/>
      <c r="Q22" s="138"/>
      <c r="R22" s="138"/>
      <c r="S22" s="138"/>
      <c r="T22" s="138"/>
      <c r="U22" s="138"/>
      <c r="V22" s="138"/>
      <c r="W22" s="138"/>
    </row>
    <row r="23" ht="53.25" customHeight="1" spans="1:23">
      <c r="A23" s="136" t="s">
        <v>47</v>
      </c>
      <c r="B23" s="136" t="s">
        <v>170</v>
      </c>
      <c r="C23" s="136" t="s">
        <v>171</v>
      </c>
      <c r="D23" s="136" t="s">
        <v>87</v>
      </c>
      <c r="E23" s="136" t="s">
        <v>88</v>
      </c>
      <c r="F23" s="136" t="s">
        <v>172</v>
      </c>
      <c r="G23" s="136" t="s">
        <v>173</v>
      </c>
      <c r="H23" s="138">
        <v>5458913.89</v>
      </c>
      <c r="I23" s="138">
        <v>5458913.89</v>
      </c>
      <c r="J23" s="138"/>
      <c r="K23" s="138"/>
      <c r="L23" s="138">
        <v>5458913.89</v>
      </c>
      <c r="M23" s="136"/>
      <c r="N23" s="138"/>
      <c r="O23" s="138"/>
      <c r="P23" s="138"/>
      <c r="Q23" s="138"/>
      <c r="R23" s="138"/>
      <c r="S23" s="138"/>
      <c r="T23" s="138"/>
      <c r="U23" s="138"/>
      <c r="V23" s="138"/>
      <c r="W23" s="138"/>
    </row>
    <row r="24" ht="53.25" customHeight="1" spans="1:23">
      <c r="A24" s="136" t="s">
        <v>47</v>
      </c>
      <c r="B24" s="136" t="s">
        <v>170</v>
      </c>
      <c r="C24" s="136" t="s">
        <v>171</v>
      </c>
      <c r="D24" s="136" t="s">
        <v>89</v>
      </c>
      <c r="E24" s="136" t="s">
        <v>90</v>
      </c>
      <c r="F24" s="136" t="s">
        <v>174</v>
      </c>
      <c r="G24" s="136" t="s">
        <v>175</v>
      </c>
      <c r="H24" s="138"/>
      <c r="I24" s="138"/>
      <c r="J24" s="138"/>
      <c r="K24" s="138"/>
      <c r="L24" s="138"/>
      <c r="M24" s="136"/>
      <c r="N24" s="138"/>
      <c r="O24" s="138"/>
      <c r="P24" s="138"/>
      <c r="Q24" s="138"/>
      <c r="R24" s="138"/>
      <c r="S24" s="138"/>
      <c r="T24" s="138"/>
      <c r="U24" s="138"/>
      <c r="V24" s="138"/>
      <c r="W24" s="138"/>
    </row>
    <row r="25" ht="53.25" customHeight="1" spans="1:23">
      <c r="A25" s="136" t="s">
        <v>47</v>
      </c>
      <c r="B25" s="136" t="s">
        <v>170</v>
      </c>
      <c r="C25" s="136" t="s">
        <v>171</v>
      </c>
      <c r="D25" s="136" t="s">
        <v>98</v>
      </c>
      <c r="E25" s="136" t="s">
        <v>99</v>
      </c>
      <c r="F25" s="136" t="s">
        <v>176</v>
      </c>
      <c r="G25" s="136" t="s">
        <v>177</v>
      </c>
      <c r="H25" s="138"/>
      <c r="I25" s="138"/>
      <c r="J25" s="138"/>
      <c r="K25" s="138"/>
      <c r="L25" s="138"/>
      <c r="M25" s="136"/>
      <c r="N25" s="138"/>
      <c r="O25" s="138"/>
      <c r="P25" s="138"/>
      <c r="Q25" s="138"/>
      <c r="R25" s="138"/>
      <c r="S25" s="138"/>
      <c r="T25" s="138"/>
      <c r="U25" s="138"/>
      <c r="V25" s="138"/>
      <c r="W25" s="138"/>
    </row>
    <row r="26" ht="53.25" customHeight="1" spans="1:23">
      <c r="A26" s="136" t="s">
        <v>47</v>
      </c>
      <c r="B26" s="136" t="s">
        <v>170</v>
      </c>
      <c r="C26" s="136" t="s">
        <v>171</v>
      </c>
      <c r="D26" s="136" t="s">
        <v>100</v>
      </c>
      <c r="E26" s="136" t="s">
        <v>101</v>
      </c>
      <c r="F26" s="136" t="s">
        <v>176</v>
      </c>
      <c r="G26" s="136" t="s">
        <v>177</v>
      </c>
      <c r="H26" s="138">
        <v>1918906.61</v>
      </c>
      <c r="I26" s="138">
        <v>1918906.61</v>
      </c>
      <c r="J26" s="138"/>
      <c r="K26" s="138"/>
      <c r="L26" s="138">
        <v>1918906.61</v>
      </c>
      <c r="M26" s="136"/>
      <c r="N26" s="138"/>
      <c r="O26" s="138"/>
      <c r="P26" s="138"/>
      <c r="Q26" s="138"/>
      <c r="R26" s="138"/>
      <c r="S26" s="138"/>
      <c r="T26" s="138"/>
      <c r="U26" s="138"/>
      <c r="V26" s="138"/>
      <c r="W26" s="138"/>
    </row>
    <row r="27" ht="53.25" customHeight="1" spans="1:23">
      <c r="A27" s="136" t="s">
        <v>47</v>
      </c>
      <c r="B27" s="136" t="s">
        <v>170</v>
      </c>
      <c r="C27" s="136" t="s">
        <v>171</v>
      </c>
      <c r="D27" s="136" t="s">
        <v>102</v>
      </c>
      <c r="E27" s="136" t="s">
        <v>103</v>
      </c>
      <c r="F27" s="136" t="s">
        <v>178</v>
      </c>
      <c r="G27" s="136" t="s">
        <v>179</v>
      </c>
      <c r="H27" s="138">
        <v>132485.07</v>
      </c>
      <c r="I27" s="138">
        <v>132485.07</v>
      </c>
      <c r="J27" s="138"/>
      <c r="K27" s="138"/>
      <c r="L27" s="138">
        <v>132485.07</v>
      </c>
      <c r="M27" s="136"/>
      <c r="N27" s="138"/>
      <c r="O27" s="138"/>
      <c r="P27" s="138"/>
      <c r="Q27" s="138"/>
      <c r="R27" s="138"/>
      <c r="S27" s="138"/>
      <c r="T27" s="138"/>
      <c r="U27" s="138"/>
      <c r="V27" s="138"/>
      <c r="W27" s="138"/>
    </row>
    <row r="28" ht="53.25" customHeight="1" spans="1:23">
      <c r="A28" s="136" t="s">
        <v>47</v>
      </c>
      <c r="B28" s="136" t="s">
        <v>170</v>
      </c>
      <c r="C28" s="136" t="s">
        <v>171</v>
      </c>
      <c r="D28" s="136" t="s">
        <v>93</v>
      </c>
      <c r="E28" s="136" t="s">
        <v>92</v>
      </c>
      <c r="F28" s="136" t="s">
        <v>178</v>
      </c>
      <c r="G28" s="136" t="s">
        <v>179</v>
      </c>
      <c r="H28" s="138">
        <v>224870.27</v>
      </c>
      <c r="I28" s="138">
        <v>224870.27</v>
      </c>
      <c r="J28" s="138"/>
      <c r="K28" s="138"/>
      <c r="L28" s="138">
        <v>224870.27</v>
      </c>
      <c r="M28" s="136"/>
      <c r="N28" s="138"/>
      <c r="O28" s="138"/>
      <c r="P28" s="138"/>
      <c r="Q28" s="138"/>
      <c r="R28" s="138"/>
      <c r="S28" s="138"/>
      <c r="T28" s="138"/>
      <c r="U28" s="138"/>
      <c r="V28" s="138"/>
      <c r="W28" s="138"/>
    </row>
    <row r="29" ht="53.25" customHeight="1" spans="1:23">
      <c r="A29" s="136" t="s">
        <v>47</v>
      </c>
      <c r="B29" s="136" t="s">
        <v>170</v>
      </c>
      <c r="C29" s="136" t="s">
        <v>171</v>
      </c>
      <c r="D29" s="136" t="s">
        <v>102</v>
      </c>
      <c r="E29" s="136" t="s">
        <v>103</v>
      </c>
      <c r="F29" s="136" t="s">
        <v>178</v>
      </c>
      <c r="G29" s="136" t="s">
        <v>179</v>
      </c>
      <c r="H29" s="138"/>
      <c r="I29" s="138"/>
      <c r="J29" s="138"/>
      <c r="K29" s="138"/>
      <c r="L29" s="138"/>
      <c r="M29" s="136"/>
      <c r="N29" s="138"/>
      <c r="O29" s="138"/>
      <c r="P29" s="138"/>
      <c r="Q29" s="138"/>
      <c r="R29" s="138"/>
      <c r="S29" s="138"/>
      <c r="T29" s="138"/>
      <c r="U29" s="138"/>
      <c r="V29" s="138"/>
      <c r="W29" s="138"/>
    </row>
    <row r="30" ht="53.25" customHeight="1" spans="1:23">
      <c r="A30" s="136" t="s">
        <v>47</v>
      </c>
      <c r="B30" s="136" t="s">
        <v>180</v>
      </c>
      <c r="C30" s="136" t="s">
        <v>109</v>
      </c>
      <c r="D30" s="136" t="s">
        <v>108</v>
      </c>
      <c r="E30" s="136" t="s">
        <v>109</v>
      </c>
      <c r="F30" s="136" t="s">
        <v>181</v>
      </c>
      <c r="G30" s="136" t="s">
        <v>109</v>
      </c>
      <c r="H30" s="138">
        <v>3974552.15</v>
      </c>
      <c r="I30" s="138">
        <v>3974552.15</v>
      </c>
      <c r="J30" s="138"/>
      <c r="K30" s="138"/>
      <c r="L30" s="138">
        <v>3974552.15</v>
      </c>
      <c r="M30" s="136"/>
      <c r="N30" s="138"/>
      <c r="O30" s="138"/>
      <c r="P30" s="138"/>
      <c r="Q30" s="138"/>
      <c r="R30" s="138"/>
      <c r="S30" s="138"/>
      <c r="T30" s="138"/>
      <c r="U30" s="138"/>
      <c r="V30" s="138"/>
      <c r="W30" s="138"/>
    </row>
    <row r="31" ht="53.25" customHeight="1" spans="1:23">
      <c r="A31" s="136" t="s">
        <v>47</v>
      </c>
      <c r="B31" s="136" t="s">
        <v>182</v>
      </c>
      <c r="C31" s="136" t="s">
        <v>183</v>
      </c>
      <c r="D31" s="136" t="s">
        <v>79</v>
      </c>
      <c r="E31" s="136" t="s">
        <v>80</v>
      </c>
      <c r="F31" s="136" t="s">
        <v>184</v>
      </c>
      <c r="G31" s="136" t="s">
        <v>185</v>
      </c>
      <c r="H31" s="138"/>
      <c r="I31" s="138"/>
      <c r="J31" s="138"/>
      <c r="K31" s="138"/>
      <c r="L31" s="138"/>
      <c r="M31" s="136"/>
      <c r="N31" s="138"/>
      <c r="O31" s="138"/>
      <c r="P31" s="138"/>
      <c r="Q31" s="138"/>
      <c r="R31" s="138"/>
      <c r="S31" s="138"/>
      <c r="T31" s="138"/>
      <c r="U31" s="138"/>
      <c r="V31" s="138"/>
      <c r="W31" s="138"/>
    </row>
    <row r="32" ht="53.25" customHeight="1" spans="1:23">
      <c r="A32" s="136" t="s">
        <v>47</v>
      </c>
      <c r="B32" s="136" t="s">
        <v>182</v>
      </c>
      <c r="C32" s="136" t="s">
        <v>183</v>
      </c>
      <c r="D32" s="136" t="s">
        <v>79</v>
      </c>
      <c r="E32" s="136" t="s">
        <v>80</v>
      </c>
      <c r="F32" s="136" t="s">
        <v>186</v>
      </c>
      <c r="G32" s="136" t="s">
        <v>187</v>
      </c>
      <c r="H32" s="138">
        <v>52710</v>
      </c>
      <c r="I32" s="138">
        <v>52710</v>
      </c>
      <c r="J32" s="138"/>
      <c r="K32" s="138"/>
      <c r="L32" s="138">
        <v>52710</v>
      </c>
      <c r="M32" s="136"/>
      <c r="N32" s="138"/>
      <c r="O32" s="138"/>
      <c r="P32" s="138"/>
      <c r="Q32" s="138"/>
      <c r="R32" s="138"/>
      <c r="S32" s="138"/>
      <c r="T32" s="138"/>
      <c r="U32" s="138"/>
      <c r="V32" s="138"/>
      <c r="W32" s="138"/>
    </row>
    <row r="33" ht="53.25" customHeight="1" spans="1:23">
      <c r="A33" s="136" t="s">
        <v>47</v>
      </c>
      <c r="B33" s="136" t="s">
        <v>182</v>
      </c>
      <c r="C33" s="136" t="s">
        <v>183</v>
      </c>
      <c r="D33" s="136" t="s">
        <v>81</v>
      </c>
      <c r="E33" s="136" t="s">
        <v>82</v>
      </c>
      <c r="F33" s="136" t="s">
        <v>184</v>
      </c>
      <c r="G33" s="136" t="s">
        <v>185</v>
      </c>
      <c r="H33" s="138">
        <v>124000</v>
      </c>
      <c r="I33" s="138">
        <v>124000</v>
      </c>
      <c r="J33" s="138"/>
      <c r="K33" s="138"/>
      <c r="L33" s="138">
        <v>124000</v>
      </c>
      <c r="M33" s="136"/>
      <c r="N33" s="138"/>
      <c r="O33" s="138"/>
      <c r="P33" s="138"/>
      <c r="Q33" s="138"/>
      <c r="R33" s="138"/>
      <c r="S33" s="138"/>
      <c r="T33" s="138"/>
      <c r="U33" s="138"/>
      <c r="V33" s="138"/>
      <c r="W33" s="138"/>
    </row>
    <row r="34" ht="53.25" customHeight="1" spans="1:23">
      <c r="A34" s="136" t="s">
        <v>47</v>
      </c>
      <c r="B34" s="136" t="s">
        <v>182</v>
      </c>
      <c r="C34" s="136" t="s">
        <v>183</v>
      </c>
      <c r="D34" s="136" t="s">
        <v>81</v>
      </c>
      <c r="E34" s="136" t="s">
        <v>82</v>
      </c>
      <c r="F34" s="136" t="s">
        <v>188</v>
      </c>
      <c r="G34" s="136" t="s">
        <v>189</v>
      </c>
      <c r="H34" s="138">
        <v>250000</v>
      </c>
      <c r="I34" s="138">
        <v>250000</v>
      </c>
      <c r="J34" s="138"/>
      <c r="K34" s="138"/>
      <c r="L34" s="138">
        <v>250000</v>
      </c>
      <c r="M34" s="136"/>
      <c r="N34" s="138"/>
      <c r="O34" s="138"/>
      <c r="P34" s="138"/>
      <c r="Q34" s="138"/>
      <c r="R34" s="138"/>
      <c r="S34" s="138"/>
      <c r="T34" s="138"/>
      <c r="U34" s="138"/>
      <c r="V34" s="138"/>
      <c r="W34" s="138"/>
    </row>
    <row r="35" ht="53.25" customHeight="1" spans="1:23">
      <c r="A35" s="136" t="s">
        <v>47</v>
      </c>
      <c r="B35" s="136" t="s">
        <v>182</v>
      </c>
      <c r="C35" s="136" t="s">
        <v>183</v>
      </c>
      <c r="D35" s="136" t="s">
        <v>81</v>
      </c>
      <c r="E35" s="136" t="s">
        <v>82</v>
      </c>
      <c r="F35" s="136" t="s">
        <v>190</v>
      </c>
      <c r="G35" s="136" t="s">
        <v>191</v>
      </c>
      <c r="H35" s="138">
        <v>350000</v>
      </c>
      <c r="I35" s="138">
        <v>350000</v>
      </c>
      <c r="J35" s="138"/>
      <c r="K35" s="138"/>
      <c r="L35" s="138">
        <v>350000</v>
      </c>
      <c r="M35" s="136"/>
      <c r="N35" s="138"/>
      <c r="O35" s="138"/>
      <c r="P35" s="138"/>
      <c r="Q35" s="138"/>
      <c r="R35" s="138"/>
      <c r="S35" s="138"/>
      <c r="T35" s="138"/>
      <c r="U35" s="138"/>
      <c r="V35" s="138"/>
      <c r="W35" s="138"/>
    </row>
    <row r="36" ht="53.25" customHeight="1" spans="1:23">
      <c r="A36" s="136" t="s">
        <v>47</v>
      </c>
      <c r="B36" s="136" t="s">
        <v>182</v>
      </c>
      <c r="C36" s="136" t="s">
        <v>183</v>
      </c>
      <c r="D36" s="136" t="s">
        <v>81</v>
      </c>
      <c r="E36" s="136" t="s">
        <v>82</v>
      </c>
      <c r="F36" s="136" t="s">
        <v>192</v>
      </c>
      <c r="G36" s="136" t="s">
        <v>193</v>
      </c>
      <c r="H36" s="138">
        <v>50000</v>
      </c>
      <c r="I36" s="138">
        <v>50000</v>
      </c>
      <c r="J36" s="138"/>
      <c r="K36" s="138"/>
      <c r="L36" s="138">
        <v>50000</v>
      </c>
      <c r="M36" s="136"/>
      <c r="N36" s="138"/>
      <c r="O36" s="138"/>
      <c r="P36" s="138"/>
      <c r="Q36" s="138"/>
      <c r="R36" s="138"/>
      <c r="S36" s="138"/>
      <c r="T36" s="138"/>
      <c r="U36" s="138"/>
      <c r="V36" s="138"/>
      <c r="W36" s="138"/>
    </row>
    <row r="37" ht="53.25" customHeight="1" spans="1:23">
      <c r="A37" s="136" t="s">
        <v>47</v>
      </c>
      <c r="B37" s="136" t="s">
        <v>182</v>
      </c>
      <c r="C37" s="136" t="s">
        <v>183</v>
      </c>
      <c r="D37" s="136" t="s">
        <v>81</v>
      </c>
      <c r="E37" s="136" t="s">
        <v>82</v>
      </c>
      <c r="F37" s="136" t="s">
        <v>194</v>
      </c>
      <c r="G37" s="136" t="s">
        <v>195</v>
      </c>
      <c r="H37" s="138">
        <v>1300000</v>
      </c>
      <c r="I37" s="138">
        <v>1300000</v>
      </c>
      <c r="J37" s="138"/>
      <c r="K37" s="138"/>
      <c r="L37" s="138">
        <v>1300000</v>
      </c>
      <c r="M37" s="136"/>
      <c r="N37" s="138"/>
      <c r="O37" s="138"/>
      <c r="P37" s="138"/>
      <c r="Q37" s="138"/>
      <c r="R37" s="138"/>
      <c r="S37" s="138"/>
      <c r="T37" s="138"/>
      <c r="U37" s="138"/>
      <c r="V37" s="138"/>
      <c r="W37" s="138"/>
    </row>
    <row r="38" ht="53.25" customHeight="1" spans="1:23">
      <c r="A38" s="136" t="s">
        <v>47</v>
      </c>
      <c r="B38" s="136" t="s">
        <v>182</v>
      </c>
      <c r="C38" s="136" t="s">
        <v>183</v>
      </c>
      <c r="D38" s="136" t="s">
        <v>81</v>
      </c>
      <c r="E38" s="136" t="s">
        <v>82</v>
      </c>
      <c r="F38" s="136" t="s">
        <v>196</v>
      </c>
      <c r="G38" s="136" t="s">
        <v>197</v>
      </c>
      <c r="H38" s="138">
        <v>150000</v>
      </c>
      <c r="I38" s="138">
        <v>150000</v>
      </c>
      <c r="J38" s="138"/>
      <c r="K38" s="138"/>
      <c r="L38" s="138">
        <v>150000</v>
      </c>
      <c r="M38" s="136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ht="53.25" customHeight="1" spans="1:23">
      <c r="A39" s="136" t="s">
        <v>47</v>
      </c>
      <c r="B39" s="136" t="s">
        <v>182</v>
      </c>
      <c r="C39" s="136" t="s">
        <v>183</v>
      </c>
      <c r="D39" s="136" t="s">
        <v>81</v>
      </c>
      <c r="E39" s="136" t="s">
        <v>82</v>
      </c>
      <c r="F39" s="136" t="s">
        <v>198</v>
      </c>
      <c r="G39" s="136" t="s">
        <v>199</v>
      </c>
      <c r="H39" s="138">
        <v>50000</v>
      </c>
      <c r="I39" s="138">
        <v>50000</v>
      </c>
      <c r="J39" s="138"/>
      <c r="K39" s="138"/>
      <c r="L39" s="138">
        <v>50000</v>
      </c>
      <c r="M39" s="136"/>
      <c r="N39" s="138"/>
      <c r="O39" s="138"/>
      <c r="P39" s="138"/>
      <c r="Q39" s="138"/>
      <c r="R39" s="138"/>
      <c r="S39" s="138"/>
      <c r="T39" s="138"/>
      <c r="U39" s="138"/>
      <c r="V39" s="138"/>
      <c r="W39" s="138"/>
    </row>
    <row r="40" ht="53.25" customHeight="1" spans="1:23">
      <c r="A40" s="136" t="s">
        <v>47</v>
      </c>
      <c r="B40" s="136" t="s">
        <v>182</v>
      </c>
      <c r="C40" s="136" t="s">
        <v>183</v>
      </c>
      <c r="D40" s="136" t="s">
        <v>81</v>
      </c>
      <c r="E40" s="136" t="s">
        <v>82</v>
      </c>
      <c r="F40" s="136" t="s">
        <v>200</v>
      </c>
      <c r="G40" s="136" t="s">
        <v>201</v>
      </c>
      <c r="H40" s="138">
        <v>100000</v>
      </c>
      <c r="I40" s="138">
        <v>100000</v>
      </c>
      <c r="J40" s="138"/>
      <c r="K40" s="138"/>
      <c r="L40" s="138">
        <v>100000</v>
      </c>
      <c r="M40" s="136"/>
      <c r="N40" s="138"/>
      <c r="O40" s="138"/>
      <c r="P40" s="138"/>
      <c r="Q40" s="138"/>
      <c r="R40" s="138"/>
      <c r="S40" s="138"/>
      <c r="T40" s="138"/>
      <c r="U40" s="138"/>
      <c r="V40" s="138"/>
      <c r="W40" s="138"/>
    </row>
    <row r="41" ht="53.25" customHeight="1" spans="1:23">
      <c r="A41" s="136" t="s">
        <v>47</v>
      </c>
      <c r="B41" s="136" t="s">
        <v>182</v>
      </c>
      <c r="C41" s="136" t="s">
        <v>183</v>
      </c>
      <c r="D41" s="136" t="s">
        <v>81</v>
      </c>
      <c r="E41" s="136" t="s">
        <v>82</v>
      </c>
      <c r="F41" s="136" t="s">
        <v>202</v>
      </c>
      <c r="G41" s="136" t="s">
        <v>203</v>
      </c>
      <c r="H41" s="138">
        <v>150000</v>
      </c>
      <c r="I41" s="138">
        <v>150000</v>
      </c>
      <c r="J41" s="138"/>
      <c r="K41" s="138"/>
      <c r="L41" s="138">
        <v>150000</v>
      </c>
      <c r="M41" s="136"/>
      <c r="N41" s="138"/>
      <c r="O41" s="138"/>
      <c r="P41" s="138"/>
      <c r="Q41" s="138"/>
      <c r="R41" s="138"/>
      <c r="S41" s="138"/>
      <c r="T41" s="138"/>
      <c r="U41" s="138"/>
      <c r="V41" s="138"/>
      <c r="W41" s="138"/>
    </row>
    <row r="42" ht="53.25" customHeight="1" spans="1:23">
      <c r="A42" s="136" t="s">
        <v>47</v>
      </c>
      <c r="B42" s="136" t="s">
        <v>182</v>
      </c>
      <c r="C42" s="136" t="s">
        <v>183</v>
      </c>
      <c r="D42" s="136" t="s">
        <v>81</v>
      </c>
      <c r="E42" s="136" t="s">
        <v>82</v>
      </c>
      <c r="F42" s="136" t="s">
        <v>186</v>
      </c>
      <c r="G42" s="136" t="s">
        <v>187</v>
      </c>
      <c r="H42" s="138">
        <v>200000</v>
      </c>
      <c r="I42" s="138">
        <v>200000</v>
      </c>
      <c r="J42" s="138"/>
      <c r="K42" s="138"/>
      <c r="L42" s="138">
        <v>200000</v>
      </c>
      <c r="M42" s="136"/>
      <c r="N42" s="138"/>
      <c r="O42" s="138"/>
      <c r="P42" s="138"/>
      <c r="Q42" s="138"/>
      <c r="R42" s="138"/>
      <c r="S42" s="138"/>
      <c r="T42" s="138"/>
      <c r="U42" s="138"/>
      <c r="V42" s="138"/>
      <c r="W42" s="138"/>
    </row>
    <row r="43" ht="53.25" customHeight="1" spans="1:23">
      <c r="A43" s="136" t="s">
        <v>47</v>
      </c>
      <c r="B43" s="136" t="s">
        <v>182</v>
      </c>
      <c r="C43" s="136" t="s">
        <v>183</v>
      </c>
      <c r="D43" s="136" t="s">
        <v>81</v>
      </c>
      <c r="E43" s="136" t="s">
        <v>82</v>
      </c>
      <c r="F43" s="136" t="s">
        <v>204</v>
      </c>
      <c r="G43" s="136" t="s">
        <v>205</v>
      </c>
      <c r="H43" s="138">
        <v>50000</v>
      </c>
      <c r="I43" s="138">
        <v>50000</v>
      </c>
      <c r="J43" s="138"/>
      <c r="K43" s="138"/>
      <c r="L43" s="138">
        <v>50000</v>
      </c>
      <c r="M43" s="136"/>
      <c r="N43" s="138"/>
      <c r="O43" s="138"/>
      <c r="P43" s="138"/>
      <c r="Q43" s="138"/>
      <c r="R43" s="138"/>
      <c r="S43" s="138"/>
      <c r="T43" s="138"/>
      <c r="U43" s="138"/>
      <c r="V43" s="138"/>
      <c r="W43" s="138"/>
    </row>
    <row r="44" ht="53.25" customHeight="1" spans="1:23">
      <c r="A44" s="136" t="s">
        <v>47</v>
      </c>
      <c r="B44" s="136" t="s">
        <v>182</v>
      </c>
      <c r="C44" s="136" t="s">
        <v>183</v>
      </c>
      <c r="D44" s="136" t="s">
        <v>81</v>
      </c>
      <c r="E44" s="136" t="s">
        <v>82</v>
      </c>
      <c r="F44" s="136" t="s">
        <v>206</v>
      </c>
      <c r="G44" s="136" t="s">
        <v>207</v>
      </c>
      <c r="H44" s="138">
        <v>150000</v>
      </c>
      <c r="I44" s="138">
        <v>150000</v>
      </c>
      <c r="J44" s="138"/>
      <c r="K44" s="138"/>
      <c r="L44" s="138">
        <v>150000</v>
      </c>
      <c r="M44" s="136"/>
      <c r="N44" s="138"/>
      <c r="O44" s="138"/>
      <c r="P44" s="138"/>
      <c r="Q44" s="138"/>
      <c r="R44" s="138"/>
      <c r="S44" s="138"/>
      <c r="T44" s="138"/>
      <c r="U44" s="138"/>
      <c r="V44" s="138"/>
      <c r="W44" s="138"/>
    </row>
    <row r="45" ht="53.25" customHeight="1" spans="1:23">
      <c r="A45" s="136" t="s">
        <v>47</v>
      </c>
      <c r="B45" s="136" t="s">
        <v>182</v>
      </c>
      <c r="C45" s="136" t="s">
        <v>183</v>
      </c>
      <c r="D45" s="136" t="s">
        <v>81</v>
      </c>
      <c r="E45" s="136" t="s">
        <v>82</v>
      </c>
      <c r="F45" s="136" t="s">
        <v>208</v>
      </c>
      <c r="G45" s="136" t="s">
        <v>209</v>
      </c>
      <c r="H45" s="138">
        <v>50000</v>
      </c>
      <c r="I45" s="138">
        <v>50000</v>
      </c>
      <c r="J45" s="138"/>
      <c r="K45" s="138"/>
      <c r="L45" s="138">
        <v>50000</v>
      </c>
      <c r="M45" s="136"/>
      <c r="N45" s="138"/>
      <c r="O45" s="138"/>
      <c r="P45" s="138"/>
      <c r="Q45" s="138"/>
      <c r="R45" s="138"/>
      <c r="S45" s="138"/>
      <c r="T45" s="138"/>
      <c r="U45" s="138"/>
      <c r="V45" s="138"/>
      <c r="W45" s="138"/>
    </row>
    <row r="46" ht="53.25" customHeight="1" spans="1:23">
      <c r="A46" s="136" t="s">
        <v>47</v>
      </c>
      <c r="B46" s="136" t="s">
        <v>210</v>
      </c>
      <c r="C46" s="136" t="s">
        <v>211</v>
      </c>
      <c r="D46" s="136" t="s">
        <v>81</v>
      </c>
      <c r="E46" s="136" t="s">
        <v>82</v>
      </c>
      <c r="F46" s="136" t="s">
        <v>212</v>
      </c>
      <c r="G46" s="136" t="s">
        <v>213</v>
      </c>
      <c r="H46" s="138">
        <v>50000</v>
      </c>
      <c r="I46" s="138">
        <v>50000</v>
      </c>
      <c r="J46" s="138"/>
      <c r="K46" s="138"/>
      <c r="L46" s="138">
        <v>50000</v>
      </c>
      <c r="M46" s="136"/>
      <c r="N46" s="138"/>
      <c r="O46" s="138"/>
      <c r="P46" s="138"/>
      <c r="Q46" s="138"/>
      <c r="R46" s="138"/>
      <c r="S46" s="138"/>
      <c r="T46" s="138"/>
      <c r="U46" s="138"/>
      <c r="V46" s="138"/>
      <c r="W46" s="138"/>
    </row>
    <row r="47" ht="53.25" customHeight="1" spans="1:23">
      <c r="A47" s="136" t="s">
        <v>47</v>
      </c>
      <c r="B47" s="136" t="s">
        <v>214</v>
      </c>
      <c r="C47" s="136" t="s">
        <v>215</v>
      </c>
      <c r="D47" s="136" t="s">
        <v>79</v>
      </c>
      <c r="E47" s="136" t="s">
        <v>80</v>
      </c>
      <c r="F47" s="136" t="s">
        <v>216</v>
      </c>
      <c r="G47" s="136" t="s">
        <v>215</v>
      </c>
      <c r="H47" s="138">
        <v>222816.48</v>
      </c>
      <c r="I47" s="138">
        <v>222816.48</v>
      </c>
      <c r="J47" s="138"/>
      <c r="K47" s="138"/>
      <c r="L47" s="138">
        <v>222816.48</v>
      </c>
      <c r="M47" s="136"/>
      <c r="N47" s="138"/>
      <c r="O47" s="138"/>
      <c r="P47" s="138"/>
      <c r="Q47" s="138"/>
      <c r="R47" s="138"/>
      <c r="S47" s="138"/>
      <c r="T47" s="138"/>
      <c r="U47" s="138"/>
      <c r="V47" s="138"/>
      <c r="W47" s="138"/>
    </row>
    <row r="48" ht="53.25" customHeight="1" spans="1:23">
      <c r="A48" s="136" t="s">
        <v>47</v>
      </c>
      <c r="B48" s="136" t="s">
        <v>214</v>
      </c>
      <c r="C48" s="136" t="s">
        <v>215</v>
      </c>
      <c r="D48" s="136" t="s">
        <v>81</v>
      </c>
      <c r="E48" s="136" t="s">
        <v>82</v>
      </c>
      <c r="F48" s="136" t="s">
        <v>216</v>
      </c>
      <c r="G48" s="136" t="s">
        <v>215</v>
      </c>
      <c r="H48" s="138">
        <v>354150</v>
      </c>
      <c r="I48" s="138">
        <v>354150</v>
      </c>
      <c r="J48" s="138"/>
      <c r="K48" s="138"/>
      <c r="L48" s="138">
        <v>354150</v>
      </c>
      <c r="M48" s="136"/>
      <c r="N48" s="138"/>
      <c r="O48" s="138"/>
      <c r="P48" s="138"/>
      <c r="Q48" s="138"/>
      <c r="R48" s="138"/>
      <c r="S48" s="138"/>
      <c r="T48" s="138"/>
      <c r="U48" s="138"/>
      <c r="V48" s="138"/>
      <c r="W48" s="138"/>
    </row>
    <row r="49" ht="53.25" customHeight="1" spans="1:23">
      <c r="A49" s="136" t="s">
        <v>47</v>
      </c>
      <c r="B49" s="136" t="s">
        <v>214</v>
      </c>
      <c r="C49" s="136" t="s">
        <v>215</v>
      </c>
      <c r="D49" s="136" t="s">
        <v>79</v>
      </c>
      <c r="E49" s="136" t="s">
        <v>80</v>
      </c>
      <c r="F49" s="136" t="s">
        <v>216</v>
      </c>
      <c r="G49" s="136" t="s">
        <v>215</v>
      </c>
      <c r="H49" s="138"/>
      <c r="I49" s="138"/>
      <c r="J49" s="138"/>
      <c r="K49" s="138"/>
      <c r="L49" s="138"/>
      <c r="M49" s="136"/>
      <c r="N49" s="138"/>
      <c r="O49" s="138"/>
      <c r="P49" s="138"/>
      <c r="Q49" s="138"/>
      <c r="R49" s="138"/>
      <c r="S49" s="138"/>
      <c r="T49" s="138"/>
      <c r="U49" s="138"/>
      <c r="V49" s="138"/>
      <c r="W49" s="138"/>
    </row>
    <row r="50" ht="53.25" customHeight="1" spans="1:23">
      <c r="A50" s="136" t="s">
        <v>47</v>
      </c>
      <c r="B50" s="136" t="s">
        <v>214</v>
      </c>
      <c r="C50" s="136" t="s">
        <v>215</v>
      </c>
      <c r="D50" s="136" t="s">
        <v>81</v>
      </c>
      <c r="E50" s="136" t="s">
        <v>82</v>
      </c>
      <c r="F50" s="136" t="s">
        <v>216</v>
      </c>
      <c r="G50" s="136" t="s">
        <v>215</v>
      </c>
      <c r="H50" s="138"/>
      <c r="I50" s="138"/>
      <c r="J50" s="138"/>
      <c r="K50" s="138"/>
      <c r="L50" s="138"/>
      <c r="M50" s="136"/>
      <c r="N50" s="138"/>
      <c r="O50" s="138"/>
      <c r="P50" s="138"/>
      <c r="Q50" s="138"/>
      <c r="R50" s="138"/>
      <c r="S50" s="138"/>
      <c r="T50" s="138"/>
      <c r="U50" s="138"/>
      <c r="V50" s="138"/>
      <c r="W50" s="138"/>
    </row>
    <row r="51" ht="53.25" customHeight="1" spans="1:23">
      <c r="A51" s="136" t="s">
        <v>47</v>
      </c>
      <c r="B51" s="136" t="s">
        <v>217</v>
      </c>
      <c r="C51" s="136" t="s">
        <v>218</v>
      </c>
      <c r="D51" s="136" t="s">
        <v>79</v>
      </c>
      <c r="E51" s="136" t="s">
        <v>80</v>
      </c>
      <c r="F51" s="136" t="s">
        <v>160</v>
      </c>
      <c r="G51" s="136" t="s">
        <v>161</v>
      </c>
      <c r="H51" s="138">
        <v>41856</v>
      </c>
      <c r="I51" s="138">
        <v>41856</v>
      </c>
      <c r="J51" s="138"/>
      <c r="K51" s="138"/>
      <c r="L51" s="138">
        <v>41856</v>
      </c>
      <c r="M51" s="136"/>
      <c r="N51" s="138"/>
      <c r="O51" s="138"/>
      <c r="P51" s="138"/>
      <c r="Q51" s="138"/>
      <c r="R51" s="138"/>
      <c r="S51" s="138"/>
      <c r="T51" s="138"/>
      <c r="U51" s="138"/>
      <c r="V51" s="138"/>
      <c r="W51" s="138"/>
    </row>
    <row r="52" ht="53.25" customHeight="1" spans="1:23">
      <c r="A52" s="136" t="s">
        <v>47</v>
      </c>
      <c r="B52" s="136" t="s">
        <v>219</v>
      </c>
      <c r="C52" s="136" t="s">
        <v>220</v>
      </c>
      <c r="D52" s="136" t="s">
        <v>79</v>
      </c>
      <c r="E52" s="136" t="s">
        <v>80</v>
      </c>
      <c r="F52" s="136" t="s">
        <v>168</v>
      </c>
      <c r="G52" s="136" t="s">
        <v>169</v>
      </c>
      <c r="H52" s="138">
        <v>1000000</v>
      </c>
      <c r="I52" s="138"/>
      <c r="J52" s="138"/>
      <c r="K52" s="138"/>
      <c r="L52" s="138"/>
      <c r="M52" s="136"/>
      <c r="N52" s="138"/>
      <c r="O52" s="138"/>
      <c r="P52" s="138"/>
      <c r="Q52" s="138"/>
      <c r="R52" s="138">
        <v>1000000</v>
      </c>
      <c r="S52" s="138"/>
      <c r="T52" s="138"/>
      <c r="U52" s="138"/>
      <c r="V52" s="138"/>
      <c r="W52" s="138">
        <v>1000000</v>
      </c>
    </row>
    <row r="53" ht="30.75" customHeight="1" spans="1:23">
      <c r="A53" s="143" t="s">
        <v>31</v>
      </c>
      <c r="B53" s="143"/>
      <c r="C53" s="143"/>
      <c r="D53" s="143"/>
      <c r="E53" s="143"/>
      <c r="F53" s="143"/>
      <c r="G53" s="143"/>
      <c r="H53" s="138">
        <v>46282173.33</v>
      </c>
      <c r="I53" s="138">
        <v>45282173.33</v>
      </c>
      <c r="J53" s="138"/>
      <c r="K53" s="138"/>
      <c r="L53" s="138">
        <v>45282173.33</v>
      </c>
      <c r="M53" s="138"/>
      <c r="N53" s="138"/>
      <c r="O53" s="138"/>
      <c r="P53" s="138"/>
      <c r="Q53" s="138"/>
      <c r="R53" s="138">
        <v>1000000</v>
      </c>
      <c r="S53" s="138"/>
      <c r="T53" s="138"/>
      <c r="U53" s="138"/>
      <c r="V53" s="138"/>
      <c r="W53" s="138">
        <v>1000000</v>
      </c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53:G53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73"/>
  <sheetViews>
    <sheetView showZeros="0" topLeftCell="B39" workbookViewId="0">
      <selection activeCell="C43" sqref="C43"/>
    </sheetView>
  </sheetViews>
  <sheetFormatPr defaultColWidth="10.2866666666667" defaultRowHeight="15" customHeight="1"/>
  <cols>
    <col min="1" max="1" width="9.42666666666667" customWidth="1"/>
    <col min="2" max="2" width="11.14" customWidth="1"/>
    <col min="3" max="3" width="18.5733333333333" customWidth="1"/>
    <col min="4" max="4" width="13.86" customWidth="1"/>
    <col min="5" max="5" width="10.2866666666667" customWidth="1"/>
    <col min="6" max="6" width="9.28666666666667" customWidth="1"/>
    <col min="7" max="7" width="5.28666666666667" customWidth="1"/>
    <col min="8" max="8" width="12.5733333333333" customWidth="1"/>
    <col min="9" max="9" width="17.2866666666667" customWidth="1"/>
    <col min="10" max="11" width="12.8466666666667" customWidth="1"/>
    <col min="12" max="16" width="10.2866666666667" customWidth="1"/>
    <col min="17" max="17" width="12.7133333333333" customWidth="1"/>
    <col min="18" max="18" width="16.7133333333333" customWidth="1"/>
    <col min="19" max="22" width="9" customWidth="1"/>
    <col min="23" max="23" width="15.5733333333333" customWidth="1"/>
  </cols>
  <sheetData>
    <row r="1" ht="18.75" customHeight="1" spans="1:23">
      <c r="A1" s="133" t="s">
        <v>221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</row>
    <row r="2" ht="26.25" customHeight="1" spans="1:23">
      <c r="A2" s="128" t="str">
        <f>"2026"&amp;"年部门项目支出预算表"</f>
        <v>2026年部门项目支出预算表</v>
      </c>
      <c r="B2" s="128"/>
      <c r="C2" s="128" t="s">
        <v>60</v>
      </c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</row>
    <row r="3" ht="18.75" customHeight="1" spans="1:23">
      <c r="A3" s="134" t="s">
        <v>1</v>
      </c>
      <c r="B3" s="134"/>
      <c r="C3" s="134"/>
      <c r="D3" s="134"/>
      <c r="E3" s="134"/>
      <c r="F3" s="134"/>
      <c r="G3" s="134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3" t="s">
        <v>28</v>
      </c>
      <c r="W3" s="133"/>
    </row>
    <row r="4" ht="26.25" customHeight="1" spans="1:23">
      <c r="A4" s="135" t="s">
        <v>222</v>
      </c>
      <c r="B4" s="135" t="s">
        <v>136</v>
      </c>
      <c r="C4" s="135" t="s">
        <v>137</v>
      </c>
      <c r="D4" s="135" t="s">
        <v>223</v>
      </c>
      <c r="E4" s="135" t="s">
        <v>138</v>
      </c>
      <c r="F4" s="135" t="s">
        <v>139</v>
      </c>
      <c r="G4" s="135" t="s">
        <v>224</v>
      </c>
      <c r="H4" s="135" t="s">
        <v>225</v>
      </c>
      <c r="I4" s="135" t="s">
        <v>31</v>
      </c>
      <c r="J4" s="135" t="s">
        <v>226</v>
      </c>
      <c r="K4" s="135"/>
      <c r="L4" s="135"/>
      <c r="M4" s="135"/>
      <c r="N4" s="135" t="s">
        <v>148</v>
      </c>
      <c r="O4" s="135"/>
      <c r="P4" s="135"/>
      <c r="Q4" s="135" t="s">
        <v>38</v>
      </c>
      <c r="R4" s="135" t="s">
        <v>52</v>
      </c>
      <c r="S4" s="135"/>
      <c r="T4" s="135"/>
      <c r="U4" s="135"/>
      <c r="V4" s="135"/>
      <c r="W4" s="135"/>
    </row>
    <row r="5" ht="26.25" customHeight="1" spans="1:23">
      <c r="A5" s="135"/>
      <c r="B5" s="135"/>
      <c r="C5" s="135"/>
      <c r="D5" s="135"/>
      <c r="E5" s="135"/>
      <c r="F5" s="135"/>
      <c r="G5" s="135"/>
      <c r="H5" s="135"/>
      <c r="I5" s="135"/>
      <c r="J5" s="135" t="s">
        <v>35</v>
      </c>
      <c r="K5" s="135"/>
      <c r="L5" s="135" t="s">
        <v>36</v>
      </c>
      <c r="M5" s="135" t="s">
        <v>37</v>
      </c>
      <c r="N5" s="135" t="s">
        <v>35</v>
      </c>
      <c r="O5" s="135" t="s">
        <v>36</v>
      </c>
      <c r="P5" s="135" t="s">
        <v>37</v>
      </c>
      <c r="Q5" s="135"/>
      <c r="R5" s="135" t="s">
        <v>34</v>
      </c>
      <c r="S5" s="135" t="s">
        <v>41</v>
      </c>
      <c r="T5" s="135" t="s">
        <v>42</v>
      </c>
      <c r="U5" s="135" t="s">
        <v>43</v>
      </c>
      <c r="V5" s="135" t="s">
        <v>44</v>
      </c>
      <c r="W5" s="135" t="s">
        <v>45</v>
      </c>
    </row>
    <row r="6" ht="26.25" customHeight="1" spans="1:23">
      <c r="A6" s="135"/>
      <c r="B6" s="135"/>
      <c r="C6" s="135"/>
      <c r="D6" s="135"/>
      <c r="E6" s="135"/>
      <c r="F6" s="135"/>
      <c r="G6" s="135"/>
      <c r="H6" s="135"/>
      <c r="I6" s="135"/>
      <c r="J6" s="135" t="s">
        <v>34</v>
      </c>
      <c r="K6" s="135" t="s">
        <v>227</v>
      </c>
      <c r="L6" s="135"/>
      <c r="M6" s="135"/>
      <c r="N6" s="135"/>
      <c r="O6" s="135"/>
      <c r="P6" s="135"/>
      <c r="Q6" s="135"/>
      <c r="R6" s="135"/>
      <c r="S6" s="135"/>
      <c r="T6" s="135"/>
      <c r="U6" s="135"/>
      <c r="V6" s="135"/>
      <c r="W6" s="135"/>
    </row>
    <row r="7" ht="18.75" customHeight="1" spans="1:23">
      <c r="A7" s="135" t="s">
        <v>60</v>
      </c>
      <c r="B7" s="135" t="s">
        <v>61</v>
      </c>
      <c r="C7" s="135" t="s">
        <v>62</v>
      </c>
      <c r="D7" s="135" t="s">
        <v>63</v>
      </c>
      <c r="E7" s="135" t="s">
        <v>64</v>
      </c>
      <c r="F7" s="135" t="s">
        <v>65</v>
      </c>
      <c r="G7" s="135" t="s">
        <v>66</v>
      </c>
      <c r="H7" s="135" t="s">
        <v>67</v>
      </c>
      <c r="I7" s="135" t="s">
        <v>68</v>
      </c>
      <c r="J7" s="135" t="s">
        <v>69</v>
      </c>
      <c r="K7" s="135" t="s">
        <v>70</v>
      </c>
      <c r="L7" s="135" t="s">
        <v>71</v>
      </c>
      <c r="M7" s="135" t="s">
        <v>72</v>
      </c>
      <c r="N7" s="135" t="s">
        <v>73</v>
      </c>
      <c r="O7" s="135" t="s">
        <v>74</v>
      </c>
      <c r="P7" s="135" t="s">
        <v>150</v>
      </c>
      <c r="Q7" s="135" t="s">
        <v>151</v>
      </c>
      <c r="R7" s="135" t="s">
        <v>152</v>
      </c>
      <c r="S7" s="135" t="s">
        <v>153</v>
      </c>
      <c r="T7" s="135" t="s">
        <v>154</v>
      </c>
      <c r="U7" s="135" t="s">
        <v>155</v>
      </c>
      <c r="V7" s="135" t="s">
        <v>156</v>
      </c>
      <c r="W7" s="135" t="s">
        <v>157</v>
      </c>
    </row>
    <row r="8" ht="52.5" customHeight="1" spans="1:23">
      <c r="A8" s="136"/>
      <c r="B8" s="136"/>
      <c r="C8" s="136" t="s">
        <v>228</v>
      </c>
      <c r="D8" s="136"/>
      <c r="E8" s="136"/>
      <c r="F8" s="136"/>
      <c r="G8" s="136"/>
      <c r="H8" s="136"/>
      <c r="I8" s="138">
        <v>2000000</v>
      </c>
      <c r="J8" s="138"/>
      <c r="K8" s="138"/>
      <c r="L8" s="138"/>
      <c r="M8" s="138"/>
      <c r="N8" s="138"/>
      <c r="O8" s="138"/>
      <c r="P8" s="138"/>
      <c r="Q8" s="138"/>
      <c r="R8" s="138">
        <v>2000000</v>
      </c>
      <c r="S8" s="138"/>
      <c r="T8" s="138"/>
      <c r="U8" s="138"/>
      <c r="V8" s="138"/>
      <c r="W8" s="138">
        <v>2000000</v>
      </c>
    </row>
    <row r="9" ht="52.5" customHeight="1" spans="1:23">
      <c r="A9" s="136" t="s">
        <v>229</v>
      </c>
      <c r="B9" s="136" t="s">
        <v>230</v>
      </c>
      <c r="C9" s="136" t="s">
        <v>228</v>
      </c>
      <c r="D9" s="136" t="s">
        <v>47</v>
      </c>
      <c r="E9" s="136" t="s">
        <v>79</v>
      </c>
      <c r="F9" s="136" t="s">
        <v>80</v>
      </c>
      <c r="G9" s="136" t="s">
        <v>184</v>
      </c>
      <c r="H9" s="136" t="s">
        <v>185</v>
      </c>
      <c r="I9" s="138">
        <v>10000</v>
      </c>
      <c r="J9" s="138"/>
      <c r="K9" s="138"/>
      <c r="L9" s="138"/>
      <c r="M9" s="138"/>
      <c r="N9" s="138"/>
      <c r="O9" s="138"/>
      <c r="P9" s="138"/>
      <c r="Q9" s="138"/>
      <c r="R9" s="138">
        <v>10000</v>
      </c>
      <c r="S9" s="138"/>
      <c r="T9" s="138"/>
      <c r="U9" s="138"/>
      <c r="V9" s="138"/>
      <c r="W9" s="138">
        <v>10000</v>
      </c>
    </row>
    <row r="10" ht="52.5" customHeight="1" spans="1:23">
      <c r="A10" s="136" t="s">
        <v>229</v>
      </c>
      <c r="B10" s="136" t="s">
        <v>230</v>
      </c>
      <c r="C10" s="136" t="s">
        <v>228</v>
      </c>
      <c r="D10" s="136" t="s">
        <v>47</v>
      </c>
      <c r="E10" s="136" t="s">
        <v>79</v>
      </c>
      <c r="F10" s="136" t="s">
        <v>80</v>
      </c>
      <c r="G10" s="136" t="s">
        <v>184</v>
      </c>
      <c r="H10" s="136" t="s">
        <v>185</v>
      </c>
      <c r="I10" s="138">
        <v>40000</v>
      </c>
      <c r="J10" s="138"/>
      <c r="K10" s="138"/>
      <c r="L10" s="138"/>
      <c r="M10" s="138"/>
      <c r="N10" s="136"/>
      <c r="O10" s="136"/>
      <c r="P10" s="136"/>
      <c r="Q10" s="138"/>
      <c r="R10" s="138">
        <v>40000</v>
      </c>
      <c r="S10" s="138"/>
      <c r="T10" s="138"/>
      <c r="U10" s="138"/>
      <c r="V10" s="138"/>
      <c r="W10" s="138">
        <v>40000</v>
      </c>
    </row>
    <row r="11" ht="52.5" customHeight="1" spans="1:23">
      <c r="A11" s="136" t="s">
        <v>229</v>
      </c>
      <c r="B11" s="136" t="s">
        <v>230</v>
      </c>
      <c r="C11" s="136" t="s">
        <v>228</v>
      </c>
      <c r="D11" s="136" t="s">
        <v>47</v>
      </c>
      <c r="E11" s="136" t="s">
        <v>79</v>
      </c>
      <c r="F11" s="136" t="s">
        <v>80</v>
      </c>
      <c r="G11" s="136" t="s">
        <v>208</v>
      </c>
      <c r="H11" s="136" t="s">
        <v>209</v>
      </c>
      <c r="I11" s="138">
        <v>100000</v>
      </c>
      <c r="J11" s="138"/>
      <c r="K11" s="138"/>
      <c r="L11" s="138"/>
      <c r="M11" s="138"/>
      <c r="N11" s="136"/>
      <c r="O11" s="136"/>
      <c r="P11" s="136"/>
      <c r="Q11" s="138"/>
      <c r="R11" s="138">
        <v>100000</v>
      </c>
      <c r="S11" s="138"/>
      <c r="T11" s="138"/>
      <c r="U11" s="138"/>
      <c r="V11" s="138"/>
      <c r="W11" s="138">
        <v>100000</v>
      </c>
    </row>
    <row r="12" ht="52.5" customHeight="1" spans="1:23">
      <c r="A12" s="136" t="s">
        <v>229</v>
      </c>
      <c r="B12" s="136" t="s">
        <v>230</v>
      </c>
      <c r="C12" s="136" t="s">
        <v>228</v>
      </c>
      <c r="D12" s="136" t="s">
        <v>47</v>
      </c>
      <c r="E12" s="136" t="s">
        <v>79</v>
      </c>
      <c r="F12" s="136" t="s">
        <v>80</v>
      </c>
      <c r="G12" s="136" t="s">
        <v>196</v>
      </c>
      <c r="H12" s="136" t="s">
        <v>197</v>
      </c>
      <c r="I12" s="138">
        <v>100000</v>
      </c>
      <c r="J12" s="138"/>
      <c r="K12" s="138"/>
      <c r="L12" s="138"/>
      <c r="M12" s="138"/>
      <c r="N12" s="136"/>
      <c r="O12" s="136"/>
      <c r="P12" s="136"/>
      <c r="Q12" s="138"/>
      <c r="R12" s="138">
        <v>100000</v>
      </c>
      <c r="S12" s="138"/>
      <c r="T12" s="138"/>
      <c r="U12" s="138"/>
      <c r="V12" s="138"/>
      <c r="W12" s="138">
        <v>100000</v>
      </c>
    </row>
    <row r="13" ht="52.5" customHeight="1" spans="1:23">
      <c r="A13" s="136" t="s">
        <v>229</v>
      </c>
      <c r="B13" s="136" t="s">
        <v>230</v>
      </c>
      <c r="C13" s="136" t="s">
        <v>228</v>
      </c>
      <c r="D13" s="136" t="s">
        <v>47</v>
      </c>
      <c r="E13" s="136" t="s">
        <v>79</v>
      </c>
      <c r="F13" s="136" t="s">
        <v>80</v>
      </c>
      <c r="G13" s="136" t="s">
        <v>198</v>
      </c>
      <c r="H13" s="136" t="s">
        <v>199</v>
      </c>
      <c r="I13" s="138">
        <v>30000</v>
      </c>
      <c r="J13" s="138"/>
      <c r="K13" s="138"/>
      <c r="L13" s="138"/>
      <c r="M13" s="138"/>
      <c r="N13" s="136"/>
      <c r="O13" s="136"/>
      <c r="P13" s="136"/>
      <c r="Q13" s="138"/>
      <c r="R13" s="138">
        <v>30000</v>
      </c>
      <c r="S13" s="138"/>
      <c r="T13" s="138"/>
      <c r="U13" s="138"/>
      <c r="V13" s="138"/>
      <c r="W13" s="138">
        <v>30000</v>
      </c>
    </row>
    <row r="14" ht="52.5" customHeight="1" spans="1:23">
      <c r="A14" s="136" t="s">
        <v>229</v>
      </c>
      <c r="B14" s="136" t="s">
        <v>230</v>
      </c>
      <c r="C14" s="136" t="s">
        <v>228</v>
      </c>
      <c r="D14" s="136" t="s">
        <v>47</v>
      </c>
      <c r="E14" s="136" t="s">
        <v>79</v>
      </c>
      <c r="F14" s="136" t="s">
        <v>80</v>
      </c>
      <c r="G14" s="136" t="s">
        <v>200</v>
      </c>
      <c r="H14" s="136" t="s">
        <v>201</v>
      </c>
      <c r="I14" s="138">
        <v>250000</v>
      </c>
      <c r="J14" s="138"/>
      <c r="K14" s="138"/>
      <c r="L14" s="138"/>
      <c r="M14" s="138"/>
      <c r="N14" s="136"/>
      <c r="O14" s="136"/>
      <c r="P14" s="136"/>
      <c r="Q14" s="138"/>
      <c r="R14" s="138">
        <v>250000</v>
      </c>
      <c r="S14" s="138"/>
      <c r="T14" s="138"/>
      <c r="U14" s="138"/>
      <c r="V14" s="138"/>
      <c r="W14" s="138">
        <v>250000</v>
      </c>
    </row>
    <row r="15" ht="52.5" customHeight="1" spans="1:23">
      <c r="A15" s="136" t="s">
        <v>229</v>
      </c>
      <c r="B15" s="136" t="s">
        <v>230</v>
      </c>
      <c r="C15" s="136" t="s">
        <v>228</v>
      </c>
      <c r="D15" s="136" t="s">
        <v>47</v>
      </c>
      <c r="E15" s="136" t="s">
        <v>79</v>
      </c>
      <c r="F15" s="136" t="s">
        <v>80</v>
      </c>
      <c r="G15" s="136" t="s">
        <v>231</v>
      </c>
      <c r="H15" s="136" t="s">
        <v>130</v>
      </c>
      <c r="I15" s="138">
        <v>10000</v>
      </c>
      <c r="J15" s="138"/>
      <c r="K15" s="138"/>
      <c r="L15" s="138"/>
      <c r="M15" s="138"/>
      <c r="N15" s="136"/>
      <c r="O15" s="136"/>
      <c r="P15" s="136"/>
      <c r="Q15" s="138"/>
      <c r="R15" s="138">
        <v>10000</v>
      </c>
      <c r="S15" s="138"/>
      <c r="T15" s="138"/>
      <c r="U15" s="138"/>
      <c r="V15" s="138"/>
      <c r="W15" s="138">
        <v>10000</v>
      </c>
    </row>
    <row r="16" ht="52.5" customHeight="1" spans="1:23">
      <c r="A16" s="136" t="s">
        <v>229</v>
      </c>
      <c r="B16" s="136" t="s">
        <v>230</v>
      </c>
      <c r="C16" s="136" t="s">
        <v>228</v>
      </c>
      <c r="D16" s="136" t="s">
        <v>47</v>
      </c>
      <c r="E16" s="136" t="s">
        <v>79</v>
      </c>
      <c r="F16" s="136" t="s">
        <v>80</v>
      </c>
      <c r="G16" s="136" t="s">
        <v>202</v>
      </c>
      <c r="H16" s="136" t="s">
        <v>203</v>
      </c>
      <c r="I16" s="138">
        <v>10000</v>
      </c>
      <c r="J16" s="138"/>
      <c r="K16" s="138"/>
      <c r="L16" s="138"/>
      <c r="M16" s="138"/>
      <c r="N16" s="136"/>
      <c r="O16" s="136"/>
      <c r="P16" s="136"/>
      <c r="Q16" s="138"/>
      <c r="R16" s="138">
        <v>10000</v>
      </c>
      <c r="S16" s="138"/>
      <c r="T16" s="138"/>
      <c r="U16" s="138"/>
      <c r="V16" s="138"/>
      <c r="W16" s="138">
        <v>10000</v>
      </c>
    </row>
    <row r="17" ht="52.5" customHeight="1" spans="1:23">
      <c r="A17" s="136" t="s">
        <v>229</v>
      </c>
      <c r="B17" s="136" t="s">
        <v>230</v>
      </c>
      <c r="C17" s="136" t="s">
        <v>228</v>
      </c>
      <c r="D17" s="136" t="s">
        <v>47</v>
      </c>
      <c r="E17" s="136" t="s">
        <v>79</v>
      </c>
      <c r="F17" s="136" t="s">
        <v>80</v>
      </c>
      <c r="G17" s="136" t="s">
        <v>202</v>
      </c>
      <c r="H17" s="136" t="s">
        <v>203</v>
      </c>
      <c r="I17" s="138">
        <v>90000</v>
      </c>
      <c r="J17" s="138"/>
      <c r="K17" s="138"/>
      <c r="L17" s="138"/>
      <c r="M17" s="138"/>
      <c r="N17" s="136"/>
      <c r="O17" s="136"/>
      <c r="P17" s="136"/>
      <c r="Q17" s="138"/>
      <c r="R17" s="138">
        <v>90000</v>
      </c>
      <c r="S17" s="138"/>
      <c r="T17" s="138"/>
      <c r="U17" s="138"/>
      <c r="V17" s="138"/>
      <c r="W17" s="138">
        <v>90000</v>
      </c>
    </row>
    <row r="18" ht="52.5" customHeight="1" spans="1:23">
      <c r="A18" s="136" t="s">
        <v>229</v>
      </c>
      <c r="B18" s="136" t="s">
        <v>230</v>
      </c>
      <c r="C18" s="136" t="s">
        <v>228</v>
      </c>
      <c r="D18" s="136" t="s">
        <v>47</v>
      </c>
      <c r="E18" s="136" t="s">
        <v>79</v>
      </c>
      <c r="F18" s="136" t="s">
        <v>80</v>
      </c>
      <c r="G18" s="136" t="s">
        <v>186</v>
      </c>
      <c r="H18" s="136" t="s">
        <v>187</v>
      </c>
      <c r="I18" s="138">
        <v>100000</v>
      </c>
      <c r="J18" s="138"/>
      <c r="K18" s="138"/>
      <c r="L18" s="138"/>
      <c r="M18" s="138"/>
      <c r="N18" s="136"/>
      <c r="O18" s="136"/>
      <c r="P18" s="136"/>
      <c r="Q18" s="138"/>
      <c r="R18" s="138">
        <v>100000</v>
      </c>
      <c r="S18" s="138"/>
      <c r="T18" s="138"/>
      <c r="U18" s="138"/>
      <c r="V18" s="138"/>
      <c r="W18" s="138">
        <v>100000</v>
      </c>
    </row>
    <row r="19" ht="52.5" customHeight="1" spans="1:23">
      <c r="A19" s="136" t="s">
        <v>229</v>
      </c>
      <c r="B19" s="136" t="s">
        <v>230</v>
      </c>
      <c r="C19" s="136" t="s">
        <v>228</v>
      </c>
      <c r="D19" s="136" t="s">
        <v>47</v>
      </c>
      <c r="E19" s="136" t="s">
        <v>79</v>
      </c>
      <c r="F19" s="136" t="s">
        <v>80</v>
      </c>
      <c r="G19" s="136" t="s">
        <v>186</v>
      </c>
      <c r="H19" s="136" t="s">
        <v>187</v>
      </c>
      <c r="I19" s="138">
        <v>50000</v>
      </c>
      <c r="J19" s="138"/>
      <c r="K19" s="138"/>
      <c r="L19" s="138"/>
      <c r="M19" s="138"/>
      <c r="N19" s="136"/>
      <c r="O19" s="136"/>
      <c r="P19" s="136"/>
      <c r="Q19" s="138"/>
      <c r="R19" s="138">
        <v>50000</v>
      </c>
      <c r="S19" s="138"/>
      <c r="T19" s="138"/>
      <c r="U19" s="138"/>
      <c r="V19" s="138"/>
      <c r="W19" s="138">
        <v>50000</v>
      </c>
    </row>
    <row r="20" ht="52.5" customHeight="1" spans="1:23">
      <c r="A20" s="136" t="s">
        <v>229</v>
      </c>
      <c r="B20" s="136" t="s">
        <v>230</v>
      </c>
      <c r="C20" s="136" t="s">
        <v>228</v>
      </c>
      <c r="D20" s="136" t="s">
        <v>47</v>
      </c>
      <c r="E20" s="136" t="s">
        <v>79</v>
      </c>
      <c r="F20" s="136" t="s">
        <v>80</v>
      </c>
      <c r="G20" s="136" t="s">
        <v>232</v>
      </c>
      <c r="H20" s="136" t="s">
        <v>233</v>
      </c>
      <c r="I20" s="138">
        <v>20000</v>
      </c>
      <c r="J20" s="138"/>
      <c r="K20" s="138"/>
      <c r="L20" s="138"/>
      <c r="M20" s="138"/>
      <c r="N20" s="136"/>
      <c r="O20" s="136"/>
      <c r="P20" s="136"/>
      <c r="Q20" s="138"/>
      <c r="R20" s="138">
        <v>20000</v>
      </c>
      <c r="S20" s="138"/>
      <c r="T20" s="138"/>
      <c r="U20" s="138"/>
      <c r="V20" s="138"/>
      <c r="W20" s="138">
        <v>20000</v>
      </c>
    </row>
    <row r="21" ht="52.5" customHeight="1" spans="1:23">
      <c r="A21" s="136" t="s">
        <v>229</v>
      </c>
      <c r="B21" s="136" t="s">
        <v>230</v>
      </c>
      <c r="C21" s="136" t="s">
        <v>228</v>
      </c>
      <c r="D21" s="136" t="s">
        <v>47</v>
      </c>
      <c r="E21" s="136" t="s">
        <v>79</v>
      </c>
      <c r="F21" s="136" t="s">
        <v>80</v>
      </c>
      <c r="G21" s="136" t="s">
        <v>204</v>
      </c>
      <c r="H21" s="136" t="s">
        <v>205</v>
      </c>
      <c r="I21" s="138">
        <v>20000</v>
      </c>
      <c r="J21" s="138"/>
      <c r="K21" s="138"/>
      <c r="L21" s="138"/>
      <c r="M21" s="138"/>
      <c r="N21" s="136"/>
      <c r="O21" s="136"/>
      <c r="P21" s="136"/>
      <c r="Q21" s="138"/>
      <c r="R21" s="138">
        <v>20000</v>
      </c>
      <c r="S21" s="138"/>
      <c r="T21" s="138"/>
      <c r="U21" s="138"/>
      <c r="V21" s="138"/>
      <c r="W21" s="138">
        <v>20000</v>
      </c>
    </row>
    <row r="22" ht="52.5" customHeight="1" spans="1:23">
      <c r="A22" s="136" t="s">
        <v>229</v>
      </c>
      <c r="B22" s="136" t="s">
        <v>230</v>
      </c>
      <c r="C22" s="136" t="s">
        <v>228</v>
      </c>
      <c r="D22" s="136" t="s">
        <v>47</v>
      </c>
      <c r="E22" s="136" t="s">
        <v>79</v>
      </c>
      <c r="F22" s="136" t="s">
        <v>80</v>
      </c>
      <c r="G22" s="136" t="s">
        <v>234</v>
      </c>
      <c r="H22" s="136" t="s">
        <v>235</v>
      </c>
      <c r="I22" s="138">
        <v>20000</v>
      </c>
      <c r="J22" s="138"/>
      <c r="K22" s="138"/>
      <c r="L22" s="138"/>
      <c r="M22" s="138"/>
      <c r="N22" s="136"/>
      <c r="O22" s="136"/>
      <c r="P22" s="136"/>
      <c r="Q22" s="138"/>
      <c r="R22" s="138">
        <v>20000</v>
      </c>
      <c r="S22" s="138"/>
      <c r="T22" s="138"/>
      <c r="U22" s="138"/>
      <c r="V22" s="138"/>
      <c r="W22" s="138">
        <v>20000</v>
      </c>
    </row>
    <row r="23" ht="52.5" customHeight="1" spans="1:23">
      <c r="A23" s="136" t="s">
        <v>229</v>
      </c>
      <c r="B23" s="136" t="s">
        <v>230</v>
      </c>
      <c r="C23" s="136" t="s">
        <v>228</v>
      </c>
      <c r="D23" s="136" t="s">
        <v>47</v>
      </c>
      <c r="E23" s="136" t="s">
        <v>79</v>
      </c>
      <c r="F23" s="136" t="s">
        <v>80</v>
      </c>
      <c r="G23" s="136" t="s">
        <v>206</v>
      </c>
      <c r="H23" s="136" t="s">
        <v>207</v>
      </c>
      <c r="I23" s="138">
        <v>50000</v>
      </c>
      <c r="J23" s="138"/>
      <c r="K23" s="138"/>
      <c r="L23" s="138"/>
      <c r="M23" s="138"/>
      <c r="N23" s="136"/>
      <c r="O23" s="136"/>
      <c r="P23" s="136"/>
      <c r="Q23" s="138"/>
      <c r="R23" s="138">
        <v>50000</v>
      </c>
      <c r="S23" s="138"/>
      <c r="T23" s="138"/>
      <c r="U23" s="138"/>
      <c r="V23" s="138"/>
      <c r="W23" s="138">
        <v>50000</v>
      </c>
    </row>
    <row r="24" ht="52.5" customHeight="1" spans="1:23">
      <c r="A24" s="136" t="s">
        <v>229</v>
      </c>
      <c r="B24" s="136" t="s">
        <v>230</v>
      </c>
      <c r="C24" s="136" t="s">
        <v>228</v>
      </c>
      <c r="D24" s="136" t="s">
        <v>47</v>
      </c>
      <c r="E24" s="136" t="s">
        <v>79</v>
      </c>
      <c r="F24" s="136" t="s">
        <v>80</v>
      </c>
      <c r="G24" s="136" t="s">
        <v>236</v>
      </c>
      <c r="H24" s="136" t="s">
        <v>237</v>
      </c>
      <c r="I24" s="138">
        <v>50000</v>
      </c>
      <c r="J24" s="138"/>
      <c r="K24" s="138"/>
      <c r="L24" s="138"/>
      <c r="M24" s="138"/>
      <c r="N24" s="136"/>
      <c r="O24" s="136"/>
      <c r="P24" s="136"/>
      <c r="Q24" s="138"/>
      <c r="R24" s="138">
        <v>50000</v>
      </c>
      <c r="S24" s="138"/>
      <c r="T24" s="138"/>
      <c r="U24" s="138"/>
      <c r="V24" s="138"/>
      <c r="W24" s="138">
        <v>50000</v>
      </c>
    </row>
    <row r="25" ht="52.5" customHeight="1" spans="1:23">
      <c r="A25" s="136" t="s">
        <v>229</v>
      </c>
      <c r="B25" s="136" t="s">
        <v>230</v>
      </c>
      <c r="C25" s="136" t="s">
        <v>228</v>
      </c>
      <c r="D25" s="136" t="s">
        <v>47</v>
      </c>
      <c r="E25" s="136" t="s">
        <v>79</v>
      </c>
      <c r="F25" s="136" t="s">
        <v>80</v>
      </c>
      <c r="G25" s="136" t="s">
        <v>212</v>
      </c>
      <c r="H25" s="136" t="s">
        <v>213</v>
      </c>
      <c r="I25" s="138">
        <v>50000</v>
      </c>
      <c r="J25" s="138"/>
      <c r="K25" s="138"/>
      <c r="L25" s="138"/>
      <c r="M25" s="138"/>
      <c r="N25" s="136"/>
      <c r="O25" s="136"/>
      <c r="P25" s="136"/>
      <c r="Q25" s="138"/>
      <c r="R25" s="138">
        <v>50000</v>
      </c>
      <c r="S25" s="138"/>
      <c r="T25" s="138"/>
      <c r="U25" s="138"/>
      <c r="V25" s="138"/>
      <c r="W25" s="138">
        <v>50000</v>
      </c>
    </row>
    <row r="26" ht="52.5" customHeight="1" spans="1:23">
      <c r="A26" s="136" t="s">
        <v>229</v>
      </c>
      <c r="B26" s="136" t="s">
        <v>230</v>
      </c>
      <c r="C26" s="136" t="s">
        <v>228</v>
      </c>
      <c r="D26" s="136" t="s">
        <v>47</v>
      </c>
      <c r="E26" s="136" t="s">
        <v>79</v>
      </c>
      <c r="F26" s="136" t="s">
        <v>80</v>
      </c>
      <c r="G26" s="136" t="s">
        <v>238</v>
      </c>
      <c r="H26" s="136" t="s">
        <v>239</v>
      </c>
      <c r="I26" s="138">
        <v>50000</v>
      </c>
      <c r="J26" s="138"/>
      <c r="K26" s="138"/>
      <c r="L26" s="138"/>
      <c r="M26" s="138"/>
      <c r="N26" s="136"/>
      <c r="O26" s="136"/>
      <c r="P26" s="136"/>
      <c r="Q26" s="138"/>
      <c r="R26" s="138">
        <v>50000</v>
      </c>
      <c r="S26" s="138"/>
      <c r="T26" s="138"/>
      <c r="U26" s="138"/>
      <c r="V26" s="138"/>
      <c r="W26" s="138">
        <v>50000</v>
      </c>
    </row>
    <row r="27" ht="52.5" customHeight="1" spans="1:23">
      <c r="A27" s="136" t="s">
        <v>229</v>
      </c>
      <c r="B27" s="136" t="s">
        <v>230</v>
      </c>
      <c r="C27" s="136" t="s">
        <v>228</v>
      </c>
      <c r="D27" s="136" t="s">
        <v>47</v>
      </c>
      <c r="E27" s="136" t="s">
        <v>79</v>
      </c>
      <c r="F27" s="136" t="s">
        <v>80</v>
      </c>
      <c r="G27" s="136" t="s">
        <v>240</v>
      </c>
      <c r="H27" s="136" t="s">
        <v>241</v>
      </c>
      <c r="I27" s="138">
        <v>50000</v>
      </c>
      <c r="J27" s="138"/>
      <c r="K27" s="138"/>
      <c r="L27" s="138"/>
      <c r="M27" s="138"/>
      <c r="N27" s="136"/>
      <c r="O27" s="136"/>
      <c r="P27" s="136"/>
      <c r="Q27" s="138"/>
      <c r="R27" s="138">
        <v>50000</v>
      </c>
      <c r="S27" s="138"/>
      <c r="T27" s="138"/>
      <c r="U27" s="138"/>
      <c r="V27" s="138"/>
      <c r="W27" s="138">
        <v>50000</v>
      </c>
    </row>
    <row r="28" ht="52.5" customHeight="1" spans="1:23">
      <c r="A28" s="136" t="s">
        <v>229</v>
      </c>
      <c r="B28" s="136" t="s">
        <v>230</v>
      </c>
      <c r="C28" s="136" t="s">
        <v>228</v>
      </c>
      <c r="D28" s="136" t="s">
        <v>47</v>
      </c>
      <c r="E28" s="136" t="s">
        <v>81</v>
      </c>
      <c r="F28" s="136" t="s">
        <v>82</v>
      </c>
      <c r="G28" s="136" t="s">
        <v>184</v>
      </c>
      <c r="H28" s="136" t="s">
        <v>185</v>
      </c>
      <c r="I28" s="138">
        <v>50000</v>
      </c>
      <c r="J28" s="138"/>
      <c r="K28" s="138"/>
      <c r="L28" s="138"/>
      <c r="M28" s="138"/>
      <c r="N28" s="136"/>
      <c r="O28" s="136"/>
      <c r="P28" s="136"/>
      <c r="Q28" s="138"/>
      <c r="R28" s="138">
        <v>50000</v>
      </c>
      <c r="S28" s="138"/>
      <c r="T28" s="138"/>
      <c r="U28" s="138"/>
      <c r="V28" s="138"/>
      <c r="W28" s="138">
        <v>50000</v>
      </c>
    </row>
    <row r="29" ht="52.5" customHeight="1" spans="1:23">
      <c r="A29" s="136" t="s">
        <v>229</v>
      </c>
      <c r="B29" s="136" t="s">
        <v>230</v>
      </c>
      <c r="C29" s="136" t="s">
        <v>228</v>
      </c>
      <c r="D29" s="136" t="s">
        <v>47</v>
      </c>
      <c r="E29" s="136" t="s">
        <v>81</v>
      </c>
      <c r="F29" s="136" t="s">
        <v>82</v>
      </c>
      <c r="G29" s="136" t="s">
        <v>208</v>
      </c>
      <c r="H29" s="136" t="s">
        <v>209</v>
      </c>
      <c r="I29" s="138">
        <v>100000</v>
      </c>
      <c r="J29" s="138"/>
      <c r="K29" s="138"/>
      <c r="L29" s="138"/>
      <c r="M29" s="138"/>
      <c r="N29" s="136"/>
      <c r="O29" s="136"/>
      <c r="P29" s="136"/>
      <c r="Q29" s="138"/>
      <c r="R29" s="138">
        <v>100000</v>
      </c>
      <c r="S29" s="138"/>
      <c r="T29" s="138"/>
      <c r="U29" s="138"/>
      <c r="V29" s="138"/>
      <c r="W29" s="138">
        <v>100000</v>
      </c>
    </row>
    <row r="30" ht="52.5" customHeight="1" spans="1:23">
      <c r="A30" s="136" t="s">
        <v>229</v>
      </c>
      <c r="B30" s="136" t="s">
        <v>230</v>
      </c>
      <c r="C30" s="136" t="s">
        <v>228</v>
      </c>
      <c r="D30" s="136" t="s">
        <v>47</v>
      </c>
      <c r="E30" s="136" t="s">
        <v>81</v>
      </c>
      <c r="F30" s="136" t="s">
        <v>82</v>
      </c>
      <c r="G30" s="136" t="s">
        <v>196</v>
      </c>
      <c r="H30" s="136" t="s">
        <v>197</v>
      </c>
      <c r="I30" s="138">
        <v>100000</v>
      </c>
      <c r="J30" s="138"/>
      <c r="K30" s="138"/>
      <c r="L30" s="138"/>
      <c r="M30" s="138"/>
      <c r="N30" s="136"/>
      <c r="O30" s="136"/>
      <c r="P30" s="136"/>
      <c r="Q30" s="138"/>
      <c r="R30" s="138">
        <v>100000</v>
      </c>
      <c r="S30" s="138"/>
      <c r="T30" s="138"/>
      <c r="U30" s="138"/>
      <c r="V30" s="138"/>
      <c r="W30" s="138">
        <v>100000</v>
      </c>
    </row>
    <row r="31" ht="52.5" customHeight="1" spans="1:23">
      <c r="A31" s="136" t="s">
        <v>229</v>
      </c>
      <c r="B31" s="136" t="s">
        <v>230</v>
      </c>
      <c r="C31" s="136" t="s">
        <v>228</v>
      </c>
      <c r="D31" s="136" t="s">
        <v>47</v>
      </c>
      <c r="E31" s="136" t="s">
        <v>81</v>
      </c>
      <c r="F31" s="136" t="s">
        <v>82</v>
      </c>
      <c r="G31" s="136" t="s">
        <v>198</v>
      </c>
      <c r="H31" s="136" t="s">
        <v>199</v>
      </c>
      <c r="I31" s="138">
        <v>20000</v>
      </c>
      <c r="J31" s="138"/>
      <c r="K31" s="138"/>
      <c r="L31" s="138"/>
      <c r="M31" s="138"/>
      <c r="N31" s="136"/>
      <c r="O31" s="136"/>
      <c r="P31" s="136"/>
      <c r="Q31" s="138"/>
      <c r="R31" s="138">
        <v>20000</v>
      </c>
      <c r="S31" s="138"/>
      <c r="T31" s="138"/>
      <c r="U31" s="138"/>
      <c r="V31" s="138"/>
      <c r="W31" s="138">
        <v>20000</v>
      </c>
    </row>
    <row r="32" ht="52.5" customHeight="1" spans="1:23">
      <c r="A32" s="136" t="s">
        <v>229</v>
      </c>
      <c r="B32" s="136" t="s">
        <v>230</v>
      </c>
      <c r="C32" s="136" t="s">
        <v>228</v>
      </c>
      <c r="D32" s="136" t="s">
        <v>47</v>
      </c>
      <c r="E32" s="136" t="s">
        <v>81</v>
      </c>
      <c r="F32" s="136" t="s">
        <v>82</v>
      </c>
      <c r="G32" s="136" t="s">
        <v>200</v>
      </c>
      <c r="H32" s="136" t="s">
        <v>201</v>
      </c>
      <c r="I32" s="138">
        <v>150000</v>
      </c>
      <c r="J32" s="138"/>
      <c r="K32" s="138"/>
      <c r="L32" s="138"/>
      <c r="M32" s="138"/>
      <c r="N32" s="136"/>
      <c r="O32" s="136"/>
      <c r="P32" s="136"/>
      <c r="Q32" s="138"/>
      <c r="R32" s="138">
        <v>150000</v>
      </c>
      <c r="S32" s="138"/>
      <c r="T32" s="138"/>
      <c r="U32" s="138"/>
      <c r="V32" s="138"/>
      <c r="W32" s="138">
        <v>150000</v>
      </c>
    </row>
    <row r="33" ht="52.5" customHeight="1" spans="1:23">
      <c r="A33" s="136" t="s">
        <v>229</v>
      </c>
      <c r="B33" s="136" t="s">
        <v>230</v>
      </c>
      <c r="C33" s="136" t="s">
        <v>228</v>
      </c>
      <c r="D33" s="136" t="s">
        <v>47</v>
      </c>
      <c r="E33" s="136" t="s">
        <v>81</v>
      </c>
      <c r="F33" s="136" t="s">
        <v>82</v>
      </c>
      <c r="G33" s="136" t="s">
        <v>231</v>
      </c>
      <c r="H33" s="136" t="s">
        <v>130</v>
      </c>
      <c r="I33" s="138">
        <v>10000</v>
      </c>
      <c r="J33" s="138"/>
      <c r="K33" s="138"/>
      <c r="L33" s="138"/>
      <c r="M33" s="138"/>
      <c r="N33" s="136"/>
      <c r="O33" s="136"/>
      <c r="P33" s="136"/>
      <c r="Q33" s="138"/>
      <c r="R33" s="138">
        <v>10000</v>
      </c>
      <c r="S33" s="138"/>
      <c r="T33" s="138"/>
      <c r="U33" s="138"/>
      <c r="V33" s="138"/>
      <c r="W33" s="138">
        <v>10000</v>
      </c>
    </row>
    <row r="34" ht="52.5" customHeight="1" spans="1:23">
      <c r="A34" s="136" t="s">
        <v>229</v>
      </c>
      <c r="B34" s="136" t="s">
        <v>230</v>
      </c>
      <c r="C34" s="136" t="s">
        <v>228</v>
      </c>
      <c r="D34" s="136" t="s">
        <v>47</v>
      </c>
      <c r="E34" s="136" t="s">
        <v>81</v>
      </c>
      <c r="F34" s="136" t="s">
        <v>82</v>
      </c>
      <c r="G34" s="136" t="s">
        <v>202</v>
      </c>
      <c r="H34" s="136" t="s">
        <v>203</v>
      </c>
      <c r="I34" s="138">
        <v>50000</v>
      </c>
      <c r="J34" s="138"/>
      <c r="K34" s="138"/>
      <c r="L34" s="138"/>
      <c r="M34" s="138"/>
      <c r="N34" s="136"/>
      <c r="O34" s="136"/>
      <c r="P34" s="136"/>
      <c r="Q34" s="138"/>
      <c r="R34" s="138">
        <v>50000</v>
      </c>
      <c r="S34" s="138"/>
      <c r="T34" s="138"/>
      <c r="U34" s="138"/>
      <c r="V34" s="138"/>
      <c r="W34" s="138">
        <v>50000</v>
      </c>
    </row>
    <row r="35" ht="52.5" customHeight="1" spans="1:23">
      <c r="A35" s="136" t="s">
        <v>229</v>
      </c>
      <c r="B35" s="136" t="s">
        <v>230</v>
      </c>
      <c r="C35" s="136" t="s">
        <v>228</v>
      </c>
      <c r="D35" s="136" t="s">
        <v>47</v>
      </c>
      <c r="E35" s="136" t="s">
        <v>81</v>
      </c>
      <c r="F35" s="136" t="s">
        <v>82</v>
      </c>
      <c r="G35" s="136" t="s">
        <v>186</v>
      </c>
      <c r="H35" s="136" t="s">
        <v>187</v>
      </c>
      <c r="I35" s="138">
        <v>150000</v>
      </c>
      <c r="J35" s="138"/>
      <c r="K35" s="138"/>
      <c r="L35" s="138"/>
      <c r="M35" s="138"/>
      <c r="N35" s="136"/>
      <c r="O35" s="136"/>
      <c r="P35" s="136"/>
      <c r="Q35" s="138"/>
      <c r="R35" s="138">
        <v>150000</v>
      </c>
      <c r="S35" s="138"/>
      <c r="T35" s="138"/>
      <c r="U35" s="138"/>
      <c r="V35" s="138"/>
      <c r="W35" s="138">
        <v>150000</v>
      </c>
    </row>
    <row r="36" ht="52.5" customHeight="1" spans="1:23">
      <c r="A36" s="136" t="s">
        <v>229</v>
      </c>
      <c r="B36" s="136" t="s">
        <v>230</v>
      </c>
      <c r="C36" s="136" t="s">
        <v>228</v>
      </c>
      <c r="D36" s="136" t="s">
        <v>47</v>
      </c>
      <c r="E36" s="136" t="s">
        <v>81</v>
      </c>
      <c r="F36" s="136" t="s">
        <v>82</v>
      </c>
      <c r="G36" s="136" t="s">
        <v>232</v>
      </c>
      <c r="H36" s="136" t="s">
        <v>233</v>
      </c>
      <c r="I36" s="138">
        <v>20000</v>
      </c>
      <c r="J36" s="138"/>
      <c r="K36" s="138"/>
      <c r="L36" s="138"/>
      <c r="M36" s="138"/>
      <c r="N36" s="136"/>
      <c r="O36" s="136"/>
      <c r="P36" s="136"/>
      <c r="Q36" s="138"/>
      <c r="R36" s="138">
        <v>20000</v>
      </c>
      <c r="S36" s="138"/>
      <c r="T36" s="138"/>
      <c r="U36" s="138"/>
      <c r="V36" s="138"/>
      <c r="W36" s="138">
        <v>20000</v>
      </c>
    </row>
    <row r="37" ht="52.5" customHeight="1" spans="1:23">
      <c r="A37" s="136" t="s">
        <v>229</v>
      </c>
      <c r="B37" s="136" t="s">
        <v>230</v>
      </c>
      <c r="C37" s="136" t="s">
        <v>228</v>
      </c>
      <c r="D37" s="136" t="s">
        <v>47</v>
      </c>
      <c r="E37" s="136" t="s">
        <v>81</v>
      </c>
      <c r="F37" s="136" t="s">
        <v>82</v>
      </c>
      <c r="G37" s="136" t="s">
        <v>206</v>
      </c>
      <c r="H37" s="136" t="s">
        <v>207</v>
      </c>
      <c r="I37" s="138">
        <v>50000</v>
      </c>
      <c r="J37" s="138"/>
      <c r="K37" s="138"/>
      <c r="L37" s="138"/>
      <c r="M37" s="138"/>
      <c r="N37" s="136"/>
      <c r="O37" s="136"/>
      <c r="P37" s="136"/>
      <c r="Q37" s="138"/>
      <c r="R37" s="138">
        <v>50000</v>
      </c>
      <c r="S37" s="138"/>
      <c r="T37" s="138"/>
      <c r="U37" s="138"/>
      <c r="V37" s="138"/>
      <c r="W37" s="138">
        <v>50000</v>
      </c>
    </row>
    <row r="38" ht="52.5" customHeight="1" spans="1:23">
      <c r="A38" s="136" t="s">
        <v>229</v>
      </c>
      <c r="B38" s="136" t="s">
        <v>230</v>
      </c>
      <c r="C38" s="136" t="s">
        <v>228</v>
      </c>
      <c r="D38" s="136" t="s">
        <v>47</v>
      </c>
      <c r="E38" s="136" t="s">
        <v>81</v>
      </c>
      <c r="F38" s="136" t="s">
        <v>82</v>
      </c>
      <c r="G38" s="136" t="s">
        <v>236</v>
      </c>
      <c r="H38" s="136" t="s">
        <v>237</v>
      </c>
      <c r="I38" s="138">
        <v>50000</v>
      </c>
      <c r="J38" s="138"/>
      <c r="K38" s="138"/>
      <c r="L38" s="138"/>
      <c r="M38" s="138"/>
      <c r="N38" s="136"/>
      <c r="O38" s="136"/>
      <c r="P38" s="136"/>
      <c r="Q38" s="138"/>
      <c r="R38" s="138">
        <v>50000</v>
      </c>
      <c r="S38" s="138"/>
      <c r="T38" s="138"/>
      <c r="U38" s="138"/>
      <c r="V38" s="138"/>
      <c r="W38" s="138">
        <v>50000</v>
      </c>
    </row>
    <row r="39" ht="52.5" customHeight="1" spans="1:23">
      <c r="A39" s="136" t="s">
        <v>229</v>
      </c>
      <c r="B39" s="136" t="s">
        <v>230</v>
      </c>
      <c r="C39" s="136" t="s">
        <v>228</v>
      </c>
      <c r="D39" s="136" t="s">
        <v>47</v>
      </c>
      <c r="E39" s="136" t="s">
        <v>81</v>
      </c>
      <c r="F39" s="136" t="s">
        <v>82</v>
      </c>
      <c r="G39" s="136" t="s">
        <v>212</v>
      </c>
      <c r="H39" s="136" t="s">
        <v>213</v>
      </c>
      <c r="I39" s="138">
        <v>50000</v>
      </c>
      <c r="J39" s="138"/>
      <c r="K39" s="138"/>
      <c r="L39" s="138"/>
      <c r="M39" s="138"/>
      <c r="N39" s="136"/>
      <c r="O39" s="136"/>
      <c r="P39" s="136"/>
      <c r="Q39" s="138"/>
      <c r="R39" s="138">
        <v>50000</v>
      </c>
      <c r="S39" s="138"/>
      <c r="T39" s="138"/>
      <c r="U39" s="138"/>
      <c r="V39" s="138"/>
      <c r="W39" s="138">
        <v>50000</v>
      </c>
    </row>
    <row r="40" ht="52.5" customHeight="1" spans="1:23">
      <c r="A40" s="136" t="s">
        <v>229</v>
      </c>
      <c r="B40" s="136" t="s">
        <v>230</v>
      </c>
      <c r="C40" s="136" t="s">
        <v>228</v>
      </c>
      <c r="D40" s="136" t="s">
        <v>47</v>
      </c>
      <c r="E40" s="136" t="s">
        <v>81</v>
      </c>
      <c r="F40" s="136" t="s">
        <v>82</v>
      </c>
      <c r="G40" s="136" t="s">
        <v>238</v>
      </c>
      <c r="H40" s="136" t="s">
        <v>239</v>
      </c>
      <c r="I40" s="138">
        <v>50000</v>
      </c>
      <c r="J40" s="138"/>
      <c r="K40" s="138"/>
      <c r="L40" s="138"/>
      <c r="M40" s="138"/>
      <c r="N40" s="136"/>
      <c r="O40" s="136"/>
      <c r="P40" s="136"/>
      <c r="Q40" s="138"/>
      <c r="R40" s="138">
        <v>50000</v>
      </c>
      <c r="S40" s="138"/>
      <c r="T40" s="138"/>
      <c r="U40" s="138"/>
      <c r="V40" s="138"/>
      <c r="W40" s="138">
        <v>50000</v>
      </c>
    </row>
    <row r="41" ht="52.5" customHeight="1" spans="1:23">
      <c r="A41" s="136" t="s">
        <v>229</v>
      </c>
      <c r="B41" s="136" t="s">
        <v>230</v>
      </c>
      <c r="C41" s="136" t="s">
        <v>228</v>
      </c>
      <c r="D41" s="136" t="s">
        <v>47</v>
      </c>
      <c r="E41" s="136" t="s">
        <v>81</v>
      </c>
      <c r="F41" s="136" t="s">
        <v>82</v>
      </c>
      <c r="G41" s="136" t="s">
        <v>240</v>
      </c>
      <c r="H41" s="136" t="s">
        <v>241</v>
      </c>
      <c r="I41" s="138">
        <v>50000</v>
      </c>
      <c r="J41" s="138"/>
      <c r="K41" s="138"/>
      <c r="L41" s="138"/>
      <c r="M41" s="138"/>
      <c r="N41" s="136"/>
      <c r="O41" s="136"/>
      <c r="P41" s="136"/>
      <c r="Q41" s="138"/>
      <c r="R41" s="138">
        <v>50000</v>
      </c>
      <c r="S41" s="138"/>
      <c r="T41" s="138"/>
      <c r="U41" s="138"/>
      <c r="V41" s="138"/>
      <c r="W41" s="138">
        <v>50000</v>
      </c>
    </row>
    <row r="42" ht="52.5" customHeight="1" spans="1:23">
      <c r="A42" s="136"/>
      <c r="B42" s="136"/>
      <c r="C42" s="136" t="s">
        <v>242</v>
      </c>
      <c r="D42" s="136"/>
      <c r="E42" s="136"/>
      <c r="F42" s="136"/>
      <c r="G42" s="136"/>
      <c r="H42" s="136"/>
      <c r="I42" s="138">
        <v>300000</v>
      </c>
      <c r="J42" s="138">
        <v>300000</v>
      </c>
      <c r="K42" s="138">
        <v>300000</v>
      </c>
      <c r="L42" s="138"/>
      <c r="M42" s="138"/>
      <c r="N42" s="136"/>
      <c r="O42" s="136"/>
      <c r="P42" s="136"/>
      <c r="Q42" s="138"/>
      <c r="R42" s="138"/>
      <c r="S42" s="138"/>
      <c r="T42" s="138"/>
      <c r="U42" s="138"/>
      <c r="V42" s="138"/>
      <c r="W42" s="138"/>
    </row>
    <row r="43" ht="52.5" customHeight="1" spans="1:23">
      <c r="A43" s="136" t="s">
        <v>229</v>
      </c>
      <c r="B43" s="136" t="s">
        <v>243</v>
      </c>
      <c r="C43" s="136" t="s">
        <v>242</v>
      </c>
      <c r="D43" s="136" t="s">
        <v>47</v>
      </c>
      <c r="E43" s="136" t="s">
        <v>81</v>
      </c>
      <c r="F43" s="136" t="s">
        <v>82</v>
      </c>
      <c r="G43" s="136" t="s">
        <v>232</v>
      </c>
      <c r="H43" s="136" t="s">
        <v>233</v>
      </c>
      <c r="I43" s="138">
        <v>300000</v>
      </c>
      <c r="J43" s="138">
        <v>300000</v>
      </c>
      <c r="K43" s="138">
        <v>300000</v>
      </c>
      <c r="L43" s="138"/>
      <c r="M43" s="138"/>
      <c r="N43" s="136"/>
      <c r="O43" s="136"/>
      <c r="P43" s="136"/>
      <c r="Q43" s="138"/>
      <c r="R43" s="138"/>
      <c r="S43" s="138"/>
      <c r="T43" s="138"/>
      <c r="U43" s="138"/>
      <c r="V43" s="138"/>
      <c r="W43" s="138"/>
    </row>
    <row r="44" ht="52.5" customHeight="1" spans="1:23">
      <c r="A44" s="136"/>
      <c r="B44" s="136"/>
      <c r="C44" s="136" t="s">
        <v>244</v>
      </c>
      <c r="D44" s="136"/>
      <c r="E44" s="136"/>
      <c r="F44" s="136"/>
      <c r="G44" s="136"/>
      <c r="H44" s="136"/>
      <c r="I44" s="138">
        <v>3950000</v>
      </c>
      <c r="J44" s="138"/>
      <c r="K44" s="138"/>
      <c r="L44" s="138"/>
      <c r="M44" s="138"/>
      <c r="N44" s="136"/>
      <c r="O44" s="136"/>
      <c r="P44" s="136"/>
      <c r="Q44" s="138">
        <v>3950000</v>
      </c>
      <c r="R44" s="138"/>
      <c r="S44" s="138"/>
      <c r="T44" s="138"/>
      <c r="U44" s="138"/>
      <c r="V44" s="138"/>
      <c r="W44" s="138"/>
    </row>
    <row r="45" ht="52.5" customHeight="1" spans="1:23">
      <c r="A45" s="136" t="s">
        <v>229</v>
      </c>
      <c r="B45" s="136" t="s">
        <v>245</v>
      </c>
      <c r="C45" s="136" t="s">
        <v>244</v>
      </c>
      <c r="D45" s="136" t="s">
        <v>47</v>
      </c>
      <c r="E45" s="136" t="s">
        <v>81</v>
      </c>
      <c r="F45" s="136" t="s">
        <v>82</v>
      </c>
      <c r="G45" s="136" t="s">
        <v>184</v>
      </c>
      <c r="H45" s="136" t="s">
        <v>185</v>
      </c>
      <c r="I45" s="138">
        <v>200000</v>
      </c>
      <c r="J45" s="138"/>
      <c r="K45" s="138"/>
      <c r="L45" s="138"/>
      <c r="M45" s="138"/>
      <c r="N45" s="136"/>
      <c r="O45" s="136"/>
      <c r="P45" s="136"/>
      <c r="Q45" s="138">
        <v>200000</v>
      </c>
      <c r="R45" s="138"/>
      <c r="S45" s="138"/>
      <c r="T45" s="138"/>
      <c r="U45" s="138"/>
      <c r="V45" s="138"/>
      <c r="W45" s="138"/>
    </row>
    <row r="46" ht="52.5" customHeight="1" spans="1:23">
      <c r="A46" s="136" t="s">
        <v>229</v>
      </c>
      <c r="B46" s="136" t="s">
        <v>245</v>
      </c>
      <c r="C46" s="136" t="s">
        <v>244</v>
      </c>
      <c r="D46" s="136" t="s">
        <v>47</v>
      </c>
      <c r="E46" s="136" t="s">
        <v>81</v>
      </c>
      <c r="F46" s="136" t="s">
        <v>82</v>
      </c>
      <c r="G46" s="136" t="s">
        <v>246</v>
      </c>
      <c r="H46" s="136" t="s">
        <v>247</v>
      </c>
      <c r="I46" s="138">
        <v>50000</v>
      </c>
      <c r="J46" s="138"/>
      <c r="K46" s="138"/>
      <c r="L46" s="138"/>
      <c r="M46" s="138"/>
      <c r="N46" s="136"/>
      <c r="O46" s="136"/>
      <c r="P46" s="136"/>
      <c r="Q46" s="138">
        <v>50000</v>
      </c>
      <c r="R46" s="138"/>
      <c r="S46" s="138"/>
      <c r="T46" s="138"/>
      <c r="U46" s="138"/>
      <c r="V46" s="138"/>
      <c r="W46" s="138"/>
    </row>
    <row r="47" ht="52.5" customHeight="1" spans="1:23">
      <c r="A47" s="136" t="s">
        <v>229</v>
      </c>
      <c r="B47" s="136" t="s">
        <v>245</v>
      </c>
      <c r="C47" s="136" t="s">
        <v>244</v>
      </c>
      <c r="D47" s="136" t="s">
        <v>47</v>
      </c>
      <c r="E47" s="136" t="s">
        <v>81</v>
      </c>
      <c r="F47" s="136" t="s">
        <v>82</v>
      </c>
      <c r="G47" s="136" t="s">
        <v>248</v>
      </c>
      <c r="H47" s="136" t="s">
        <v>249</v>
      </c>
      <c r="I47" s="138">
        <v>10000</v>
      </c>
      <c r="J47" s="138"/>
      <c r="K47" s="138"/>
      <c r="L47" s="138"/>
      <c r="M47" s="138"/>
      <c r="N47" s="136"/>
      <c r="O47" s="136"/>
      <c r="P47" s="136"/>
      <c r="Q47" s="138">
        <v>10000</v>
      </c>
      <c r="R47" s="138"/>
      <c r="S47" s="138"/>
      <c r="T47" s="138"/>
      <c r="U47" s="138"/>
      <c r="V47" s="138"/>
      <c r="W47" s="138"/>
    </row>
    <row r="48" ht="52.5" customHeight="1" spans="1:23">
      <c r="A48" s="136" t="s">
        <v>229</v>
      </c>
      <c r="B48" s="136" t="s">
        <v>245</v>
      </c>
      <c r="C48" s="136" t="s">
        <v>244</v>
      </c>
      <c r="D48" s="136" t="s">
        <v>47</v>
      </c>
      <c r="E48" s="136" t="s">
        <v>81</v>
      </c>
      <c r="F48" s="136" t="s">
        <v>82</v>
      </c>
      <c r="G48" s="136" t="s">
        <v>188</v>
      </c>
      <c r="H48" s="136" t="s">
        <v>189</v>
      </c>
      <c r="I48" s="138">
        <v>400000</v>
      </c>
      <c r="J48" s="138"/>
      <c r="K48" s="138"/>
      <c r="L48" s="138"/>
      <c r="M48" s="138"/>
      <c r="N48" s="136"/>
      <c r="O48" s="136"/>
      <c r="P48" s="136"/>
      <c r="Q48" s="138">
        <v>400000</v>
      </c>
      <c r="R48" s="138"/>
      <c r="S48" s="138"/>
      <c r="T48" s="138"/>
      <c r="U48" s="138"/>
      <c r="V48" s="138"/>
      <c r="W48" s="138"/>
    </row>
    <row r="49" ht="52.5" customHeight="1" spans="1:23">
      <c r="A49" s="136" t="s">
        <v>229</v>
      </c>
      <c r="B49" s="136" t="s">
        <v>245</v>
      </c>
      <c r="C49" s="136" t="s">
        <v>244</v>
      </c>
      <c r="D49" s="136" t="s">
        <v>47</v>
      </c>
      <c r="E49" s="136" t="s">
        <v>81</v>
      </c>
      <c r="F49" s="136" t="s">
        <v>82</v>
      </c>
      <c r="G49" s="136" t="s">
        <v>190</v>
      </c>
      <c r="H49" s="136" t="s">
        <v>191</v>
      </c>
      <c r="I49" s="138">
        <v>500000</v>
      </c>
      <c r="J49" s="138"/>
      <c r="K49" s="138"/>
      <c r="L49" s="138"/>
      <c r="M49" s="138"/>
      <c r="N49" s="136"/>
      <c r="O49" s="136"/>
      <c r="P49" s="136"/>
      <c r="Q49" s="138">
        <v>500000</v>
      </c>
      <c r="R49" s="138"/>
      <c r="S49" s="138"/>
      <c r="T49" s="138"/>
      <c r="U49" s="138"/>
      <c r="V49" s="138"/>
      <c r="W49" s="138"/>
    </row>
    <row r="50" ht="52.5" customHeight="1" spans="1:23">
      <c r="A50" s="136" t="s">
        <v>229</v>
      </c>
      <c r="B50" s="136" t="s">
        <v>245</v>
      </c>
      <c r="C50" s="136" t="s">
        <v>244</v>
      </c>
      <c r="D50" s="136" t="s">
        <v>47</v>
      </c>
      <c r="E50" s="136" t="s">
        <v>81</v>
      </c>
      <c r="F50" s="136" t="s">
        <v>82</v>
      </c>
      <c r="G50" s="136" t="s">
        <v>192</v>
      </c>
      <c r="H50" s="136" t="s">
        <v>193</v>
      </c>
      <c r="I50" s="138">
        <v>100000</v>
      </c>
      <c r="J50" s="138"/>
      <c r="K50" s="138"/>
      <c r="L50" s="138"/>
      <c r="M50" s="138"/>
      <c r="N50" s="136"/>
      <c r="O50" s="136"/>
      <c r="P50" s="136"/>
      <c r="Q50" s="138">
        <v>100000</v>
      </c>
      <c r="R50" s="138"/>
      <c r="S50" s="138"/>
      <c r="T50" s="138"/>
      <c r="U50" s="138"/>
      <c r="V50" s="138"/>
      <c r="W50" s="138"/>
    </row>
    <row r="51" ht="52.5" customHeight="1" spans="1:23">
      <c r="A51" s="136" t="s">
        <v>229</v>
      </c>
      <c r="B51" s="136" t="s">
        <v>245</v>
      </c>
      <c r="C51" s="136" t="s">
        <v>244</v>
      </c>
      <c r="D51" s="136" t="s">
        <v>47</v>
      </c>
      <c r="E51" s="136" t="s">
        <v>81</v>
      </c>
      <c r="F51" s="136" t="s">
        <v>82</v>
      </c>
      <c r="G51" s="136" t="s">
        <v>194</v>
      </c>
      <c r="H51" s="136" t="s">
        <v>195</v>
      </c>
      <c r="I51" s="138">
        <v>200000</v>
      </c>
      <c r="J51" s="138"/>
      <c r="K51" s="138"/>
      <c r="L51" s="138"/>
      <c r="M51" s="138"/>
      <c r="N51" s="136"/>
      <c r="O51" s="136"/>
      <c r="P51" s="136"/>
      <c r="Q51" s="138">
        <v>200000</v>
      </c>
      <c r="R51" s="138"/>
      <c r="S51" s="138"/>
      <c r="T51" s="138"/>
      <c r="U51" s="138"/>
      <c r="V51" s="138"/>
      <c r="W51" s="138"/>
    </row>
    <row r="52" ht="52.5" customHeight="1" spans="1:23">
      <c r="A52" s="136" t="s">
        <v>229</v>
      </c>
      <c r="B52" s="136" t="s">
        <v>245</v>
      </c>
      <c r="C52" s="136" t="s">
        <v>244</v>
      </c>
      <c r="D52" s="136" t="s">
        <v>47</v>
      </c>
      <c r="E52" s="136" t="s">
        <v>81</v>
      </c>
      <c r="F52" s="136" t="s">
        <v>82</v>
      </c>
      <c r="G52" s="136" t="s">
        <v>208</v>
      </c>
      <c r="H52" s="136" t="s">
        <v>209</v>
      </c>
      <c r="I52" s="138">
        <v>100000</v>
      </c>
      <c r="J52" s="138"/>
      <c r="K52" s="138"/>
      <c r="L52" s="138"/>
      <c r="M52" s="138"/>
      <c r="N52" s="136"/>
      <c r="O52" s="136"/>
      <c r="P52" s="136"/>
      <c r="Q52" s="138">
        <v>100000</v>
      </c>
      <c r="R52" s="138"/>
      <c r="S52" s="138"/>
      <c r="T52" s="138"/>
      <c r="U52" s="138"/>
      <c r="V52" s="138"/>
      <c r="W52" s="138"/>
    </row>
    <row r="53" ht="52.5" customHeight="1" spans="1:23">
      <c r="A53" s="136" t="s">
        <v>229</v>
      </c>
      <c r="B53" s="136" t="s">
        <v>245</v>
      </c>
      <c r="C53" s="136" t="s">
        <v>244</v>
      </c>
      <c r="D53" s="136" t="s">
        <v>47</v>
      </c>
      <c r="E53" s="136" t="s">
        <v>81</v>
      </c>
      <c r="F53" s="136" t="s">
        <v>82</v>
      </c>
      <c r="G53" s="136" t="s">
        <v>196</v>
      </c>
      <c r="H53" s="136" t="s">
        <v>197</v>
      </c>
      <c r="I53" s="138">
        <v>300000</v>
      </c>
      <c r="J53" s="138"/>
      <c r="K53" s="138"/>
      <c r="L53" s="138"/>
      <c r="M53" s="138"/>
      <c r="N53" s="136"/>
      <c r="O53" s="136"/>
      <c r="P53" s="136"/>
      <c r="Q53" s="138">
        <v>300000</v>
      </c>
      <c r="R53" s="138"/>
      <c r="S53" s="138"/>
      <c r="T53" s="138"/>
      <c r="U53" s="138"/>
      <c r="V53" s="138"/>
      <c r="W53" s="138"/>
    </row>
    <row r="54" ht="52.5" customHeight="1" spans="1:23">
      <c r="A54" s="136" t="s">
        <v>229</v>
      </c>
      <c r="B54" s="136" t="s">
        <v>245</v>
      </c>
      <c r="C54" s="136" t="s">
        <v>244</v>
      </c>
      <c r="D54" s="136" t="s">
        <v>47</v>
      </c>
      <c r="E54" s="136" t="s">
        <v>81</v>
      </c>
      <c r="F54" s="136" t="s">
        <v>82</v>
      </c>
      <c r="G54" s="136" t="s">
        <v>198</v>
      </c>
      <c r="H54" s="136" t="s">
        <v>199</v>
      </c>
      <c r="I54" s="138">
        <v>40000</v>
      </c>
      <c r="J54" s="138"/>
      <c r="K54" s="138"/>
      <c r="L54" s="138"/>
      <c r="M54" s="138"/>
      <c r="N54" s="136"/>
      <c r="O54" s="136"/>
      <c r="P54" s="136"/>
      <c r="Q54" s="138">
        <v>40000</v>
      </c>
      <c r="R54" s="138"/>
      <c r="S54" s="138"/>
      <c r="T54" s="138"/>
      <c r="U54" s="138"/>
      <c r="V54" s="138"/>
      <c r="W54" s="138"/>
    </row>
    <row r="55" ht="52.5" customHeight="1" spans="1:23">
      <c r="A55" s="136" t="s">
        <v>229</v>
      </c>
      <c r="B55" s="136" t="s">
        <v>245</v>
      </c>
      <c r="C55" s="136" t="s">
        <v>244</v>
      </c>
      <c r="D55" s="136" t="s">
        <v>47</v>
      </c>
      <c r="E55" s="136" t="s">
        <v>81</v>
      </c>
      <c r="F55" s="136" t="s">
        <v>82</v>
      </c>
      <c r="G55" s="136" t="s">
        <v>200</v>
      </c>
      <c r="H55" s="136" t="s">
        <v>201</v>
      </c>
      <c r="I55" s="138">
        <v>200000</v>
      </c>
      <c r="J55" s="138"/>
      <c r="K55" s="138"/>
      <c r="L55" s="138"/>
      <c r="M55" s="138"/>
      <c r="N55" s="136"/>
      <c r="O55" s="136"/>
      <c r="P55" s="136"/>
      <c r="Q55" s="138">
        <v>200000</v>
      </c>
      <c r="R55" s="138"/>
      <c r="S55" s="138"/>
      <c r="T55" s="138"/>
      <c r="U55" s="138"/>
      <c r="V55" s="138"/>
      <c r="W55" s="138"/>
    </row>
    <row r="56" ht="52.5" customHeight="1" spans="1:23">
      <c r="A56" s="136" t="s">
        <v>229</v>
      </c>
      <c r="B56" s="136" t="s">
        <v>245</v>
      </c>
      <c r="C56" s="136" t="s">
        <v>244</v>
      </c>
      <c r="D56" s="136" t="s">
        <v>47</v>
      </c>
      <c r="E56" s="136" t="s">
        <v>81</v>
      </c>
      <c r="F56" s="136" t="s">
        <v>82</v>
      </c>
      <c r="G56" s="136" t="s">
        <v>231</v>
      </c>
      <c r="H56" s="136" t="s">
        <v>130</v>
      </c>
      <c r="I56" s="138">
        <v>30000</v>
      </c>
      <c r="J56" s="138"/>
      <c r="K56" s="138"/>
      <c r="L56" s="138"/>
      <c r="M56" s="138"/>
      <c r="N56" s="136"/>
      <c r="O56" s="136"/>
      <c r="P56" s="136"/>
      <c r="Q56" s="138">
        <v>30000</v>
      </c>
      <c r="R56" s="138"/>
      <c r="S56" s="138"/>
      <c r="T56" s="138"/>
      <c r="U56" s="138"/>
      <c r="V56" s="138"/>
      <c r="W56" s="138"/>
    </row>
    <row r="57" ht="52.5" customHeight="1" spans="1:23">
      <c r="A57" s="136" t="s">
        <v>229</v>
      </c>
      <c r="B57" s="136" t="s">
        <v>245</v>
      </c>
      <c r="C57" s="136" t="s">
        <v>244</v>
      </c>
      <c r="D57" s="136" t="s">
        <v>47</v>
      </c>
      <c r="E57" s="136" t="s">
        <v>81</v>
      </c>
      <c r="F57" s="136" t="s">
        <v>82</v>
      </c>
      <c r="G57" s="136" t="s">
        <v>202</v>
      </c>
      <c r="H57" s="136" t="s">
        <v>203</v>
      </c>
      <c r="I57" s="138">
        <v>300000</v>
      </c>
      <c r="J57" s="138"/>
      <c r="K57" s="138"/>
      <c r="L57" s="138"/>
      <c r="M57" s="138"/>
      <c r="N57" s="136"/>
      <c r="O57" s="136"/>
      <c r="P57" s="136"/>
      <c r="Q57" s="138">
        <v>300000</v>
      </c>
      <c r="R57" s="138"/>
      <c r="S57" s="138"/>
      <c r="T57" s="138"/>
      <c r="U57" s="138"/>
      <c r="V57" s="138"/>
      <c r="W57" s="138"/>
    </row>
    <row r="58" ht="52.5" customHeight="1" spans="1:23">
      <c r="A58" s="136" t="s">
        <v>229</v>
      </c>
      <c r="B58" s="136" t="s">
        <v>245</v>
      </c>
      <c r="C58" s="136" t="s">
        <v>244</v>
      </c>
      <c r="D58" s="136" t="s">
        <v>47</v>
      </c>
      <c r="E58" s="136" t="s">
        <v>81</v>
      </c>
      <c r="F58" s="136" t="s">
        <v>82</v>
      </c>
      <c r="G58" s="136" t="s">
        <v>186</v>
      </c>
      <c r="H58" s="136" t="s">
        <v>187</v>
      </c>
      <c r="I58" s="138">
        <v>700000</v>
      </c>
      <c r="J58" s="138"/>
      <c r="K58" s="138"/>
      <c r="L58" s="138"/>
      <c r="M58" s="138"/>
      <c r="N58" s="136"/>
      <c r="O58" s="136"/>
      <c r="P58" s="136"/>
      <c r="Q58" s="138">
        <v>700000</v>
      </c>
      <c r="R58" s="138"/>
      <c r="S58" s="138"/>
      <c r="T58" s="138"/>
      <c r="U58" s="138"/>
      <c r="V58" s="138"/>
      <c r="W58" s="138"/>
    </row>
    <row r="59" ht="52.5" customHeight="1" spans="1:23">
      <c r="A59" s="136" t="s">
        <v>229</v>
      </c>
      <c r="B59" s="136" t="s">
        <v>245</v>
      </c>
      <c r="C59" s="136" t="s">
        <v>244</v>
      </c>
      <c r="D59" s="136" t="s">
        <v>47</v>
      </c>
      <c r="E59" s="136" t="s">
        <v>81</v>
      </c>
      <c r="F59" s="136" t="s">
        <v>82</v>
      </c>
      <c r="G59" s="136" t="s">
        <v>232</v>
      </c>
      <c r="H59" s="136" t="s">
        <v>233</v>
      </c>
      <c r="I59" s="138">
        <v>50000</v>
      </c>
      <c r="J59" s="138"/>
      <c r="K59" s="138"/>
      <c r="L59" s="138"/>
      <c r="M59" s="138"/>
      <c r="N59" s="136"/>
      <c r="O59" s="136"/>
      <c r="P59" s="136"/>
      <c r="Q59" s="138">
        <v>50000</v>
      </c>
      <c r="R59" s="138"/>
      <c r="S59" s="138"/>
      <c r="T59" s="138"/>
      <c r="U59" s="138"/>
      <c r="V59" s="138"/>
      <c r="W59" s="138"/>
    </row>
    <row r="60" ht="52.5" customHeight="1" spans="1:23">
      <c r="A60" s="136" t="s">
        <v>229</v>
      </c>
      <c r="B60" s="136" t="s">
        <v>245</v>
      </c>
      <c r="C60" s="136" t="s">
        <v>244</v>
      </c>
      <c r="D60" s="136" t="s">
        <v>47</v>
      </c>
      <c r="E60" s="136" t="s">
        <v>81</v>
      </c>
      <c r="F60" s="136" t="s">
        <v>82</v>
      </c>
      <c r="G60" s="136" t="s">
        <v>204</v>
      </c>
      <c r="H60" s="136" t="s">
        <v>205</v>
      </c>
      <c r="I60" s="138">
        <v>100000</v>
      </c>
      <c r="J60" s="138"/>
      <c r="K60" s="138"/>
      <c r="L60" s="138"/>
      <c r="M60" s="138"/>
      <c r="N60" s="136"/>
      <c r="O60" s="136"/>
      <c r="P60" s="136"/>
      <c r="Q60" s="138">
        <v>100000</v>
      </c>
      <c r="R60" s="138"/>
      <c r="S60" s="138"/>
      <c r="T60" s="138"/>
      <c r="U60" s="138"/>
      <c r="V60" s="138"/>
      <c r="W60" s="138"/>
    </row>
    <row r="61" ht="52.5" customHeight="1" spans="1:23">
      <c r="A61" s="136" t="s">
        <v>229</v>
      </c>
      <c r="B61" s="136" t="s">
        <v>245</v>
      </c>
      <c r="C61" s="136" t="s">
        <v>244</v>
      </c>
      <c r="D61" s="136" t="s">
        <v>47</v>
      </c>
      <c r="E61" s="136" t="s">
        <v>81</v>
      </c>
      <c r="F61" s="136" t="s">
        <v>82</v>
      </c>
      <c r="G61" s="136" t="s">
        <v>234</v>
      </c>
      <c r="H61" s="136" t="s">
        <v>235</v>
      </c>
      <c r="I61" s="138">
        <v>20000</v>
      </c>
      <c r="J61" s="138"/>
      <c r="K61" s="138"/>
      <c r="L61" s="138"/>
      <c r="M61" s="138"/>
      <c r="N61" s="136"/>
      <c r="O61" s="136"/>
      <c r="P61" s="136"/>
      <c r="Q61" s="138">
        <v>20000</v>
      </c>
      <c r="R61" s="138"/>
      <c r="S61" s="138"/>
      <c r="T61" s="138"/>
      <c r="U61" s="138"/>
      <c r="V61" s="138"/>
      <c r="W61" s="138"/>
    </row>
    <row r="62" ht="52.5" customHeight="1" spans="1:23">
      <c r="A62" s="136" t="s">
        <v>229</v>
      </c>
      <c r="B62" s="136" t="s">
        <v>245</v>
      </c>
      <c r="C62" s="136" t="s">
        <v>244</v>
      </c>
      <c r="D62" s="136" t="s">
        <v>47</v>
      </c>
      <c r="E62" s="136" t="s">
        <v>81</v>
      </c>
      <c r="F62" s="136" t="s">
        <v>82</v>
      </c>
      <c r="G62" s="136" t="s">
        <v>206</v>
      </c>
      <c r="H62" s="136" t="s">
        <v>207</v>
      </c>
      <c r="I62" s="138">
        <v>200000</v>
      </c>
      <c r="J62" s="138"/>
      <c r="K62" s="138"/>
      <c r="L62" s="138"/>
      <c r="M62" s="138"/>
      <c r="N62" s="136"/>
      <c r="O62" s="136"/>
      <c r="P62" s="136"/>
      <c r="Q62" s="138">
        <v>200000</v>
      </c>
      <c r="R62" s="138"/>
      <c r="S62" s="138"/>
      <c r="T62" s="138"/>
      <c r="U62" s="138"/>
      <c r="V62" s="138"/>
      <c r="W62" s="138"/>
    </row>
    <row r="63" ht="52.5" customHeight="1" spans="1:23">
      <c r="A63" s="136" t="s">
        <v>229</v>
      </c>
      <c r="B63" s="136" t="s">
        <v>245</v>
      </c>
      <c r="C63" s="136" t="s">
        <v>244</v>
      </c>
      <c r="D63" s="136" t="s">
        <v>47</v>
      </c>
      <c r="E63" s="136" t="s">
        <v>81</v>
      </c>
      <c r="F63" s="136" t="s">
        <v>82</v>
      </c>
      <c r="G63" s="136" t="s">
        <v>236</v>
      </c>
      <c r="H63" s="136" t="s">
        <v>237</v>
      </c>
      <c r="I63" s="138">
        <v>100000</v>
      </c>
      <c r="J63" s="138"/>
      <c r="K63" s="138"/>
      <c r="L63" s="138"/>
      <c r="M63" s="138"/>
      <c r="N63" s="136"/>
      <c r="O63" s="136"/>
      <c r="P63" s="136"/>
      <c r="Q63" s="138">
        <v>100000</v>
      </c>
      <c r="R63" s="138"/>
      <c r="S63" s="138"/>
      <c r="T63" s="138"/>
      <c r="U63" s="138"/>
      <c r="V63" s="138"/>
      <c r="W63" s="138"/>
    </row>
    <row r="64" ht="52.5" customHeight="1" spans="1:23">
      <c r="A64" s="136" t="s">
        <v>229</v>
      </c>
      <c r="B64" s="136" t="s">
        <v>245</v>
      </c>
      <c r="C64" s="136" t="s">
        <v>244</v>
      </c>
      <c r="D64" s="136" t="s">
        <v>47</v>
      </c>
      <c r="E64" s="136" t="s">
        <v>81</v>
      </c>
      <c r="F64" s="136" t="s">
        <v>82</v>
      </c>
      <c r="G64" s="136" t="s">
        <v>212</v>
      </c>
      <c r="H64" s="136" t="s">
        <v>213</v>
      </c>
      <c r="I64" s="138">
        <v>50000</v>
      </c>
      <c r="J64" s="138"/>
      <c r="K64" s="138"/>
      <c r="L64" s="138"/>
      <c r="M64" s="138"/>
      <c r="N64" s="136"/>
      <c r="O64" s="136"/>
      <c r="P64" s="136"/>
      <c r="Q64" s="138">
        <v>50000</v>
      </c>
      <c r="R64" s="138"/>
      <c r="S64" s="138"/>
      <c r="T64" s="138"/>
      <c r="U64" s="138"/>
      <c r="V64" s="138"/>
      <c r="W64" s="138"/>
    </row>
    <row r="65" ht="52.5" customHeight="1" spans="1:23">
      <c r="A65" s="136" t="s">
        <v>229</v>
      </c>
      <c r="B65" s="136" t="s">
        <v>245</v>
      </c>
      <c r="C65" s="136" t="s">
        <v>244</v>
      </c>
      <c r="D65" s="136" t="s">
        <v>47</v>
      </c>
      <c r="E65" s="136" t="s">
        <v>81</v>
      </c>
      <c r="F65" s="136" t="s">
        <v>82</v>
      </c>
      <c r="G65" s="136" t="s">
        <v>238</v>
      </c>
      <c r="H65" s="136" t="s">
        <v>239</v>
      </c>
      <c r="I65" s="138">
        <v>50000</v>
      </c>
      <c r="J65" s="138"/>
      <c r="K65" s="138"/>
      <c r="L65" s="138"/>
      <c r="M65" s="138"/>
      <c r="N65" s="136"/>
      <c r="O65" s="136"/>
      <c r="P65" s="136"/>
      <c r="Q65" s="138">
        <v>50000</v>
      </c>
      <c r="R65" s="138"/>
      <c r="S65" s="138"/>
      <c r="T65" s="138"/>
      <c r="U65" s="138"/>
      <c r="V65" s="138"/>
      <c r="W65" s="138"/>
    </row>
    <row r="66" ht="52.5" customHeight="1" spans="1:23">
      <c r="A66" s="136" t="s">
        <v>229</v>
      </c>
      <c r="B66" s="136" t="s">
        <v>245</v>
      </c>
      <c r="C66" s="136" t="s">
        <v>244</v>
      </c>
      <c r="D66" s="136" t="s">
        <v>47</v>
      </c>
      <c r="E66" s="136" t="s">
        <v>81</v>
      </c>
      <c r="F66" s="136" t="s">
        <v>82</v>
      </c>
      <c r="G66" s="136" t="s">
        <v>240</v>
      </c>
      <c r="H66" s="136" t="s">
        <v>241</v>
      </c>
      <c r="I66" s="138">
        <v>250000</v>
      </c>
      <c r="J66" s="138"/>
      <c r="K66" s="138"/>
      <c r="L66" s="138"/>
      <c r="M66" s="138"/>
      <c r="N66" s="136"/>
      <c r="O66" s="136"/>
      <c r="P66" s="136"/>
      <c r="Q66" s="138">
        <v>250000</v>
      </c>
      <c r="R66" s="138"/>
      <c r="S66" s="138"/>
      <c r="T66" s="138"/>
      <c r="U66" s="138"/>
      <c r="V66" s="138"/>
      <c r="W66" s="138"/>
    </row>
    <row r="67" ht="52.5" customHeight="1" spans="1:23">
      <c r="A67" s="136"/>
      <c r="B67" s="136"/>
      <c r="C67" s="136" t="s">
        <v>250</v>
      </c>
      <c r="D67" s="136"/>
      <c r="E67" s="136"/>
      <c r="F67" s="136"/>
      <c r="G67" s="136"/>
      <c r="H67" s="136"/>
      <c r="I67" s="138">
        <v>240000</v>
      </c>
      <c r="J67" s="138">
        <v>240000</v>
      </c>
      <c r="K67" s="138">
        <v>240000</v>
      </c>
      <c r="L67" s="138"/>
      <c r="M67" s="138"/>
      <c r="N67" s="136"/>
      <c r="O67" s="136"/>
      <c r="P67" s="136"/>
      <c r="Q67" s="138"/>
      <c r="R67" s="138"/>
      <c r="S67" s="138"/>
      <c r="T67" s="138"/>
      <c r="U67" s="138"/>
      <c r="V67" s="138"/>
      <c r="W67" s="138"/>
    </row>
    <row r="68" ht="52.5" customHeight="1" spans="1:23">
      <c r="A68" s="136" t="s">
        <v>229</v>
      </c>
      <c r="B68" s="136" t="s">
        <v>251</v>
      </c>
      <c r="C68" s="136" t="s">
        <v>250</v>
      </c>
      <c r="D68" s="136" t="s">
        <v>47</v>
      </c>
      <c r="E68" s="136" t="s">
        <v>81</v>
      </c>
      <c r="F68" s="136" t="s">
        <v>82</v>
      </c>
      <c r="G68" s="136" t="s">
        <v>186</v>
      </c>
      <c r="H68" s="136" t="s">
        <v>187</v>
      </c>
      <c r="I68" s="138">
        <v>240000</v>
      </c>
      <c r="J68" s="138">
        <v>240000</v>
      </c>
      <c r="K68" s="138">
        <v>240000</v>
      </c>
      <c r="L68" s="138"/>
      <c r="M68" s="138"/>
      <c r="N68" s="136"/>
      <c r="O68" s="136"/>
      <c r="P68" s="136"/>
      <c r="Q68" s="138"/>
      <c r="R68" s="138"/>
      <c r="S68" s="138"/>
      <c r="T68" s="138"/>
      <c r="U68" s="138"/>
      <c r="V68" s="138"/>
      <c r="W68" s="138"/>
    </row>
    <row r="69" ht="52.5" customHeight="1" spans="1:23">
      <c r="A69" s="136"/>
      <c r="B69" s="136"/>
      <c r="C69" s="136" t="s">
        <v>252</v>
      </c>
      <c r="D69" s="136"/>
      <c r="E69" s="136"/>
      <c r="F69" s="136"/>
      <c r="G69" s="136"/>
      <c r="H69" s="136"/>
      <c r="I69" s="138">
        <v>480000</v>
      </c>
      <c r="J69" s="138">
        <v>480000</v>
      </c>
      <c r="K69" s="138">
        <v>480000</v>
      </c>
      <c r="L69" s="138"/>
      <c r="M69" s="138"/>
      <c r="N69" s="136"/>
      <c r="O69" s="136"/>
      <c r="P69" s="136"/>
      <c r="Q69" s="138"/>
      <c r="R69" s="138"/>
      <c r="S69" s="138"/>
      <c r="T69" s="138"/>
      <c r="U69" s="138"/>
      <c r="V69" s="138"/>
      <c r="W69" s="138"/>
    </row>
    <row r="70" ht="52.5" customHeight="1" spans="1:23">
      <c r="A70" s="136" t="s">
        <v>229</v>
      </c>
      <c r="B70" s="136" t="s">
        <v>253</v>
      </c>
      <c r="C70" s="136" t="s">
        <v>252</v>
      </c>
      <c r="D70" s="136" t="s">
        <v>47</v>
      </c>
      <c r="E70" s="136" t="s">
        <v>81</v>
      </c>
      <c r="F70" s="136" t="s">
        <v>82</v>
      </c>
      <c r="G70" s="136" t="s">
        <v>186</v>
      </c>
      <c r="H70" s="136" t="s">
        <v>187</v>
      </c>
      <c r="I70" s="138">
        <v>480000</v>
      </c>
      <c r="J70" s="138">
        <v>480000</v>
      </c>
      <c r="K70" s="138">
        <v>480000</v>
      </c>
      <c r="L70" s="138"/>
      <c r="M70" s="138"/>
      <c r="N70" s="136"/>
      <c r="O70" s="136"/>
      <c r="P70" s="136"/>
      <c r="Q70" s="138"/>
      <c r="R70" s="138"/>
      <c r="S70" s="138"/>
      <c r="T70" s="138"/>
      <c r="U70" s="138"/>
      <c r="V70" s="138"/>
      <c r="W70" s="138"/>
    </row>
    <row r="71" ht="52.5" customHeight="1" spans="1:23">
      <c r="A71" s="136"/>
      <c r="B71" s="136"/>
      <c r="C71" s="136" t="s">
        <v>254</v>
      </c>
      <c r="D71" s="136"/>
      <c r="E71" s="136"/>
      <c r="F71" s="136"/>
      <c r="G71" s="136"/>
      <c r="H71" s="136"/>
      <c r="I71" s="138">
        <v>3024000</v>
      </c>
      <c r="J71" s="138">
        <v>3024000</v>
      </c>
      <c r="K71" s="138">
        <v>3024000</v>
      </c>
      <c r="L71" s="138"/>
      <c r="M71" s="138"/>
      <c r="N71" s="136"/>
      <c r="O71" s="136"/>
      <c r="P71" s="136"/>
      <c r="Q71" s="138"/>
      <c r="R71" s="138"/>
      <c r="S71" s="138"/>
      <c r="T71" s="138"/>
      <c r="U71" s="138"/>
      <c r="V71" s="138"/>
      <c r="W71" s="138"/>
    </row>
    <row r="72" ht="52.5" customHeight="1" spans="1:23">
      <c r="A72" s="136" t="s">
        <v>255</v>
      </c>
      <c r="B72" s="136" t="s">
        <v>256</v>
      </c>
      <c r="C72" s="136" t="s">
        <v>254</v>
      </c>
      <c r="D72" s="136" t="s">
        <v>47</v>
      </c>
      <c r="E72" s="136" t="s">
        <v>81</v>
      </c>
      <c r="F72" s="136" t="s">
        <v>82</v>
      </c>
      <c r="G72" s="136" t="s">
        <v>184</v>
      </c>
      <c r="H72" s="136" t="s">
        <v>185</v>
      </c>
      <c r="I72" s="138">
        <v>3024000</v>
      </c>
      <c r="J72" s="138">
        <v>3024000</v>
      </c>
      <c r="K72" s="138">
        <v>3024000</v>
      </c>
      <c r="L72" s="138"/>
      <c r="M72" s="138"/>
      <c r="N72" s="136"/>
      <c r="O72" s="136"/>
      <c r="P72" s="136"/>
      <c r="Q72" s="138"/>
      <c r="R72" s="138"/>
      <c r="S72" s="138"/>
      <c r="T72" s="138"/>
      <c r="U72" s="138"/>
      <c r="V72" s="138"/>
      <c r="W72" s="138"/>
    </row>
    <row r="73" ht="30" customHeight="1" spans="1:23">
      <c r="A73" s="139" t="s">
        <v>31</v>
      </c>
      <c r="B73" s="139"/>
      <c r="C73" s="139"/>
      <c r="D73" s="139"/>
      <c r="E73" s="139"/>
      <c r="F73" s="139"/>
      <c r="G73" s="139"/>
      <c r="H73" s="139"/>
      <c r="I73" s="138">
        <v>9994000</v>
      </c>
      <c r="J73" s="138">
        <v>4044000</v>
      </c>
      <c r="K73" s="138">
        <v>4044000</v>
      </c>
      <c r="L73" s="138"/>
      <c r="M73" s="138"/>
      <c r="N73" s="138"/>
      <c r="O73" s="138"/>
      <c r="P73" s="138"/>
      <c r="Q73" s="138">
        <v>3950000</v>
      </c>
      <c r="R73" s="138">
        <v>2000000</v>
      </c>
      <c r="S73" s="138"/>
      <c r="T73" s="138"/>
      <c r="U73" s="138"/>
      <c r="V73" s="138"/>
      <c r="W73" s="138">
        <v>2000000</v>
      </c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73:H7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31"/>
  <sheetViews>
    <sheetView showZeros="0" tabSelected="1" workbookViewId="0">
      <selection activeCell="B29" sqref="B29:B31"/>
    </sheetView>
  </sheetViews>
  <sheetFormatPr defaultColWidth="10.2866666666667" defaultRowHeight="15" customHeight="1"/>
  <cols>
    <col min="1" max="9" width="14.2866666666667" customWidth="1"/>
    <col min="10" max="10" width="34.2866666666667" customWidth="1"/>
  </cols>
  <sheetData>
    <row r="1" ht="18.75" customHeight="1" spans="1:10">
      <c r="A1" s="127"/>
      <c r="B1" s="127"/>
      <c r="C1" s="127"/>
      <c r="D1" s="127"/>
      <c r="E1" s="127"/>
      <c r="F1" s="127"/>
      <c r="G1" s="127"/>
      <c r="H1" s="127"/>
      <c r="I1" s="127"/>
      <c r="J1" s="132" t="s">
        <v>257</v>
      </c>
    </row>
    <row r="2" ht="34.5" customHeight="1" spans="1:10">
      <c r="A2" s="128" t="str">
        <f>"2026"&amp;"年部门项目支出绩效目标表"</f>
        <v>2026年部门项目支出绩效目标表</v>
      </c>
      <c r="B2" s="128"/>
      <c r="C2" s="128"/>
      <c r="D2" s="128"/>
      <c r="E2" s="128"/>
      <c r="F2" s="128"/>
      <c r="G2" s="128"/>
      <c r="H2" s="128"/>
      <c r="I2" s="128"/>
      <c r="J2" s="128"/>
    </row>
    <row r="3" ht="18.75" customHeight="1" spans="1:10">
      <c r="A3" s="127" t="s">
        <v>1</v>
      </c>
      <c r="B3" s="127"/>
      <c r="C3" s="127"/>
      <c r="D3" s="127"/>
      <c r="E3" s="127"/>
      <c r="F3" s="127"/>
      <c r="G3" s="127"/>
      <c r="H3" s="127"/>
      <c r="I3" s="127"/>
      <c r="J3" s="127"/>
    </row>
    <row r="4" ht="22.5" customHeight="1" spans="1:10">
      <c r="A4" s="129" t="s">
        <v>258</v>
      </c>
      <c r="B4" s="129" t="s">
        <v>259</v>
      </c>
      <c r="C4" s="129" t="s">
        <v>260</v>
      </c>
      <c r="D4" s="129" t="s">
        <v>261</v>
      </c>
      <c r="E4" s="129" t="s">
        <v>262</v>
      </c>
      <c r="F4" s="129" t="s">
        <v>263</v>
      </c>
      <c r="G4" s="129" t="s">
        <v>264</v>
      </c>
      <c r="H4" s="129" t="s">
        <v>265</v>
      </c>
      <c r="I4" s="129" t="s">
        <v>266</v>
      </c>
      <c r="J4" s="129" t="s">
        <v>267</v>
      </c>
    </row>
    <row r="5" ht="22.5" customHeight="1" spans="1:10">
      <c r="A5" s="129" t="s">
        <v>60</v>
      </c>
      <c r="B5" s="129" t="s">
        <v>61</v>
      </c>
      <c r="C5" s="129" t="s">
        <v>62</v>
      </c>
      <c r="D5" s="129" t="s">
        <v>63</v>
      </c>
      <c r="E5" s="129" t="s">
        <v>64</v>
      </c>
      <c r="F5" s="129" t="s">
        <v>65</v>
      </c>
      <c r="G5" s="129" t="s">
        <v>66</v>
      </c>
      <c r="H5" s="129" t="s">
        <v>67</v>
      </c>
      <c r="I5" s="129" t="s">
        <v>68</v>
      </c>
      <c r="J5" s="129" t="s">
        <v>69</v>
      </c>
    </row>
    <row r="6" ht="52.5" customHeight="1" spans="1:10">
      <c r="A6" s="129" t="s">
        <v>47</v>
      </c>
      <c r="B6" s="129"/>
      <c r="C6" s="129"/>
      <c r="D6" s="129"/>
      <c r="E6" s="129"/>
      <c r="F6" s="129"/>
      <c r="G6" s="129"/>
      <c r="H6" s="129"/>
      <c r="I6" s="129"/>
      <c r="J6" s="129"/>
    </row>
    <row r="7" ht="52.5" customHeight="1" outlineLevel="1" spans="1:10">
      <c r="A7" s="130" t="s">
        <v>254</v>
      </c>
      <c r="B7" s="130" t="s">
        <v>268</v>
      </c>
      <c r="C7" s="130" t="s">
        <v>269</v>
      </c>
      <c r="D7" s="130" t="s">
        <v>270</v>
      </c>
      <c r="E7" s="130" t="s">
        <v>271</v>
      </c>
      <c r="F7" s="130" t="s">
        <v>272</v>
      </c>
      <c r="G7" s="129" t="s">
        <v>273</v>
      </c>
      <c r="H7" s="129" t="s">
        <v>274</v>
      </c>
      <c r="I7" s="130" t="s">
        <v>275</v>
      </c>
      <c r="J7" s="130" t="s">
        <v>276</v>
      </c>
    </row>
    <row r="8" ht="52.5" customHeight="1" outlineLevel="1" spans="1:10">
      <c r="A8" s="130" t="s">
        <v>254</v>
      </c>
      <c r="B8" s="130" t="s">
        <v>268</v>
      </c>
      <c r="C8" s="130" t="s">
        <v>277</v>
      </c>
      <c r="D8" s="130" t="s">
        <v>278</v>
      </c>
      <c r="E8" s="130" t="s">
        <v>279</v>
      </c>
      <c r="F8" s="130" t="s">
        <v>280</v>
      </c>
      <c r="G8" s="129" t="s">
        <v>281</v>
      </c>
      <c r="H8" s="129"/>
      <c r="I8" s="130" t="s">
        <v>282</v>
      </c>
      <c r="J8" s="130" t="s">
        <v>283</v>
      </c>
    </row>
    <row r="9" ht="52.5" customHeight="1" outlineLevel="1" spans="1:10">
      <c r="A9" s="130" t="s">
        <v>254</v>
      </c>
      <c r="B9" s="130" t="s">
        <v>268</v>
      </c>
      <c r="C9" s="130" t="s">
        <v>284</v>
      </c>
      <c r="D9" s="130" t="s">
        <v>285</v>
      </c>
      <c r="E9" s="130" t="s">
        <v>286</v>
      </c>
      <c r="F9" s="130" t="s">
        <v>272</v>
      </c>
      <c r="G9" s="129" t="s">
        <v>287</v>
      </c>
      <c r="H9" s="129" t="s">
        <v>288</v>
      </c>
      <c r="I9" s="130" t="s">
        <v>275</v>
      </c>
      <c r="J9" s="130" t="s">
        <v>289</v>
      </c>
    </row>
    <row r="10" ht="52.5" customHeight="1" outlineLevel="1" spans="1:10">
      <c r="A10" s="130" t="s">
        <v>244</v>
      </c>
      <c r="B10" s="130" t="s">
        <v>290</v>
      </c>
      <c r="C10" s="130" t="s">
        <v>269</v>
      </c>
      <c r="D10" s="130" t="s">
        <v>270</v>
      </c>
      <c r="E10" s="130" t="s">
        <v>291</v>
      </c>
      <c r="F10" s="130" t="s">
        <v>272</v>
      </c>
      <c r="G10" s="129" t="s">
        <v>154</v>
      </c>
      <c r="H10" s="129" t="s">
        <v>292</v>
      </c>
      <c r="I10" s="130" t="s">
        <v>275</v>
      </c>
      <c r="J10" s="130" t="s">
        <v>293</v>
      </c>
    </row>
    <row r="11" ht="52.5" customHeight="1" outlineLevel="1" spans="1:10">
      <c r="A11" s="130" t="s">
        <v>244</v>
      </c>
      <c r="B11" s="130" t="s">
        <v>290</v>
      </c>
      <c r="C11" s="130" t="s">
        <v>269</v>
      </c>
      <c r="D11" s="130" t="s">
        <v>270</v>
      </c>
      <c r="E11" s="130" t="s">
        <v>294</v>
      </c>
      <c r="F11" s="130" t="s">
        <v>280</v>
      </c>
      <c r="G11" s="129" t="s">
        <v>295</v>
      </c>
      <c r="H11" s="129" t="s">
        <v>296</v>
      </c>
      <c r="I11" s="130" t="s">
        <v>275</v>
      </c>
      <c r="J11" s="130" t="s">
        <v>297</v>
      </c>
    </row>
    <row r="12" ht="52.5" customHeight="1" outlineLevel="1" spans="1:10">
      <c r="A12" s="130" t="s">
        <v>244</v>
      </c>
      <c r="B12" s="130" t="s">
        <v>290</v>
      </c>
      <c r="C12" s="130" t="s">
        <v>269</v>
      </c>
      <c r="D12" s="130" t="s">
        <v>298</v>
      </c>
      <c r="E12" s="130" t="s">
        <v>299</v>
      </c>
      <c r="F12" s="130" t="s">
        <v>280</v>
      </c>
      <c r="G12" s="129" t="s">
        <v>300</v>
      </c>
      <c r="H12" s="129" t="s">
        <v>288</v>
      </c>
      <c r="I12" s="130" t="s">
        <v>275</v>
      </c>
      <c r="J12" s="130" t="s">
        <v>301</v>
      </c>
    </row>
    <row r="13" ht="52.5" customHeight="1" outlineLevel="1" spans="1:10">
      <c r="A13" s="130" t="s">
        <v>244</v>
      </c>
      <c r="B13" s="130" t="s">
        <v>290</v>
      </c>
      <c r="C13" s="130" t="s">
        <v>269</v>
      </c>
      <c r="D13" s="130" t="s">
        <v>298</v>
      </c>
      <c r="E13" s="130" t="s">
        <v>302</v>
      </c>
      <c r="F13" s="130" t="s">
        <v>280</v>
      </c>
      <c r="G13" s="129" t="s">
        <v>300</v>
      </c>
      <c r="H13" s="129" t="s">
        <v>288</v>
      </c>
      <c r="I13" s="130" t="s">
        <v>275</v>
      </c>
      <c r="J13" s="130" t="s">
        <v>303</v>
      </c>
    </row>
    <row r="14" ht="52.5" customHeight="1" outlineLevel="1" spans="1:10">
      <c r="A14" s="130" t="s">
        <v>244</v>
      </c>
      <c r="B14" s="130" t="s">
        <v>290</v>
      </c>
      <c r="C14" s="130" t="s">
        <v>269</v>
      </c>
      <c r="D14" s="130" t="s">
        <v>304</v>
      </c>
      <c r="E14" s="130" t="s">
        <v>305</v>
      </c>
      <c r="F14" s="130" t="s">
        <v>280</v>
      </c>
      <c r="G14" s="129" t="s">
        <v>300</v>
      </c>
      <c r="H14" s="129" t="s">
        <v>288</v>
      </c>
      <c r="I14" s="130" t="s">
        <v>275</v>
      </c>
      <c r="J14" s="130" t="s">
        <v>306</v>
      </c>
    </row>
    <row r="15" ht="52.5" customHeight="1" outlineLevel="1" spans="1:10">
      <c r="A15" s="130" t="s">
        <v>244</v>
      </c>
      <c r="B15" s="130" t="s">
        <v>290</v>
      </c>
      <c r="C15" s="130" t="s">
        <v>269</v>
      </c>
      <c r="D15" s="130" t="s">
        <v>304</v>
      </c>
      <c r="E15" s="130" t="s">
        <v>307</v>
      </c>
      <c r="F15" s="130" t="s">
        <v>280</v>
      </c>
      <c r="G15" s="129" t="s">
        <v>300</v>
      </c>
      <c r="H15" s="129" t="s">
        <v>288</v>
      </c>
      <c r="I15" s="130" t="s">
        <v>275</v>
      </c>
      <c r="J15" s="130" t="s">
        <v>308</v>
      </c>
    </row>
    <row r="16" ht="52.5" customHeight="1" outlineLevel="1" spans="1:10">
      <c r="A16" s="130" t="s">
        <v>244</v>
      </c>
      <c r="B16" s="130" t="s">
        <v>290</v>
      </c>
      <c r="C16" s="130" t="s">
        <v>277</v>
      </c>
      <c r="D16" s="130" t="s">
        <v>278</v>
      </c>
      <c r="E16" s="130" t="s">
        <v>309</v>
      </c>
      <c r="F16" s="130" t="s">
        <v>280</v>
      </c>
      <c r="G16" s="129" t="s">
        <v>300</v>
      </c>
      <c r="H16" s="129" t="s">
        <v>288</v>
      </c>
      <c r="I16" s="130" t="s">
        <v>275</v>
      </c>
      <c r="J16" s="130" t="s">
        <v>310</v>
      </c>
    </row>
    <row r="17" ht="52.5" customHeight="1" outlineLevel="1" spans="1:10">
      <c r="A17" s="130" t="s">
        <v>244</v>
      </c>
      <c r="B17" s="130" t="s">
        <v>290</v>
      </c>
      <c r="C17" s="130" t="s">
        <v>284</v>
      </c>
      <c r="D17" s="130" t="s">
        <v>285</v>
      </c>
      <c r="E17" s="130" t="s">
        <v>311</v>
      </c>
      <c r="F17" s="130" t="s">
        <v>272</v>
      </c>
      <c r="G17" s="129" t="s">
        <v>287</v>
      </c>
      <c r="H17" s="129" t="s">
        <v>288</v>
      </c>
      <c r="I17" s="130" t="s">
        <v>275</v>
      </c>
      <c r="J17" s="130" t="s">
        <v>312</v>
      </c>
    </row>
    <row r="18" ht="52.5" customHeight="1" outlineLevel="1" spans="1:10">
      <c r="A18" s="130" t="s">
        <v>228</v>
      </c>
      <c r="B18" s="130" t="s">
        <v>313</v>
      </c>
      <c r="C18" s="130" t="s">
        <v>269</v>
      </c>
      <c r="D18" s="130" t="s">
        <v>270</v>
      </c>
      <c r="E18" s="130" t="s">
        <v>314</v>
      </c>
      <c r="F18" s="130" t="s">
        <v>280</v>
      </c>
      <c r="G18" s="129" t="s">
        <v>300</v>
      </c>
      <c r="H18" s="129" t="s">
        <v>288</v>
      </c>
      <c r="I18" s="130" t="s">
        <v>275</v>
      </c>
      <c r="J18" s="130" t="s">
        <v>315</v>
      </c>
    </row>
    <row r="19" ht="52.5" customHeight="1" outlineLevel="1" spans="1:10">
      <c r="A19" s="130" t="s">
        <v>228</v>
      </c>
      <c r="B19" s="130" t="s">
        <v>313</v>
      </c>
      <c r="C19" s="130" t="s">
        <v>269</v>
      </c>
      <c r="D19" s="130" t="s">
        <v>298</v>
      </c>
      <c r="E19" s="130" t="s">
        <v>316</v>
      </c>
      <c r="F19" s="130" t="s">
        <v>280</v>
      </c>
      <c r="G19" s="129" t="s">
        <v>300</v>
      </c>
      <c r="H19" s="129" t="s">
        <v>288</v>
      </c>
      <c r="I19" s="130" t="s">
        <v>275</v>
      </c>
      <c r="J19" s="130" t="s">
        <v>317</v>
      </c>
    </row>
    <row r="20" ht="52.5" customHeight="1" outlineLevel="1" spans="1:10">
      <c r="A20" s="130" t="s">
        <v>228</v>
      </c>
      <c r="B20" s="130" t="s">
        <v>313</v>
      </c>
      <c r="C20" s="130" t="s">
        <v>269</v>
      </c>
      <c r="D20" s="130" t="s">
        <v>304</v>
      </c>
      <c r="E20" s="130" t="s">
        <v>318</v>
      </c>
      <c r="F20" s="130" t="s">
        <v>280</v>
      </c>
      <c r="G20" s="129" t="s">
        <v>300</v>
      </c>
      <c r="H20" s="129" t="s">
        <v>288</v>
      </c>
      <c r="I20" s="130" t="s">
        <v>275</v>
      </c>
      <c r="J20" s="130" t="s">
        <v>319</v>
      </c>
    </row>
    <row r="21" ht="52.5" customHeight="1" outlineLevel="1" spans="1:10">
      <c r="A21" s="130" t="s">
        <v>228</v>
      </c>
      <c r="B21" s="130" t="s">
        <v>313</v>
      </c>
      <c r="C21" s="130" t="s">
        <v>277</v>
      </c>
      <c r="D21" s="130" t="s">
        <v>278</v>
      </c>
      <c r="E21" s="130" t="s">
        <v>320</v>
      </c>
      <c r="F21" s="130" t="s">
        <v>272</v>
      </c>
      <c r="G21" s="129" t="s">
        <v>321</v>
      </c>
      <c r="H21" s="129" t="s">
        <v>274</v>
      </c>
      <c r="I21" s="130" t="s">
        <v>275</v>
      </c>
      <c r="J21" s="130" t="s">
        <v>322</v>
      </c>
    </row>
    <row r="22" ht="52.5" customHeight="1" outlineLevel="1" spans="1:10">
      <c r="A22" s="130" t="s">
        <v>228</v>
      </c>
      <c r="B22" s="130" t="s">
        <v>313</v>
      </c>
      <c r="C22" s="130" t="s">
        <v>284</v>
      </c>
      <c r="D22" s="130" t="s">
        <v>285</v>
      </c>
      <c r="E22" s="130" t="s">
        <v>323</v>
      </c>
      <c r="F22" s="130" t="s">
        <v>272</v>
      </c>
      <c r="G22" s="129" t="s">
        <v>287</v>
      </c>
      <c r="H22" s="129" t="s">
        <v>288</v>
      </c>
      <c r="I22" s="130" t="s">
        <v>275</v>
      </c>
      <c r="J22" s="130" t="s">
        <v>324</v>
      </c>
    </row>
    <row r="23" ht="52.5" customHeight="1" outlineLevel="1" spans="1:10">
      <c r="A23" s="130" t="s">
        <v>242</v>
      </c>
      <c r="B23" s="131" t="s">
        <v>325</v>
      </c>
      <c r="C23" s="130" t="s">
        <v>269</v>
      </c>
      <c r="D23" s="130" t="s">
        <v>298</v>
      </c>
      <c r="E23" s="130" t="s">
        <v>326</v>
      </c>
      <c r="F23" s="130" t="s">
        <v>272</v>
      </c>
      <c r="G23" s="129" t="s">
        <v>287</v>
      </c>
      <c r="H23" s="129" t="s">
        <v>288</v>
      </c>
      <c r="I23" s="130" t="s">
        <v>275</v>
      </c>
      <c r="J23" s="130" t="s">
        <v>327</v>
      </c>
    </row>
    <row r="24" ht="52.5" customHeight="1" outlineLevel="1" spans="1:10">
      <c r="A24" s="130" t="s">
        <v>242</v>
      </c>
      <c r="B24" s="130" t="s">
        <v>328</v>
      </c>
      <c r="C24" s="130" t="s">
        <v>277</v>
      </c>
      <c r="D24" s="130" t="s">
        <v>278</v>
      </c>
      <c r="E24" s="130" t="s">
        <v>329</v>
      </c>
      <c r="F24" s="130" t="s">
        <v>272</v>
      </c>
      <c r="G24" s="129" t="s">
        <v>287</v>
      </c>
      <c r="H24" s="129" t="s">
        <v>288</v>
      </c>
      <c r="I24" s="130" t="s">
        <v>275</v>
      </c>
      <c r="J24" s="130" t="s">
        <v>327</v>
      </c>
    </row>
    <row r="25" ht="52.5" customHeight="1" outlineLevel="1" spans="1:10">
      <c r="A25" s="130" t="s">
        <v>242</v>
      </c>
      <c r="B25" s="130" t="s">
        <v>328</v>
      </c>
      <c r="C25" s="130" t="s">
        <v>284</v>
      </c>
      <c r="D25" s="130" t="s">
        <v>285</v>
      </c>
      <c r="E25" s="130" t="s">
        <v>285</v>
      </c>
      <c r="F25" s="130" t="s">
        <v>272</v>
      </c>
      <c r="G25" s="129" t="s">
        <v>287</v>
      </c>
      <c r="H25" s="129" t="s">
        <v>288</v>
      </c>
      <c r="I25" s="130" t="s">
        <v>275</v>
      </c>
      <c r="J25" s="130" t="s">
        <v>327</v>
      </c>
    </row>
    <row r="26" ht="52.5" customHeight="1" outlineLevel="1" spans="1:10">
      <c r="A26" s="130" t="s">
        <v>252</v>
      </c>
      <c r="B26" s="131" t="s">
        <v>330</v>
      </c>
      <c r="C26" s="130" t="s">
        <v>269</v>
      </c>
      <c r="D26" s="130" t="s">
        <v>270</v>
      </c>
      <c r="E26" s="130" t="s">
        <v>331</v>
      </c>
      <c r="F26" s="130" t="s">
        <v>272</v>
      </c>
      <c r="G26" s="129" t="s">
        <v>332</v>
      </c>
      <c r="H26" s="129" t="s">
        <v>274</v>
      </c>
      <c r="I26" s="130" t="s">
        <v>275</v>
      </c>
      <c r="J26" s="130" t="s">
        <v>333</v>
      </c>
    </row>
    <row r="27" ht="52.5" customHeight="1" outlineLevel="1" spans="1:10">
      <c r="A27" s="130" t="s">
        <v>252</v>
      </c>
      <c r="B27" s="130" t="s">
        <v>334</v>
      </c>
      <c r="C27" s="130" t="s">
        <v>277</v>
      </c>
      <c r="D27" s="130" t="s">
        <v>278</v>
      </c>
      <c r="E27" s="130" t="s">
        <v>335</v>
      </c>
      <c r="F27" s="130" t="s">
        <v>272</v>
      </c>
      <c r="G27" s="129" t="s">
        <v>287</v>
      </c>
      <c r="H27" s="129" t="s">
        <v>288</v>
      </c>
      <c r="I27" s="130" t="s">
        <v>275</v>
      </c>
      <c r="J27" s="130" t="s">
        <v>333</v>
      </c>
    </row>
    <row r="28" ht="52.5" customHeight="1" outlineLevel="1" spans="1:10">
      <c r="A28" s="130" t="s">
        <v>252</v>
      </c>
      <c r="B28" s="130" t="s">
        <v>334</v>
      </c>
      <c r="C28" s="130" t="s">
        <v>284</v>
      </c>
      <c r="D28" s="130" t="s">
        <v>285</v>
      </c>
      <c r="E28" s="130" t="s">
        <v>336</v>
      </c>
      <c r="F28" s="130" t="s">
        <v>272</v>
      </c>
      <c r="G28" s="129" t="s">
        <v>287</v>
      </c>
      <c r="H28" s="129" t="s">
        <v>288</v>
      </c>
      <c r="I28" s="130" t="s">
        <v>275</v>
      </c>
      <c r="J28" s="130" t="s">
        <v>333</v>
      </c>
    </row>
    <row r="29" ht="52.5" customHeight="1" outlineLevel="1" spans="1:10">
      <c r="A29" s="130" t="s">
        <v>250</v>
      </c>
      <c r="B29" s="131" t="s">
        <v>330</v>
      </c>
      <c r="C29" s="130" t="s">
        <v>269</v>
      </c>
      <c r="D29" s="130" t="s">
        <v>270</v>
      </c>
      <c r="E29" s="130" t="s">
        <v>331</v>
      </c>
      <c r="F29" s="130" t="s">
        <v>272</v>
      </c>
      <c r="G29" s="129" t="s">
        <v>332</v>
      </c>
      <c r="H29" s="129" t="s">
        <v>274</v>
      </c>
      <c r="I29" s="130" t="s">
        <v>275</v>
      </c>
      <c r="J29" s="130" t="s">
        <v>333</v>
      </c>
    </row>
    <row r="30" ht="52.5" customHeight="1" outlineLevel="1" spans="1:10">
      <c r="A30" s="130" t="s">
        <v>250</v>
      </c>
      <c r="B30" s="130" t="s">
        <v>334</v>
      </c>
      <c r="C30" s="130" t="s">
        <v>277</v>
      </c>
      <c r="D30" s="130" t="s">
        <v>278</v>
      </c>
      <c r="E30" s="130" t="s">
        <v>335</v>
      </c>
      <c r="F30" s="130" t="s">
        <v>272</v>
      </c>
      <c r="G30" s="129" t="s">
        <v>287</v>
      </c>
      <c r="H30" s="129" t="s">
        <v>288</v>
      </c>
      <c r="I30" s="130" t="s">
        <v>275</v>
      </c>
      <c r="J30" s="130" t="s">
        <v>333</v>
      </c>
    </row>
    <row r="31" ht="52.5" customHeight="1" outlineLevel="1" spans="1:10">
      <c r="A31" s="130" t="s">
        <v>250</v>
      </c>
      <c r="B31" s="130" t="s">
        <v>334</v>
      </c>
      <c r="C31" s="130" t="s">
        <v>284</v>
      </c>
      <c r="D31" s="130" t="s">
        <v>285</v>
      </c>
      <c r="E31" s="130" t="s">
        <v>336</v>
      </c>
      <c r="F31" s="130" t="s">
        <v>272</v>
      </c>
      <c r="G31" s="129" t="s">
        <v>287</v>
      </c>
      <c r="H31" s="129" t="s">
        <v>288</v>
      </c>
      <c r="I31" s="130" t="s">
        <v>275</v>
      </c>
      <c r="J31" s="130" t="s">
        <v>333</v>
      </c>
    </row>
  </sheetData>
  <mergeCells count="14">
    <mergeCell ref="A2:J2"/>
    <mergeCell ref="A3:E3"/>
    <mergeCell ref="A7:A9"/>
    <mergeCell ref="A10:A17"/>
    <mergeCell ref="A18:A22"/>
    <mergeCell ref="A23:A25"/>
    <mergeCell ref="A26:A28"/>
    <mergeCell ref="A29:A31"/>
    <mergeCell ref="B7:B9"/>
    <mergeCell ref="B10:B17"/>
    <mergeCell ref="B18:B22"/>
    <mergeCell ref="B23:B25"/>
    <mergeCell ref="B26:B28"/>
    <mergeCell ref="B29:B3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 01-1</vt:lpstr>
      <vt:lpstr>部门收入预算表01-2</vt:lpstr>
      <vt:lpstr>部门支出预算表01-3</vt:lpstr>
      <vt:lpstr>部门财政拨款收支预算总表 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2026-02-25T14:49:00Z</dcterms:created>
  <dcterms:modified xsi:type="dcterms:W3CDTF">2026-03-04T15:09:38Z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8D1C1D9FFFB64D00BF866FDDB6CD2A5C_13</vt:lpwstr>
  </property>
  <property fmtid="{D5CDD505-2E9C-101B-9397-08002B2CF9AE}" pid="3" name="KSOProductBuildVer">
    <vt:lpwstr>2052-12.8.2.17863</vt:lpwstr>
  </property>
  <property fmtid="{D5CDD505-2E9C-101B-9397-08002B2CF9AE}" pid="4" name="CalculationRule">
    <vt:i4>0</vt:i4>
  </property>
</Properties>
</file>