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 firstSheet="12" activeTab="12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0">'部门财务收支预算总表 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<sst xmlns="http://schemas.openxmlformats.org/spreadsheetml/2006/main" count="2119" uniqueCount="585">
  <si>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</si>
  <si>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</si>
  <si>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</si>
  <si>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</si>
  <si>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</si>
  <si>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</si>
  <si>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</si>
  <si>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</si>
  <si>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</si>
  <si>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</si>
  <si>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</si>
  <si>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</si>
  <si>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</si>
  <si>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</si>
  <si>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</si>
  <si>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</si>
  <si>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</si>
  <si>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</si>
  <si>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</si>
  <si>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</si>
  <si>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</si>
  <si>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</si>
  <si>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</si>
  <si>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</si>
  <si>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</si>
  <si>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</si>
  <si>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</si>
  <si>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</si>
  <si>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</si>
  <si>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</si>
  <si>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</si>
  <si>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</si>
  <si>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</si>
  <si>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</si>
  <si>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</si>
  <si>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</si>
  <si>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</si>
  <si>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</si>
  <si>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</si>
  <si>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</si>
  <si>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</si>
  <si>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</si>
  <si>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</si>
  <si>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</si>
  <si>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</si>
  <si>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111001</t>
  </si>
  <si>
    <t>芒市公安局</t>
  </si>
  <si>
    <t>414001</t>
  </si>
  <si>
    <t>芒市公安局交通警察大队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</si>
  <si>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</si>
  <si>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</si>
  <si>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</si>
  <si>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</si>
  <si>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</si>
  <si>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</si>
  <si>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</si>
  <si>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</si>
  <si>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</si>
  <si>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</si>
  <si>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</si>
  <si>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</si>
  <si>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</si>
  <si>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</si>
  <si>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</si>
  <si>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</si>
  <si>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</si>
  <si>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</si>
  <si>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</si>
  <si>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</si>
  <si>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</si>
  <si>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</si>
  <si>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</si>
  <si>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</si>
  <si>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</si>
  <si>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</si>
  <si>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</si>
  <si>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</si>
  <si>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</si>
  <si>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20401</t>
  </si>
  <si>
    <t>武装警察部队</t>
  </si>
  <si>
    <t>2040199</t>
  </si>
  <si>
    <t>其他武装警察部队支出</t>
  </si>
  <si>
    <t>20402</t>
  </si>
  <si>
    <t>公安</t>
  </si>
  <si>
    <t>2040201</t>
  </si>
  <si>
    <t>行政运行</t>
  </si>
  <si>
    <t>2040202</t>
  </si>
  <si>
    <t>一般行政管理事务</t>
  </si>
  <si>
    <t>2040203</t>
  </si>
  <si>
    <t>机关服务</t>
  </si>
  <si>
    <t>2040219</t>
  </si>
  <si>
    <t>信息化建设</t>
  </si>
  <si>
    <t>2040220</t>
  </si>
  <si>
    <t>执法办案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</si>
  <si>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</si>
  <si>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</si>
  <si>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</si>
  <si>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</si>
  <si>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</si>
  <si>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</si>
  <si>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</si>
  <si>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</si>
  <si>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</si>
  <si>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</si>
  <si>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</si>
  <si>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</si>
  <si>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</si>
  <si>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</si>
  <si>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</si>
  <si>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</si>
  <si>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</si>
  <si>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</si>
  <si>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2080899</t>
  </si>
  <si>
    <t>其他优抚支出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</si>
  <si>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</si>
  <si>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</si>
  <si>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</si>
  <si>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</si>
  <si>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</si>
  <si>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</si>
  <si>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</si>
  <si>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</si>
  <si>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</si>
  <si>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</si>
  <si>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</si>
  <si>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</si>
  <si>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</si>
  <si>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</si>
  <si>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</si>
  <si>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</si>
  <si>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</si>
  <si>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</si>
  <si>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</si>
  <si>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</si>
  <si>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</si>
  <si>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</si>
  <si>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</si>
  <si>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</si>
  <si>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</si>
  <si>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</si>
  <si>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</si>
  <si>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</si>
  <si>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</si>
  <si>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</si>
  <si>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</si>
  <si>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</si>
  <si>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</si>
  <si>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</si>
  <si>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</si>
  <si>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</si>
  <si>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</si>
  <si>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</si>
  <si>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</si>
  <si>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</si>
  <si>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</si>
  <si>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</si>
  <si>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</si>
  <si>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</si>
  <si>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</si>
  <si>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</si>
  <si>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</si>
  <si>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</si>
  <si>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</si>
  <si>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</si>
  <si>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</si>
  <si>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</si>
  <si>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</si>
  <si>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</si>
  <si>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</si>
  <si>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</si>
  <si>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</si>
  <si>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</si>
  <si>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</si>
  <si>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</si>
  <si>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</si>
  <si>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</si>
  <si>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</si>
  <si>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</si>
  <si>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</si>
  <si>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</si>
  <si>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</si>
  <si>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</si>
  <si>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</si>
  <si>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</si>
  <si>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</si>
  <si>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</si>
  <si>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</si>
  <si>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</si>
  <si>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</si>
  <si>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</si>
  <si>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</si>
  <si>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</si>
  <si>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</si>
  <si>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</si>
  <si>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</si>
  <si>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</si>
  <si>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</si>
  <si>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</si>
  <si>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</si>
  <si>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</si>
  <si>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</si>
  <si>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</si>
  <si>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</si>
  <si>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</si>
  <si>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</si>
  <si>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</si>
  <si>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</si>
  <si>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</si>
  <si>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533103210000000017236</t>
  </si>
  <si>
    <t>行政人员支出工资</t>
  </si>
  <si>
    <t>30101</t>
  </si>
  <si>
    <t>基本工资</t>
  </si>
  <si>
    <t>533103210000000017237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</si>
  <si>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</si>
  <si>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</si>
  <si>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</si>
  <si>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</si>
  <si>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</si>
  <si>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</si>
  <si>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</si>
  <si>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533103210000000017238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</si>
  <si>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</si>
  <si>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</si>
  <si>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</si>
  <si>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</si>
  <si>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</si>
  <si>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</si>
  <si>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</si>
  <si>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</si>
  <si>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</si>
  <si>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533103210000000017239</t>
  </si>
  <si>
    <t>30113</t>
  </si>
  <si>
    <t>533103210000000020119</t>
  </si>
  <si>
    <t>编内聘用临时人员社会保险单位缴费</t>
  </si>
  <si>
    <t>533103251100003754110</t>
  </si>
  <si>
    <t>警务辅助人员经费</t>
  </si>
  <si>
    <t>30199</t>
  </si>
  <si>
    <t>其他工资福利支出</t>
  </si>
  <si>
    <t>533103210000000017244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</si>
  <si>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</si>
  <si>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</si>
  <si>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</si>
  <si>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</si>
  <si>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</si>
  <si>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</si>
  <si>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</si>
  <si>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</si>
  <si>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</si>
  <si>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</si>
  <si>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</si>
  <si>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30229</t>
  </si>
  <si>
    <t>福利费</t>
  </si>
  <si>
    <t>30299</t>
  </si>
  <si>
    <t>其他商品和服务支出</t>
  </si>
  <si>
    <t>30227</t>
  </si>
  <si>
    <t>委托业务费</t>
  </si>
  <si>
    <t>30209</t>
  </si>
  <si>
    <t>物业管理费</t>
  </si>
  <si>
    <t>30216</t>
  </si>
  <si>
    <t>培训费</t>
  </si>
  <si>
    <t>30226</t>
  </si>
  <si>
    <t>劳务费</t>
  </si>
  <si>
    <t>30211</t>
  </si>
  <si>
    <t>差旅费</t>
  </si>
  <si>
    <t>533103251100003754122</t>
  </si>
  <si>
    <t>公用经费安排的对个人和家庭的补助</t>
  </si>
  <si>
    <t>30309</t>
  </si>
  <si>
    <t>奖励金</t>
  </si>
  <si>
    <t>533103231100001553326</t>
  </si>
  <si>
    <t>公用经费安排的公务用车运维费</t>
  </si>
  <si>
    <t>30231</t>
  </si>
  <si>
    <t>公务用车运行维护费</t>
  </si>
  <si>
    <t>533103221100000351647</t>
  </si>
  <si>
    <t>公用经费安排的公务接待费</t>
  </si>
  <si>
    <t>30217</t>
  </si>
  <si>
    <t>533103210000000017243</t>
  </si>
  <si>
    <t>退休公用经费</t>
  </si>
  <si>
    <t>533103210000000017242</t>
  </si>
  <si>
    <t>工会经费</t>
  </si>
  <si>
    <t>30228</t>
  </si>
  <si>
    <t>533103210000000017241</t>
  </si>
  <si>
    <t>公务交通补贴</t>
  </si>
  <si>
    <t>30239</t>
  </si>
  <si>
    <t>其他交通费用</t>
  </si>
  <si>
    <t>533103221100000351171</t>
  </si>
  <si>
    <t>老干部党支部工作经费</t>
  </si>
  <si>
    <t>533103231100001545830</t>
  </si>
  <si>
    <t>公安边防派出所工作站业务经费</t>
  </si>
  <si>
    <t>30213</t>
  </si>
  <si>
    <t>维修（护）费</t>
  </si>
  <si>
    <t>533103231100001469612</t>
  </si>
  <si>
    <t>看守所在押人员保障经费</t>
  </si>
  <si>
    <t>30305</t>
  </si>
  <si>
    <t>生活补助</t>
  </si>
  <si>
    <t>533103231100001469605</t>
  </si>
  <si>
    <t>行政拘留所拘留人员保障经费</t>
  </si>
  <si>
    <t>533103241100002313844</t>
  </si>
  <si>
    <t>机关事业单位职工及军人抚恤补助</t>
  </si>
  <si>
    <t>533103251100003754109</t>
  </si>
  <si>
    <t>优抚对象抚恤和生活补助经费</t>
  </si>
  <si>
    <t>533103251100003749737</t>
  </si>
  <si>
    <t>非税征管补助辅警加班绩效经费</t>
  </si>
  <si>
    <t>533103210000000017245</t>
  </si>
  <si>
    <t>533103210000000017246</t>
  </si>
  <si>
    <t>533103210000000017247</t>
  </si>
  <si>
    <t>533103210000000020117</t>
  </si>
  <si>
    <t>533103251100003739040</t>
  </si>
  <si>
    <t>533103210000000017250</t>
  </si>
  <si>
    <t>533103251100003750306</t>
  </si>
  <si>
    <t>533103221100000281633</t>
  </si>
  <si>
    <t>533103210000000017249</t>
  </si>
  <si>
    <t>533103210000000018841</t>
  </si>
  <si>
    <t>533103210000000017248</t>
  </si>
  <si>
    <t>533103221100000303173</t>
  </si>
  <si>
    <t>人民警察法定工作日之外加班补贴</t>
  </si>
  <si>
    <t>533103251100003634265</t>
  </si>
  <si>
    <t>非税征管成本补助辅警工资经费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</si>
  <si>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</si>
  <si>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</si>
  <si>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</si>
  <si>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</si>
  <si>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</si>
  <si>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</si>
  <si>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</si>
  <si>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</si>
  <si>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</si>
  <si>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</si>
  <si>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533103251100003750465</t>
  </si>
  <si>
    <t>30218</t>
  </si>
  <si>
    <t>专用材料费</t>
  </si>
  <si>
    <t>30224</t>
  </si>
  <si>
    <t>被装购置费</t>
  </si>
  <si>
    <t>31002</t>
  </si>
  <si>
    <t>办公设备购置</t>
  </si>
  <si>
    <t>非税征管成本补助经费</t>
  </si>
  <si>
    <t>533103241100002320285</t>
  </si>
  <si>
    <t>30214</t>
  </si>
  <si>
    <t>租赁费</t>
  </si>
  <si>
    <t>31001</t>
  </si>
  <si>
    <t>房屋建筑物购建</t>
  </si>
  <si>
    <t>31003</t>
  </si>
  <si>
    <t>专用设备购置</t>
  </si>
  <si>
    <t>31005</t>
  </si>
  <si>
    <t>基础设施建设</t>
  </si>
  <si>
    <t>业务经费</t>
  </si>
  <si>
    <t>533103251100003739913</t>
  </si>
  <si>
    <t>533103231100001199937</t>
  </si>
  <si>
    <t>办公场所信息化建设及城区交通集成设施维护项目经费</t>
  </si>
  <si>
    <t>533103231100001547817</t>
  </si>
  <si>
    <t>533103251100003740749</t>
  </si>
  <si>
    <t>31013</t>
  </si>
  <si>
    <t>公务用车购置</t>
  </si>
  <si>
    <t>31019</t>
  </si>
  <si>
    <t>其他交通工具购置</t>
  </si>
  <si>
    <t>芒市城市智能交通建设项目专项资金</t>
  </si>
  <si>
    <t>533103200000000000070</t>
  </si>
  <si>
    <t>芒市主城区干线道路交通组织优化及交警APP信息系统建设项目专项资金</t>
  </si>
  <si>
    <t>533103221100000678811</t>
  </si>
  <si>
    <t>533103231100001432407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</si>
  <si>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</si>
  <si>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</si>
  <si>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</si>
  <si>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</si>
  <si>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</si>
  <si>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</si>
  <si>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</si>
  <si>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</si>
  <si>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</si>
  <si>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</si>
  <si>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</si>
  <si>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特定业务费安排专项案件办理等经费。</t>
  </si>
  <si>
    <t>产出指标</t>
  </si>
  <si>
    <t>时效指标</t>
  </si>
  <si>
    <t>发放及时率</t>
  </si>
  <si>
    <t>=</t>
  </si>
  <si>
    <t>90</t>
  </si>
  <si>
    <t>%</t>
  </si>
  <si>
    <t>定性指标</t>
  </si>
  <si>
    <t>反映资金到位情况。
发放及时率=在时限内发放资金/应发放资金*100%</t>
  </si>
  <si>
    <t>特定业务费安排禁毒、反恐、国保、专项案件办理等经费。</t>
  </si>
  <si>
    <t>效益指标</t>
  </si>
  <si>
    <t>社会效益</t>
  </si>
  <si>
    <t>治安状况改善</t>
  </si>
  <si>
    <t>良好</t>
  </si>
  <si>
    <t>有效维护</t>
  </si>
  <si>
    <t>反映社会治安状况改善的情况。</t>
  </si>
  <si>
    <t>满意度指标</t>
  </si>
  <si>
    <t>服务对象满意度</t>
  </si>
  <si>
    <t>群众满意度</t>
  </si>
  <si>
    <t>&gt;=</t>
  </si>
  <si>
    <t>反映群众对社会治安的满意程度。</t>
  </si>
  <si>
    <t>芒市公安局自有资金</t>
  </si>
  <si>
    <t>100</t>
  </si>
  <si>
    <t>反映发放单位及时支出自有资金的情况。
发放及时率=在时限内发放资金/应发放资金*100%</t>
  </si>
  <si>
    <t>受益对象满意度</t>
  </si>
  <si>
    <t>反映人民群众的满意程度。</t>
  </si>
  <si>
    <t>芒市公安局2024年非税征管成本补助经费</t>
  </si>
  <si>
    <t>反映发放单位及时发放补助资金的情况。
发放及时率=在时限内发放资金/应发放资金*100%</t>
  </si>
  <si>
    <t>生活状况改善</t>
  </si>
  <si>
    <t>弥补职工工会福利，提高职工工作积极性。</t>
  </si>
  <si>
    <t>数量指标</t>
  </si>
  <si>
    <t>62名职工工会福利</t>
  </si>
  <si>
    <t>62</t>
  </si>
  <si>
    <t>人</t>
  </si>
  <si>
    <t>定量指标</t>
  </si>
  <si>
    <t>反映对单位职工工会福利的发放情况</t>
  </si>
  <si>
    <t>职工工作积极性</t>
  </si>
  <si>
    <t>得到提高</t>
  </si>
  <si>
    <t>反映单位整体工作情况</t>
  </si>
  <si>
    <t>职工满意度</t>
  </si>
  <si>
    <t>反映职工满意程度</t>
  </si>
  <si>
    <t>完成各项交通管理工作任务，确保芒市城区及道路交通管理工作顺利开展。</t>
  </si>
  <si>
    <t>资金到位使用率</t>
  </si>
  <si>
    <t>保障资金及时到位</t>
  </si>
  <si>
    <t>部门运转</t>
  </si>
  <si>
    <t>正常运转</t>
  </si>
  <si>
    <t>反映部门正常运转情况</t>
  </si>
  <si>
    <t>人民群众满意度</t>
  </si>
  <si>
    <t>反映社会公众对部门（单位）履职情况的满意程度。</t>
  </si>
  <si>
    <t>完成办公场所信息化建设，加强指挥防控能力。
完成城区交通设施的维修维护，保障城区交通设施正常运行，改善城区交通秩序，缓解道路拥堵情况。</t>
  </si>
  <si>
    <t>质量指标</t>
  </si>
  <si>
    <t>交通设施及设备质量合格率</t>
  </si>
  <si>
    <t>反映维护交通设施设备的合格情况，设备维护后达到使用标准。</t>
  </si>
  <si>
    <t>年度内资金到位执行率</t>
  </si>
  <si>
    <t>反映财政保障交通设施维护经费的情况。</t>
  </si>
  <si>
    <t>城区交通秩序</t>
  </si>
  <si>
    <t>持续向好</t>
  </si>
  <si>
    <t>反映城区交通设施的使用对交通秩序的积极作用。</t>
  </si>
  <si>
    <t>反映人民群众对使用交通设施的满意情况。</t>
  </si>
  <si>
    <t>完成部分路段的标线施划、交通标志牌安装、交通信号灯安装、路段监控安装、电子警察安装及指挥中心数据专线等。</t>
  </si>
  <si>
    <t>智能交通项目设备安装</t>
  </si>
  <si>
    <t>按照合同约定的数量施划安装</t>
  </si>
  <si>
    <t>完成部分路段的标线施划、交通标志牌安装、交通信号灯安装、路段监控安装、电子警察安装及指挥中心数据专线等</t>
  </si>
  <si>
    <t>安装的设备质量保障</t>
  </si>
  <si>
    <t>按照合同执行</t>
  </si>
  <si>
    <t>财政划拨资金情况及支付情况</t>
  </si>
  <si>
    <t>交通违法行为减少</t>
  </si>
  <si>
    <t>年度统计交通事故情况</t>
  </si>
  <si>
    <t>城区拥堵情况得到缓解</t>
  </si>
  <si>
    <t>通过指挥中心智能化管理，调度及时，缓解拥堵情况</t>
  </si>
  <si>
    <t>交通事故案件侦破率上升</t>
  </si>
  <si>
    <t>纵向对比交通事故案件侦破率</t>
  </si>
  <si>
    <t>可持续影响</t>
  </si>
  <si>
    <t>道路交通秩序持续稳定向好</t>
  </si>
  <si>
    <t>通过评估芒市城区整体交通秩序情况</t>
  </si>
  <si>
    <t>巡逻防控能力逐步增强</t>
  </si>
  <si>
    <t>通过使用智能交通大数据平台，加强调度，优化决策。</t>
  </si>
  <si>
    <t>人民群众满意</t>
  </si>
  <si>
    <t>项目完成后人民群众满意度</t>
  </si>
  <si>
    <t>1、完成交通事故调解工作，缓解因交通事故导致的纠纷，提高交通事故处理工作效率。
2、完成交通违法案件的相关司法鉴定，提高办案效率，提升案件质量。</t>
  </si>
  <si>
    <t>人民调解员人数</t>
  </si>
  <si>
    <t>反映单位开展人民调解工作的人员配备情况</t>
  </si>
  <si>
    <t>案件质量考评得分</t>
  </si>
  <si>
    <t>分</t>
  </si>
  <si>
    <t>反映通过调解及鉴定工作，提升案件考评质量情况</t>
  </si>
  <si>
    <t>案件办理时效性</t>
  </si>
  <si>
    <t>&lt;=</t>
  </si>
  <si>
    <t>法律规定的最长时限</t>
  </si>
  <si>
    <t>反映案件办理在法律规定的时限内。</t>
  </si>
  <si>
    <t>案件质量得到提升</t>
  </si>
  <si>
    <t>案件质量有所提升</t>
  </si>
  <si>
    <t>反映案件办理质量提升情况</t>
  </si>
  <si>
    <t>办案人员满意度</t>
  </si>
  <si>
    <t>反映通过调解及司法鉴定，提高办案人员办案效率，使办案人员满意。</t>
  </si>
  <si>
    <t xml:space="preserve">
1、机动车非机动车隔离栏
2、施划交通标线
3、非机动车道涂装
4、交通标志牌改造
5、信号机设备更换
6、芒市交警APP信息化系统建设</t>
  </si>
  <si>
    <t>完成该项目涉及的交通实施建设及APP开发</t>
  </si>
  <si>
    <t>是否完成城区5条道路交通基础设施建设及芒市交警APP信息系统使用</t>
  </si>
  <si>
    <t>在芒市大街、团结大街、金塔大街、广腊亮街、斑色路、芒罕路完成一系列交通基础设施建设，对芒市大货车入城管理信息化水平不高，运输企业办理入城证难等一系列问题，结合芒市交通问题有针对性地开发芒市交警APP系统，以期实现在完成上级部门下达的“放管服”任务的同时，为人民群众出行进一步提供便利服务。 具体包括
1、机动车非机动车隔离栏
2、施划交通标线
3、非机动车道涂装
4、交通标志牌改造
5、信号机设备更换
6、芒市交警APP信息化系统建设</t>
  </si>
  <si>
    <t>安装施划的交通基础设施质量保障，开发使用的APP是否达到预期效果</t>
  </si>
  <si>
    <t>项目资金按时到位支付</t>
  </si>
  <si>
    <t>按时完成该项目的资金到位支付</t>
  </si>
  <si>
    <t>道路交通智能化管控设施增加，交通管控措施推进平稳有序</t>
  </si>
  <si>
    <t>管控措施推进平稳</t>
  </si>
  <si>
    <t>项目实施后，道路交通智能化管控设施增加，交通管理水平得到提升</t>
  </si>
  <si>
    <t>人民群众的出行环境得到了有效改善</t>
  </si>
  <si>
    <t>得到改善</t>
  </si>
  <si>
    <t>项目实施后，群众出行环境得到改善，道路拥堵情况得到缓解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</si>
  <si>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</si>
  <si>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</si>
  <si>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</si>
  <si>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</si>
  <si>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</si>
  <si>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说明：芒市公安局机关无部门政府性基金预算，此表无数据。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</si>
  <si>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</si>
  <si>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</si>
  <si>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</si>
  <si>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</si>
  <si>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</si>
  <si>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</si>
  <si>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</si>
  <si>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</si>
  <si>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</si>
  <si>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</si>
  <si>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</si>
  <si>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</si>
  <si>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</si>
  <si>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</si>
  <si>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看守所在押人员伙食配送</t>
  </si>
  <si>
    <t>餐饮服务</t>
  </si>
  <si>
    <t>年</t>
  </si>
  <si>
    <t>公务用车燃油费</t>
  </si>
  <si>
    <t>车辆加油、添加燃料服务</t>
  </si>
  <si>
    <t>公务用车维修</t>
  </si>
  <si>
    <t>车辆维修和保养服务</t>
  </si>
  <si>
    <t>公务用车保险</t>
  </si>
  <si>
    <t>机动车保险服务</t>
  </si>
  <si>
    <t>平安城市视频监控续保运维经费</t>
  </si>
  <si>
    <t>硬件运维服务</t>
  </si>
  <si>
    <t>芒市公安局餐厅食材配送服务</t>
  </si>
  <si>
    <t>办公设备</t>
  </si>
  <si>
    <t>设备</t>
  </si>
  <si>
    <t>自有资金办公设备购置</t>
  </si>
  <si>
    <t>A4纸采购</t>
  </si>
  <si>
    <t>件</t>
  </si>
  <si>
    <t>打印机采购</t>
  </si>
  <si>
    <t>A4彩色打印机</t>
  </si>
  <si>
    <t>台</t>
  </si>
  <si>
    <t>办公椅采购</t>
  </si>
  <si>
    <t>办公椅</t>
  </si>
  <si>
    <t>个</t>
  </si>
  <si>
    <t>办公桌采购</t>
  </si>
  <si>
    <t>办公桌</t>
  </si>
  <si>
    <t>张</t>
  </si>
  <si>
    <t>公车加油服务</t>
  </si>
  <si>
    <t>复印机采购</t>
  </si>
  <si>
    <t>复印机</t>
  </si>
  <si>
    <t>相机采购</t>
  </si>
  <si>
    <t>数字照相机</t>
  </si>
  <si>
    <t>碎纸机采购</t>
  </si>
  <si>
    <t>碎纸机</t>
  </si>
  <si>
    <t>电脑采购</t>
  </si>
  <si>
    <t>台式计算机</t>
  </si>
  <si>
    <t>文件柜采购</t>
  </si>
  <si>
    <t>文件柜</t>
  </si>
  <si>
    <t>车辆保险服务</t>
  </si>
  <si>
    <t>预算08表</t>
  </si>
  <si>
    <t>政府购买服务项目</t>
  </si>
  <si>
    <t>政府购买服务目录</t>
  </si>
  <si>
    <t>B1105 餐饮服务</t>
  </si>
  <si>
    <t>A1803 社会保险服务</t>
  </si>
  <si>
    <t>公务用车燃油</t>
  </si>
  <si>
    <t>B1101 维修保养服务</t>
  </si>
  <si>
    <t>人民调解服务</t>
  </si>
  <si>
    <t>A1004 人民调解服务</t>
  </si>
  <si>
    <t>法律咨询服务</t>
  </si>
  <si>
    <t>B0102 法律咨询服务</t>
  </si>
  <si>
    <t>办公设备维修保养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</si>
  <si>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</si>
  <si>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</si>
  <si>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</si>
  <si>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</si>
  <si>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</si>
  <si>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</si>
  <si>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</si>
  <si>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</si>
  <si>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</si>
  <si>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</si>
  <si>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</si>
  <si>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</si>
  <si>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</si>
  <si>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</si>
  <si>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</si>
  <si>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</si>
  <si>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说明：芒市公安局无市对下转移支付预算，此表无数据。</t>
  </si>
  <si>
    <t>预算09-2表</t>
  </si>
  <si>
    <t/>
  </si>
  <si>
    <t>说明：芒市公安局机关无市对下转移支付预算，此表无数据。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</si>
  <si>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</si>
  <si>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</si>
  <si>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</si>
  <si>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</si>
  <si>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</si>
  <si>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</si>
  <si>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</si>
  <si>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</si>
  <si>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说明：芒市公安局机关无新增资产配置预算，此表无数据。</t>
  </si>
  <si>
    <t>预算11表</t>
  </si>
  <si>
    <t>上级补助</t>
  </si>
  <si>
    <t>芒市抵边联防员工资及生活补助经费</t>
  </si>
  <si>
    <t>预算12表</t>
  </si>
  <si>
    <t>项目级次</t>
  </si>
  <si>
    <t>115 其他工资福利支出</t>
  </si>
  <si>
    <t>本级</t>
  </si>
  <si>
    <t>311 专项业务类</t>
  </si>
  <si>
    <t>1111 行政人员支出工资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</si>
</sst>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2" fillId="0" borderId="7">
      <alignment horizontal="right" vertical="center"/>
    </xf>
    <xf numFmtId="177" fontId="2" fillId="0" borderId="7">
      <alignment horizontal="right" vertical="center"/>
    </xf>
    <xf numFmtId="10" fontId="2" fillId="0" borderId="7">
      <alignment horizontal="right" vertical="center"/>
    </xf>
    <xf numFmtId="178" fontId="2" fillId="0" borderId="7">
      <alignment horizontal="right" vertical="center"/>
    </xf>
    <xf numFmtId="49" fontId="2" fillId="0" borderId="7">
      <alignment horizontal="left" vertical="center" wrapText="1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180" fontId="2" fillId="0" borderId="7">
      <alignment horizontal="right" vertical="center"/>
    </xf>
  </cellStyleXfs>
  <cellXfs count="190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Protection="1">
      <alignment vertical="top"/>
      <protection locked="0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2" fillId="0" borderId="7" xfId="54" applyNumberFormat="1" applyFont="1" applyBorder="1" applyProtection="1">
      <alignment horizontal="right" vertical="center"/>
      <protection locked="0"/>
    </xf>
    <xf numFmtId="0" fontId="3" fillId="0" borderId="7" xfId="0" applyFont="1" applyBorder="1" applyAlignment="1"/>
    <xf numFmtId="49" fontId="2" fillId="0" borderId="7" xfId="53" applyNumberFormat="1" applyFont="1" applyBorder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2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0" fillId="0" borderId="0" xfId="0" applyBorder="1">
      <alignment vertical="top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>
      <alignment vertical="top"/>
    </xf>
    <xf numFmtId="0" fontId="12" fillId="0" borderId="0" xfId="0" applyFont="1" applyAlignment="1">
      <alignment horizontal="center" vertical="center"/>
    </xf>
    <xf numFmtId="49" fontId="13" fillId="0" borderId="0" xfId="53" applyNumberFormat="1" applyFont="1" applyBorder="1">
      <alignment horizontal="lef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>
      <alignment horizontal="left" vertical="center" wrapText="1"/>
    </xf>
    <xf numFmtId="49" fontId="5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left" vertical="center" wrapText="1"/>
    </xf>
    <xf numFmtId="49" fontId="13" fillId="0" borderId="0" xfId="53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49" fontId="5" fillId="0" borderId="7" xfId="53" applyNumberFormat="1" applyFont="1" applyBorder="1" applyAlignment="1">
      <alignment horizontal="center" vertical="center" wrapText="1"/>
    </xf>
    <xf numFmtId="0" fontId="15" fillId="0" borderId="0" xfId="0" applyFont="1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8" fillId="0" borderId="7" xfId="53" applyNumberFormat="1" applyFont="1" applyBorder="1" applyAlignment="1">
      <alignment horizontal="center" vertical="center" wrapText="1"/>
    </xf>
    <xf numFmtId="49" fontId="18" fillId="0" borderId="7" xfId="53" applyNumberFormat="1" applyFont="1" applyBorder="1">
      <alignment horizontal="left" vertical="center" wrapText="1"/>
    </xf>
    <xf numFmtId="178" fontId="18" fillId="0" borderId="7" xfId="0" applyNumberFormat="1" applyFont="1" applyBorder="1" applyAlignment="1">
      <alignment horizontal="right" vertical="center"/>
    </xf>
    <xf numFmtId="49" fontId="18" fillId="0" borderId="7" xfId="53" applyNumberFormat="1" applyFont="1" applyBorder="1" applyAlignment="1">
      <alignment horizontal="left" vertical="center" wrapText="1" indent="1"/>
    </xf>
    <xf numFmtId="49" fontId="18" fillId="0" borderId="7" xfId="53" applyNumberFormat="1" applyFont="1" applyBorder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178" fontId="2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 applyBorder="1">
      <alignment horizontal="left" vertical="center" wrapText="1"/>
    </xf>
    <xf numFmtId="0" fontId="5" fillId="0" borderId="7" xfId="53" applyNumberFormat="1" applyFont="1" applyBorder="1" applyAlignment="1">
      <alignment horizontal="left" vertical="center" wrapText="1" indent="1"/>
    </xf>
    <xf numFmtId="0" fontId="5" fillId="0" borderId="7" xfId="53" applyNumberFormat="1" applyFont="1" applyBorder="1" applyAlignment="1">
      <alignment horizontal="left" vertical="center" wrapText="1" indent="2"/>
    </xf>
    <xf numFmtId="0" fontId="6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53" applyNumberFormat="1" applyFont="1" applyBorder="1" applyAlignment="1">
      <alignment horizontal="center" vertical="center" wrapText="1"/>
    </xf>
    <xf numFmtId="49" fontId="5" fillId="0" borderId="14" xfId="53" applyNumberFormat="1" applyFont="1" applyBorder="1" applyAlignment="1">
      <alignment horizontal="center" vertical="center" wrapText="1"/>
    </xf>
    <xf numFmtId="49" fontId="5" fillId="0" borderId="14" xfId="53" applyNumberFormat="1" applyFont="1" applyBorder="1">
      <alignment horizontal="left" vertical="center" wrapText="1"/>
    </xf>
    <xf numFmtId="178" fontId="5" fillId="0" borderId="14" xfId="0" applyNumberFormat="1" applyFont="1" applyBorder="1" applyAlignment="1">
      <alignment horizontal="right" vertical="center"/>
    </xf>
    <xf numFmtId="49" fontId="5" fillId="0" borderId="6" xfId="53" applyNumberFormat="1" applyFont="1" applyBorder="1">
      <alignment horizontal="left" vertical="center" wrapText="1"/>
    </xf>
    <xf numFmtId="178" fontId="5" fillId="0" borderId="6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2" activePane="bottomLeft" state="frozen"/>
      <selection/>
      <selection pane="bottomLeft" activeCell="D37" sqref="D37"/>
    </sheetView>
  </sheetViews>
  <sheetFormatPr defaultColWidth="10.2857142857143" defaultRowHeight="15" customHeight="1" outlineLevelCol="3"/>
  <cols>
    <col min="1" max="4" width="33.2857142857143" customWidth="1"/>
  </cols>
  <sheetData>
    <row r="1" customHeight="1" spans="1:4">
      <c r="A1" s="128"/>
      <c r="B1" s="128"/>
      <c r="C1" s="128"/>
      <c r="D1" s="128"/>
    </row>
    <row r="2" ht="18.75" customHeight="1" spans="1:4">
      <c r="A2" s="181"/>
      <c r="B2" s="181"/>
      <c r="C2" s="181"/>
      <c r="D2" s="182" t="s">
        <v>0</v>
      </c>
    </row>
    <row r="3" ht="42" customHeight="1" spans="1:4">
      <c r="A3" s="183" t="str">
        <f>"2025"&amp;"年部门财务收支预算总表"</f>
        <v>2025年部门财务收支预算总表</v>
      </c>
      <c r="B3" s="183"/>
      <c r="C3" s="183"/>
      <c r="D3" s="183"/>
    </row>
    <row r="4" ht="18.75" customHeight="1" spans="1:4">
      <c r="A4" s="181" t="str">
        <f>"单位名称："&amp;"芒市公安局"</f>
        <v>单位名称：芒市公安局</v>
      </c>
      <c r="B4" s="181"/>
      <c r="C4" s="184"/>
      <c r="D4" s="182" t="s">
        <v>1</v>
      </c>
    </row>
    <row r="5" ht="18.75" customHeight="1" spans="1:4">
      <c r="A5" s="185" t="s">
        <v>2</v>
      </c>
      <c r="B5" s="185"/>
      <c r="C5" s="185" t="s">
        <v>3</v>
      </c>
      <c r="D5" s="185"/>
    </row>
    <row r="6" ht="18.75" customHeight="1" spans="1:4">
      <c r="A6" s="185" t="s">
        <v>4</v>
      </c>
      <c r="B6" s="185" t="s">
        <v>5</v>
      </c>
      <c r="C6" s="185" t="s">
        <v>6</v>
      </c>
      <c r="D6" s="185" t="s">
        <v>5</v>
      </c>
    </row>
    <row r="7" ht="18.75" customHeight="1" spans="1:4">
      <c r="A7" s="186" t="s">
        <v>7</v>
      </c>
      <c r="B7" s="187">
        <v>185785471.76</v>
      </c>
      <c r="C7" s="186" t="str">
        <f>"一"&amp;"、"&amp;"公共安全支出"</f>
        <v>一、公共安全支出</v>
      </c>
      <c r="D7" s="187">
        <v>154185750.12</v>
      </c>
    </row>
    <row r="8" ht="18.75" customHeight="1" spans="1:4">
      <c r="A8" s="186" t="s">
        <v>8</v>
      </c>
      <c r="B8" s="187"/>
      <c r="C8" s="186" t="str">
        <f>"二"&amp;"、"&amp;"社会保障和就业支出"</f>
        <v>二、社会保障和就业支出</v>
      </c>
      <c r="D8" s="187">
        <v>23280471.9</v>
      </c>
    </row>
    <row r="9" ht="18.75" customHeight="1" spans="1:4">
      <c r="A9" s="188" t="s">
        <v>9</v>
      </c>
      <c r="B9" s="189"/>
      <c r="C9" s="188" t="str">
        <f>"三"&amp;"、"&amp;"卫生健康支出"</f>
        <v>三、卫生健康支出</v>
      </c>
      <c r="D9" s="189">
        <v>5041121.54</v>
      </c>
    </row>
    <row r="10" ht="18.75" customHeight="1" spans="1:4">
      <c r="A10" s="133" t="s">
        <v>10</v>
      </c>
      <c r="B10" s="140"/>
      <c r="C10" s="133" t="str">
        <f>"四"&amp;"、"&amp;"住房保障支出"</f>
        <v>四、住房保障支出</v>
      </c>
      <c r="D10" s="140">
        <v>7278328.2</v>
      </c>
    </row>
    <row r="11" ht="18.75" customHeight="1" spans="1:4">
      <c r="A11" s="133" t="s">
        <v>11</v>
      </c>
      <c r="B11" s="140">
        <v>4000200</v>
      </c>
      <c r="C11" s="133"/>
      <c r="D11" s="140"/>
    </row>
    <row r="12" ht="18.75" customHeight="1" spans="1:4">
      <c r="A12" s="133" t="s">
        <v>12</v>
      </c>
      <c r="B12" s="140"/>
      <c r="C12" s="133"/>
      <c r="D12" s="140"/>
    </row>
    <row r="13" ht="18.75" customHeight="1" spans="1:4">
      <c r="A13" s="133" t="s">
        <v>13</v>
      </c>
      <c r="B13" s="140"/>
      <c r="C13" s="133"/>
      <c r="D13" s="140"/>
    </row>
    <row r="14" ht="18.75" customHeight="1" spans="1:4">
      <c r="A14" s="133" t="s">
        <v>14</v>
      </c>
      <c r="B14" s="140"/>
      <c r="C14" s="133"/>
      <c r="D14" s="140"/>
    </row>
    <row r="15" ht="18.75" customHeight="1" spans="1:4">
      <c r="A15" s="133" t="s">
        <v>15</v>
      </c>
      <c r="B15" s="140"/>
      <c r="C15" s="133"/>
      <c r="D15" s="140"/>
    </row>
    <row r="16" ht="18.75" customHeight="1" spans="1:4">
      <c r="A16" s="133" t="s">
        <v>16</v>
      </c>
      <c r="B16" s="140">
        <v>4000200</v>
      </c>
      <c r="C16" s="133"/>
      <c r="D16" s="140"/>
    </row>
    <row r="17" ht="18.75" customHeight="1" spans="1:4">
      <c r="A17" s="133"/>
      <c r="B17" s="140"/>
      <c r="C17" s="133"/>
      <c r="D17" s="140"/>
    </row>
    <row r="18" ht="18.75" customHeight="1" spans="1:4">
      <c r="A18" s="133"/>
      <c r="B18" s="140"/>
      <c r="C18" s="133"/>
      <c r="D18" s="140"/>
    </row>
    <row r="19" ht="18.75" customHeight="1" spans="1:4">
      <c r="A19" s="133"/>
      <c r="B19" s="140"/>
      <c r="C19" s="133"/>
      <c r="D19" s="140"/>
    </row>
    <row r="20" ht="18.75" customHeight="1" spans="1:4">
      <c r="A20" s="133"/>
      <c r="B20" s="140"/>
      <c r="C20" s="133"/>
      <c r="D20" s="140"/>
    </row>
    <row r="21" ht="18.75" customHeight="1" spans="1:4">
      <c r="A21" s="133"/>
      <c r="B21" s="140"/>
      <c r="C21" s="133"/>
      <c r="D21" s="140"/>
    </row>
    <row r="22" ht="18.75" customHeight="1" spans="1:4">
      <c r="A22" s="133"/>
      <c r="B22" s="140"/>
      <c r="C22" s="133"/>
      <c r="D22" s="140"/>
    </row>
    <row r="23" ht="18.75" customHeight="1" spans="1:4">
      <c r="A23" s="133"/>
      <c r="B23" s="140"/>
      <c r="C23" s="133"/>
      <c r="D23" s="140"/>
    </row>
    <row r="24" ht="18.75" customHeight="1" spans="1:4">
      <c r="A24" s="133"/>
      <c r="B24" s="140"/>
      <c r="C24" s="133"/>
      <c r="D24" s="140"/>
    </row>
    <row r="25" ht="18.75" customHeight="1" spans="1:4">
      <c r="A25" s="133"/>
      <c r="B25" s="140"/>
      <c r="C25" s="133"/>
      <c r="D25" s="140"/>
    </row>
    <row r="26" ht="18.75" customHeight="1" spans="1:4">
      <c r="A26" s="133"/>
      <c r="B26" s="140"/>
      <c r="C26" s="133"/>
      <c r="D26" s="140"/>
    </row>
    <row r="27" ht="18.75" customHeight="1" spans="1:4">
      <c r="A27" s="133"/>
      <c r="B27" s="140"/>
      <c r="C27" s="133"/>
      <c r="D27" s="140"/>
    </row>
    <row r="28" ht="18.75" customHeight="1" spans="1:4">
      <c r="A28" s="133"/>
      <c r="B28" s="140"/>
      <c r="C28" s="133"/>
      <c r="D28" s="140"/>
    </row>
    <row r="29" ht="18.75" customHeight="1" spans="1:4">
      <c r="A29" s="133"/>
      <c r="B29" s="140"/>
      <c r="C29" s="133"/>
      <c r="D29" s="140"/>
    </row>
    <row r="30" ht="18.75" customHeight="1" spans="1:4">
      <c r="A30" s="133"/>
      <c r="B30" s="140"/>
      <c r="C30" s="133"/>
      <c r="D30" s="140"/>
    </row>
    <row r="31" ht="18.75" customHeight="1" spans="1:4">
      <c r="A31" s="133"/>
      <c r="B31" s="140"/>
      <c r="C31" s="133"/>
      <c r="D31" s="140"/>
    </row>
    <row r="32" ht="18.75" customHeight="1" spans="1:4">
      <c r="A32" s="133"/>
      <c r="B32" s="140"/>
      <c r="C32" s="133"/>
      <c r="D32" s="140"/>
    </row>
    <row r="33" ht="18.75" customHeight="1" spans="1:4">
      <c r="A33" s="133" t="s">
        <v>17</v>
      </c>
      <c r="B33" s="140">
        <v>189785671.76</v>
      </c>
      <c r="C33" s="133" t="s">
        <v>18</v>
      </c>
      <c r="D33" s="140">
        <v>189785671.76</v>
      </c>
    </row>
    <row r="34" ht="18.75" customHeight="1" spans="1:4">
      <c r="A34" s="133" t="s">
        <v>19</v>
      </c>
      <c r="B34" s="140"/>
      <c r="C34" s="133" t="s">
        <v>20</v>
      </c>
      <c r="D34" s="140"/>
    </row>
    <row r="35" ht="18.75" customHeight="1" spans="1:4">
      <c r="A35" s="133" t="s">
        <v>21</v>
      </c>
      <c r="B35" s="140"/>
      <c r="C35" s="133" t="s">
        <v>21</v>
      </c>
      <c r="D35" s="140"/>
    </row>
    <row r="36" ht="18.75" customHeight="1" spans="1:4">
      <c r="A36" s="133" t="s">
        <v>22</v>
      </c>
      <c r="B36" s="140"/>
      <c r="C36" s="133" t="s">
        <v>23</v>
      </c>
      <c r="D36" s="140"/>
    </row>
    <row r="37" ht="18.75" customHeight="1" spans="1:4">
      <c r="A37" s="133" t="s">
        <v>24</v>
      </c>
      <c r="B37" s="140">
        <v>189785671.76</v>
      </c>
      <c r="C37" s="133" t="s">
        <v>25</v>
      </c>
      <c r="D37" s="140">
        <v>189785671.76</v>
      </c>
    </row>
  </sheetData>
  <mergeCells count="4">
    <mergeCell ref="A3:D3"/>
    <mergeCell ref="A4:B4"/>
    <mergeCell ref="A5:B5"/>
    <mergeCell ref="C5:D5"/>
  </mergeCells>
  <printOptions horizontalCentered="1"/>
  <pageMargins left="0.709027777777778" right="0.709027777777778" top="0.75" bottom="0.75" header="0.309027777777778" footer="0.309027777777778"/>
  <pageSetup paperSize="9" scale="80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9.14285714285714" defaultRowHeight="14.25" customHeight="1" outlineLevelCol="5"/>
  <cols>
    <col min="1" max="6" width="24.3428571428571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7">
        <v>1</v>
      </c>
      <c r="B2" s="118">
        <v>0</v>
      </c>
      <c r="C2" s="117">
        <v>1</v>
      </c>
      <c r="D2" s="93"/>
      <c r="E2" s="93"/>
      <c r="F2" s="115" t="s">
        <v>477</v>
      </c>
    </row>
    <row r="3" ht="26.25" customHeight="1" spans="1:6">
      <c r="A3" s="119" t="str">
        <f>"2025"&amp;"年部门政府性基金预算支出预算表"</f>
        <v>2025年部门政府性基金预算支出预算表</v>
      </c>
      <c r="B3" s="119" t="s">
        <v>478</v>
      </c>
      <c r="C3" s="120"/>
      <c r="D3" s="121"/>
      <c r="E3" s="121"/>
      <c r="F3" s="121"/>
    </row>
    <row r="4" ht="13.5" customHeight="1" spans="1:6">
      <c r="A4" s="122" t="str">
        <f>"单位名称："&amp;"芒市公安局"</f>
        <v>单位名称：芒市公安局</v>
      </c>
      <c r="B4" s="122" t="s">
        <v>479</v>
      </c>
      <c r="C4" s="123"/>
      <c r="D4" s="93"/>
      <c r="E4" s="93"/>
      <c r="F4" s="115" t="s">
        <v>1</v>
      </c>
    </row>
    <row r="5" ht="19.5" customHeight="1" spans="1:6">
      <c r="A5" s="59" t="s">
        <v>185</v>
      </c>
      <c r="B5" s="124" t="s">
        <v>50</v>
      </c>
      <c r="C5" s="59" t="s">
        <v>51</v>
      </c>
      <c r="D5" s="36" t="s">
        <v>480</v>
      </c>
      <c r="E5" s="36"/>
      <c r="F5" s="36"/>
    </row>
    <row r="6" ht="18.55" customHeight="1" spans="1:6">
      <c r="A6" s="59"/>
      <c r="B6" s="124"/>
      <c r="C6" s="59"/>
      <c r="D6" s="36" t="s">
        <v>30</v>
      </c>
      <c r="E6" s="36" t="s">
        <v>54</v>
      </c>
      <c r="F6" s="36" t="s">
        <v>55</v>
      </c>
    </row>
    <row r="7" ht="20.25" customHeight="1" spans="1:6">
      <c r="A7" s="59">
        <v>1</v>
      </c>
      <c r="B7" s="125" t="s">
        <v>62</v>
      </c>
      <c r="C7" s="125" t="s">
        <v>63</v>
      </c>
      <c r="D7" s="125" t="s">
        <v>64</v>
      </c>
      <c r="E7" s="125" t="s">
        <v>65</v>
      </c>
      <c r="F7" s="125" t="s">
        <v>66</v>
      </c>
    </row>
    <row r="8" ht="30" customHeight="1" spans="1:6">
      <c r="A8" s="34"/>
      <c r="B8" s="124"/>
      <c r="C8" s="34"/>
      <c r="D8" s="75"/>
      <c r="E8" s="126"/>
      <c r="F8" s="126"/>
    </row>
    <row r="9" ht="30" customHeight="1" spans="1:6">
      <c r="A9" s="23"/>
      <c r="B9" s="23"/>
      <c r="C9" s="23"/>
      <c r="D9" s="75"/>
      <c r="E9" s="126"/>
      <c r="F9" s="126"/>
    </row>
    <row r="10" ht="30" customHeight="1" spans="1:6">
      <c r="A10" s="21" t="s">
        <v>481</v>
      </c>
      <c r="B10" s="21" t="s">
        <v>481</v>
      </c>
      <c r="C10" s="21" t="s">
        <v>481</v>
      </c>
      <c r="D10" s="75"/>
      <c r="E10" s="126"/>
      <c r="F10" s="126"/>
    </row>
    <row r="11" s="116" customFormat="1" ht="21" customHeight="1" spans="1:1">
      <c r="A11" s="127" t="s">
        <v>482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238888888888889" right="0.238888888888889" top="0.309027777777778" bottom="0.309027777777778" header="0.279166666666667" footer="0.279166666666667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3"/>
  <sheetViews>
    <sheetView showZeros="0" workbookViewId="0">
      <pane ySplit="1" topLeftCell="A6" activePane="bottomLeft" state="frozen"/>
      <selection/>
      <selection pane="bottomLeft" activeCell="G33" sqref="G3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5.14285714285714" customWidth="1"/>
    <col min="5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106"/>
      <c r="P2" s="106"/>
      <c r="Q2" s="43" t="s">
        <v>483</v>
      </c>
    </row>
    <row r="3" ht="27.75" customHeight="1" spans="1:17">
      <c r="A3" s="44" t="str">
        <f>"2025"&amp;"年部门政府采购预算表"</f>
        <v>2025年部门政府采购预算表</v>
      </c>
      <c r="B3" s="30"/>
      <c r="C3" s="30"/>
      <c r="D3" s="30"/>
      <c r="E3" s="30"/>
      <c r="F3" s="30"/>
      <c r="G3" s="30"/>
      <c r="H3" s="30"/>
      <c r="I3" s="30"/>
      <c r="J3" s="30"/>
      <c r="K3" s="107"/>
      <c r="L3" s="30"/>
      <c r="M3" s="30"/>
      <c r="N3" s="30"/>
      <c r="O3" s="107"/>
      <c r="P3" s="107"/>
      <c r="Q3" s="30"/>
    </row>
    <row r="4" ht="18.75" customHeight="1" spans="1:17">
      <c r="A4" s="45" t="str">
        <f>"单位名称："&amp;"芒市公安局"</f>
        <v>单位名称：芒市公安局</v>
      </c>
      <c r="B4" s="33"/>
      <c r="C4" s="33"/>
      <c r="D4" s="33"/>
      <c r="E4" s="33"/>
      <c r="F4" s="33"/>
      <c r="G4" s="33"/>
      <c r="H4" s="33"/>
      <c r="I4" s="33"/>
      <c r="J4" s="33"/>
      <c r="K4" s="2"/>
      <c r="L4" s="2"/>
      <c r="M4" s="2"/>
      <c r="N4" s="2"/>
      <c r="O4" s="108"/>
      <c r="P4" s="108"/>
      <c r="Q4" s="115" t="s">
        <v>27</v>
      </c>
    </row>
    <row r="5" ht="15.75" customHeight="1" spans="1:17">
      <c r="A5" s="12" t="s">
        <v>484</v>
      </c>
      <c r="B5" s="94" t="s">
        <v>485</v>
      </c>
      <c r="C5" s="94" t="s">
        <v>486</v>
      </c>
      <c r="D5" s="94" t="s">
        <v>487</v>
      </c>
      <c r="E5" s="94" t="s">
        <v>488</v>
      </c>
      <c r="F5" s="94" t="s">
        <v>489</v>
      </c>
      <c r="G5" s="48" t="s">
        <v>192</v>
      </c>
      <c r="H5" s="48"/>
      <c r="I5" s="48"/>
      <c r="J5" s="48"/>
      <c r="K5" s="109"/>
      <c r="L5" s="48"/>
      <c r="M5" s="48"/>
      <c r="N5" s="48"/>
      <c r="O5" s="72"/>
      <c r="P5" s="109"/>
      <c r="Q5" s="49"/>
    </row>
    <row r="6" ht="17.25" customHeight="1" spans="1:17">
      <c r="A6" s="17"/>
      <c r="B6" s="95"/>
      <c r="C6" s="95"/>
      <c r="D6" s="95"/>
      <c r="E6" s="95"/>
      <c r="F6" s="95"/>
      <c r="G6" s="95" t="s">
        <v>30</v>
      </c>
      <c r="H6" s="95" t="s">
        <v>34</v>
      </c>
      <c r="I6" s="95" t="s">
        <v>490</v>
      </c>
      <c r="J6" s="95" t="s">
        <v>491</v>
      </c>
      <c r="K6" s="110" t="s">
        <v>492</v>
      </c>
      <c r="L6" s="111" t="s">
        <v>493</v>
      </c>
      <c r="M6" s="111"/>
      <c r="N6" s="111"/>
      <c r="O6" s="112"/>
      <c r="P6" s="113"/>
      <c r="Q6" s="96"/>
    </row>
    <row r="7" ht="54" customHeight="1" spans="1:17">
      <c r="A7" s="19"/>
      <c r="B7" s="96"/>
      <c r="C7" s="96"/>
      <c r="D7" s="96"/>
      <c r="E7" s="96"/>
      <c r="F7" s="96"/>
      <c r="G7" s="96"/>
      <c r="H7" s="96" t="s">
        <v>33</v>
      </c>
      <c r="I7" s="96"/>
      <c r="J7" s="96"/>
      <c r="K7" s="114"/>
      <c r="L7" s="96" t="s">
        <v>33</v>
      </c>
      <c r="M7" s="96" t="s">
        <v>40</v>
      </c>
      <c r="N7" s="96" t="s">
        <v>494</v>
      </c>
      <c r="O7" s="34" t="s">
        <v>42</v>
      </c>
      <c r="P7" s="114" t="s">
        <v>43</v>
      </c>
      <c r="Q7" s="96" t="s">
        <v>44</v>
      </c>
    </row>
    <row r="8" ht="15" customHeight="1" spans="1:17">
      <c r="A8" s="73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52.5" customHeight="1" spans="1:17">
      <c r="A9" s="99" t="s">
        <v>46</v>
      </c>
      <c r="B9" s="100"/>
      <c r="C9" s="100"/>
      <c r="D9" s="101"/>
      <c r="E9" s="102"/>
      <c r="F9" s="24">
        <v>3700000</v>
      </c>
      <c r="G9" s="24">
        <v>6580100</v>
      </c>
      <c r="H9" s="24">
        <v>6480100</v>
      </c>
      <c r="I9" s="24"/>
      <c r="J9" s="24"/>
      <c r="K9" s="24"/>
      <c r="L9" s="24">
        <v>100000</v>
      </c>
      <c r="M9" s="24"/>
      <c r="N9" s="24"/>
      <c r="O9" s="24"/>
      <c r="P9" s="24"/>
      <c r="Q9" s="24">
        <v>100000</v>
      </c>
    </row>
    <row r="10" ht="52.5" customHeight="1" spans="1:17">
      <c r="A10" s="103" t="s">
        <v>46</v>
      </c>
      <c r="B10" s="100"/>
      <c r="C10" s="100"/>
      <c r="D10" s="101"/>
      <c r="E10" s="102"/>
      <c r="F10" s="24">
        <v>3700000</v>
      </c>
      <c r="G10" s="24">
        <v>6580100</v>
      </c>
      <c r="H10" s="24">
        <v>6480100</v>
      </c>
      <c r="I10" s="24"/>
      <c r="J10" s="24"/>
      <c r="K10" s="24"/>
      <c r="L10" s="24">
        <v>100000</v>
      </c>
      <c r="M10" s="24"/>
      <c r="N10" s="24"/>
      <c r="O10" s="24"/>
      <c r="P10" s="24"/>
      <c r="Q10" s="24">
        <v>100000</v>
      </c>
    </row>
    <row r="11" ht="52.5" customHeight="1" spans="1:17">
      <c r="A11" s="99" t="str">
        <f t="shared" ref="A11:A22" si="0">"     "&amp;"一般公用经费"</f>
        <v>     一般公用经费</v>
      </c>
      <c r="B11" s="100" t="s">
        <v>495</v>
      </c>
      <c r="C11" s="100" t="s">
        <v>495</v>
      </c>
      <c r="D11" s="101" t="s">
        <v>496</v>
      </c>
      <c r="E11" s="102">
        <v>1</v>
      </c>
      <c r="F11" s="24">
        <v>200000</v>
      </c>
      <c r="G11" s="24">
        <v>200000</v>
      </c>
      <c r="H11" s="24">
        <v>200000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52.5" customHeight="1" spans="1:17">
      <c r="A12" s="99" t="str">
        <f>"     "&amp;"看守所在押人员保障经费"</f>
        <v>     看守所在押人员保障经费</v>
      </c>
      <c r="B12" s="100" t="s">
        <v>497</v>
      </c>
      <c r="C12" s="100" t="s">
        <v>498</v>
      </c>
      <c r="D12" s="101" t="s">
        <v>499</v>
      </c>
      <c r="E12" s="102">
        <v>1</v>
      </c>
      <c r="F12" s="24">
        <v>1000000</v>
      </c>
      <c r="G12" s="24">
        <v>1000000</v>
      </c>
      <c r="H12" s="24">
        <v>1000000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52.5" customHeight="1" spans="1:17">
      <c r="A13" s="99" t="str">
        <f t="shared" ref="A13:A32" si="1">"     "&amp;"公用经费安排的公务用车运维费"</f>
        <v>     公用经费安排的公务用车运维费</v>
      </c>
      <c r="B13" s="100" t="s">
        <v>500</v>
      </c>
      <c r="C13" s="100" t="s">
        <v>501</v>
      </c>
      <c r="D13" s="101" t="s">
        <v>499</v>
      </c>
      <c r="E13" s="102">
        <v>1</v>
      </c>
      <c r="F13" s="24">
        <v>700000</v>
      </c>
      <c r="G13" s="24">
        <v>700000</v>
      </c>
      <c r="H13" s="24">
        <v>700000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ht="52.5" customHeight="1" spans="1:17">
      <c r="A14" s="99" t="str">
        <f t="shared" si="1"/>
        <v>     公用经费安排的公务用车运维费</v>
      </c>
      <c r="B14" s="100" t="s">
        <v>502</v>
      </c>
      <c r="C14" s="100" t="s">
        <v>503</v>
      </c>
      <c r="D14" s="101" t="s">
        <v>499</v>
      </c>
      <c r="E14" s="102">
        <v>1</v>
      </c>
      <c r="F14" s="24">
        <v>300000</v>
      </c>
      <c r="G14" s="24">
        <v>300000</v>
      </c>
      <c r="H14" s="24">
        <v>300000</v>
      </c>
      <c r="I14" s="24"/>
      <c r="J14" s="24"/>
      <c r="K14" s="24"/>
      <c r="L14" s="24"/>
      <c r="M14" s="24"/>
      <c r="N14" s="24"/>
      <c r="O14" s="24"/>
      <c r="P14" s="24"/>
      <c r="Q14" s="24"/>
    </row>
    <row r="15" ht="52.5" customHeight="1" spans="1:17">
      <c r="A15" s="99" t="str">
        <f t="shared" si="1"/>
        <v>     公用经费安排的公务用车运维费</v>
      </c>
      <c r="B15" s="100" t="s">
        <v>504</v>
      </c>
      <c r="C15" s="100" t="s">
        <v>505</v>
      </c>
      <c r="D15" s="101" t="s">
        <v>499</v>
      </c>
      <c r="E15" s="102">
        <v>1</v>
      </c>
      <c r="F15" s="24">
        <v>200000</v>
      </c>
      <c r="G15" s="24">
        <v>200000</v>
      </c>
      <c r="H15" s="24">
        <v>200000</v>
      </c>
      <c r="I15" s="24"/>
      <c r="J15" s="24"/>
      <c r="K15" s="24"/>
      <c r="L15" s="24"/>
      <c r="M15" s="24"/>
      <c r="N15" s="24"/>
      <c r="O15" s="24"/>
      <c r="P15" s="24"/>
      <c r="Q15" s="24"/>
    </row>
    <row r="16" ht="52.5" customHeight="1" spans="1:17">
      <c r="A16" s="99" t="str">
        <f t="shared" ref="A16:A31" si="2">"     "&amp;"非税征管成本补助经费"</f>
        <v>     非税征管成本补助经费</v>
      </c>
      <c r="B16" s="100" t="s">
        <v>506</v>
      </c>
      <c r="C16" s="100" t="s">
        <v>507</v>
      </c>
      <c r="D16" s="101" t="s">
        <v>499</v>
      </c>
      <c r="E16" s="102">
        <v>1</v>
      </c>
      <c r="F16" s="24"/>
      <c r="G16" s="24">
        <v>2880100</v>
      </c>
      <c r="H16" s="24">
        <v>2880100</v>
      </c>
      <c r="I16" s="24"/>
      <c r="J16" s="24"/>
      <c r="K16" s="24"/>
      <c r="L16" s="24"/>
      <c r="M16" s="24"/>
      <c r="N16" s="24"/>
      <c r="O16" s="24"/>
      <c r="P16" s="24"/>
      <c r="Q16" s="24"/>
    </row>
    <row r="17" ht="52.5" customHeight="1" spans="1:17">
      <c r="A17" s="99" t="str">
        <f t="shared" ref="A17:A18" si="3">"     "&amp;"业务经费"</f>
        <v>     业务经费</v>
      </c>
      <c r="B17" s="100" t="s">
        <v>508</v>
      </c>
      <c r="C17" s="100" t="s">
        <v>498</v>
      </c>
      <c r="D17" s="101" t="s">
        <v>499</v>
      </c>
      <c r="E17" s="102">
        <v>1</v>
      </c>
      <c r="F17" s="24">
        <v>1000000</v>
      </c>
      <c r="G17" s="24">
        <v>1000000</v>
      </c>
      <c r="H17" s="24">
        <v>1000000</v>
      </c>
      <c r="I17" s="24"/>
      <c r="J17" s="24"/>
      <c r="K17" s="24"/>
      <c r="L17" s="24"/>
      <c r="M17" s="24"/>
      <c r="N17" s="24"/>
      <c r="O17" s="24"/>
      <c r="P17" s="24"/>
      <c r="Q17" s="24"/>
    </row>
    <row r="18" ht="52.5" customHeight="1" spans="1:17">
      <c r="A18" s="99" t="str">
        <f t="shared" si="3"/>
        <v>     业务经费</v>
      </c>
      <c r="B18" s="100" t="s">
        <v>509</v>
      </c>
      <c r="C18" s="100" t="s">
        <v>510</v>
      </c>
      <c r="D18" s="101" t="s">
        <v>496</v>
      </c>
      <c r="E18" s="102">
        <v>1</v>
      </c>
      <c r="F18" s="24">
        <v>200000</v>
      </c>
      <c r="G18" s="24">
        <v>200000</v>
      </c>
      <c r="H18" s="24">
        <v>200000</v>
      </c>
      <c r="I18" s="24"/>
      <c r="J18" s="24"/>
      <c r="K18" s="24"/>
      <c r="L18" s="24"/>
      <c r="M18" s="24"/>
      <c r="N18" s="24"/>
      <c r="O18" s="24"/>
      <c r="P18" s="24"/>
      <c r="Q18" s="24"/>
    </row>
    <row r="19" ht="52.5" customHeight="1" spans="1:17">
      <c r="A19" s="99" t="str">
        <f>"     "&amp;"单位自有资金"</f>
        <v>     单位自有资金</v>
      </c>
      <c r="B19" s="100" t="s">
        <v>511</v>
      </c>
      <c r="C19" s="100" t="s">
        <v>509</v>
      </c>
      <c r="D19" s="101" t="s">
        <v>496</v>
      </c>
      <c r="E19" s="102">
        <v>1</v>
      </c>
      <c r="F19" s="24">
        <v>100000</v>
      </c>
      <c r="G19" s="24">
        <v>100000</v>
      </c>
      <c r="H19" s="24"/>
      <c r="I19" s="24"/>
      <c r="J19" s="24"/>
      <c r="K19" s="24"/>
      <c r="L19" s="24">
        <v>100000</v>
      </c>
      <c r="M19" s="24"/>
      <c r="N19" s="24"/>
      <c r="O19" s="24"/>
      <c r="P19" s="24"/>
      <c r="Q19" s="24">
        <v>100000</v>
      </c>
    </row>
    <row r="20" ht="52.5" customHeight="1" spans="1:17">
      <c r="A20" s="99" t="s">
        <v>48</v>
      </c>
      <c r="B20" s="26"/>
      <c r="C20" s="26"/>
      <c r="D20" s="26"/>
      <c r="E20" s="26"/>
      <c r="F20" s="24">
        <v>686900</v>
      </c>
      <c r="G20" s="24">
        <v>686900</v>
      </c>
      <c r="H20" s="24">
        <v>686900</v>
      </c>
      <c r="I20" s="24"/>
      <c r="J20" s="24"/>
      <c r="K20" s="24"/>
      <c r="L20" s="24"/>
      <c r="M20" s="24"/>
      <c r="N20" s="24"/>
      <c r="O20" s="24"/>
      <c r="P20" s="24"/>
      <c r="Q20" s="24"/>
    </row>
    <row r="21" ht="52.5" customHeight="1" spans="1:17">
      <c r="A21" s="103" t="s">
        <v>48</v>
      </c>
      <c r="B21" s="26"/>
      <c r="C21" s="26"/>
      <c r="D21" s="26"/>
      <c r="E21" s="26"/>
      <c r="F21" s="24">
        <v>686900</v>
      </c>
      <c r="G21" s="24">
        <v>686900</v>
      </c>
      <c r="H21" s="24">
        <v>686900</v>
      </c>
      <c r="I21" s="24"/>
      <c r="J21" s="24"/>
      <c r="K21" s="24"/>
      <c r="L21" s="24"/>
      <c r="M21" s="24"/>
      <c r="N21" s="24"/>
      <c r="O21" s="24"/>
      <c r="P21" s="24"/>
      <c r="Q21" s="24"/>
    </row>
    <row r="22" ht="52.5" customHeight="1" spans="1:17">
      <c r="A22" s="99" t="str">
        <f t="shared" si="0"/>
        <v>     一般公用经费</v>
      </c>
      <c r="B22" s="100" t="s">
        <v>512</v>
      </c>
      <c r="C22" s="100" t="s">
        <v>495</v>
      </c>
      <c r="D22" s="101" t="s">
        <v>513</v>
      </c>
      <c r="E22" s="102">
        <v>300</v>
      </c>
      <c r="F22" s="24">
        <v>54000</v>
      </c>
      <c r="G22" s="24">
        <v>54000</v>
      </c>
      <c r="H22" s="24">
        <v>54000</v>
      </c>
      <c r="I22" s="24"/>
      <c r="J22" s="24"/>
      <c r="K22" s="24"/>
      <c r="L22" s="24"/>
      <c r="M22" s="24"/>
      <c r="N22" s="24"/>
      <c r="O22" s="24"/>
      <c r="P22" s="24"/>
      <c r="Q22" s="24"/>
    </row>
    <row r="23" ht="52.5" customHeight="1" spans="1:17">
      <c r="A23" s="99" t="str">
        <f t="shared" si="2"/>
        <v>     非税征管成本补助经费</v>
      </c>
      <c r="B23" s="100" t="s">
        <v>514</v>
      </c>
      <c r="C23" s="100" t="s">
        <v>515</v>
      </c>
      <c r="D23" s="101" t="s">
        <v>516</v>
      </c>
      <c r="E23" s="102">
        <v>15</v>
      </c>
      <c r="F23" s="24">
        <v>60000</v>
      </c>
      <c r="G23" s="24">
        <v>60000</v>
      </c>
      <c r="H23" s="24">
        <v>60000</v>
      </c>
      <c r="I23" s="24"/>
      <c r="J23" s="24"/>
      <c r="K23" s="24"/>
      <c r="L23" s="24"/>
      <c r="M23" s="24"/>
      <c r="N23" s="24"/>
      <c r="O23" s="24"/>
      <c r="P23" s="24"/>
      <c r="Q23" s="24"/>
    </row>
    <row r="24" ht="52.5" customHeight="1" spans="1:17">
      <c r="A24" s="99" t="str">
        <f t="shared" si="2"/>
        <v>     非税征管成本补助经费</v>
      </c>
      <c r="B24" s="100" t="s">
        <v>517</v>
      </c>
      <c r="C24" s="100" t="s">
        <v>518</v>
      </c>
      <c r="D24" s="101" t="s">
        <v>519</v>
      </c>
      <c r="E24" s="102">
        <v>24</v>
      </c>
      <c r="F24" s="24">
        <v>7200</v>
      </c>
      <c r="G24" s="24">
        <v>7200</v>
      </c>
      <c r="H24" s="24">
        <v>7200</v>
      </c>
      <c r="I24" s="24"/>
      <c r="J24" s="24"/>
      <c r="K24" s="24"/>
      <c r="L24" s="24"/>
      <c r="M24" s="24"/>
      <c r="N24" s="24"/>
      <c r="O24" s="24"/>
      <c r="P24" s="24"/>
      <c r="Q24" s="24"/>
    </row>
    <row r="25" ht="52.5" customHeight="1" spans="1:17">
      <c r="A25" s="99" t="str">
        <f t="shared" si="2"/>
        <v>     非税征管成本补助经费</v>
      </c>
      <c r="B25" s="100" t="s">
        <v>520</v>
      </c>
      <c r="C25" s="100" t="s">
        <v>521</v>
      </c>
      <c r="D25" s="101" t="s">
        <v>522</v>
      </c>
      <c r="E25" s="102">
        <v>7</v>
      </c>
      <c r="F25" s="24">
        <v>4200</v>
      </c>
      <c r="G25" s="24">
        <v>4200</v>
      </c>
      <c r="H25" s="24">
        <v>4200</v>
      </c>
      <c r="I25" s="24"/>
      <c r="J25" s="24"/>
      <c r="K25" s="24"/>
      <c r="L25" s="24"/>
      <c r="M25" s="24"/>
      <c r="N25" s="24"/>
      <c r="O25" s="24"/>
      <c r="P25" s="24"/>
      <c r="Q25" s="24"/>
    </row>
    <row r="26" ht="52.5" customHeight="1" spans="1:17">
      <c r="A26" s="99" t="str">
        <f t="shared" si="2"/>
        <v>     非税征管成本补助经费</v>
      </c>
      <c r="B26" s="100" t="s">
        <v>523</v>
      </c>
      <c r="C26" s="100" t="s">
        <v>501</v>
      </c>
      <c r="D26" s="101" t="s">
        <v>499</v>
      </c>
      <c r="E26" s="102">
        <v>1</v>
      </c>
      <c r="F26" s="24">
        <v>284500</v>
      </c>
      <c r="G26" s="24">
        <v>284500</v>
      </c>
      <c r="H26" s="24">
        <v>284500</v>
      </c>
      <c r="I26" s="24"/>
      <c r="J26" s="24"/>
      <c r="K26" s="24"/>
      <c r="L26" s="24"/>
      <c r="M26" s="24"/>
      <c r="N26" s="24"/>
      <c r="O26" s="24"/>
      <c r="P26" s="24"/>
      <c r="Q26" s="24"/>
    </row>
    <row r="27" ht="52.5" customHeight="1" spans="1:17">
      <c r="A27" s="99" t="str">
        <f t="shared" si="2"/>
        <v>     非税征管成本补助经费</v>
      </c>
      <c r="B27" s="100" t="s">
        <v>524</v>
      </c>
      <c r="C27" s="100" t="s">
        <v>525</v>
      </c>
      <c r="D27" s="101" t="s">
        <v>516</v>
      </c>
      <c r="E27" s="102">
        <v>2</v>
      </c>
      <c r="F27" s="24">
        <v>80000</v>
      </c>
      <c r="G27" s="24">
        <v>80000</v>
      </c>
      <c r="H27" s="24">
        <v>80000</v>
      </c>
      <c r="I27" s="24"/>
      <c r="J27" s="24"/>
      <c r="K27" s="24"/>
      <c r="L27" s="24"/>
      <c r="M27" s="24"/>
      <c r="N27" s="24"/>
      <c r="O27" s="24"/>
      <c r="P27" s="24"/>
      <c r="Q27" s="24"/>
    </row>
    <row r="28" ht="52.5" customHeight="1" spans="1:17">
      <c r="A28" s="99" t="str">
        <f t="shared" si="2"/>
        <v>     非税征管成本补助经费</v>
      </c>
      <c r="B28" s="100" t="s">
        <v>526</v>
      </c>
      <c r="C28" s="100" t="s">
        <v>527</v>
      </c>
      <c r="D28" s="101" t="s">
        <v>516</v>
      </c>
      <c r="E28" s="102">
        <v>4</v>
      </c>
      <c r="F28" s="24">
        <v>58000</v>
      </c>
      <c r="G28" s="24">
        <v>58000</v>
      </c>
      <c r="H28" s="24">
        <v>58000</v>
      </c>
      <c r="I28" s="24"/>
      <c r="J28" s="24"/>
      <c r="K28" s="24"/>
      <c r="L28" s="24"/>
      <c r="M28" s="24"/>
      <c r="N28" s="24"/>
      <c r="O28" s="24"/>
      <c r="P28" s="24"/>
      <c r="Q28" s="24"/>
    </row>
    <row r="29" ht="52.5" customHeight="1" spans="1:17">
      <c r="A29" s="99" t="str">
        <f t="shared" si="2"/>
        <v>     非税征管成本补助经费</v>
      </c>
      <c r="B29" s="100" t="s">
        <v>528</v>
      </c>
      <c r="C29" s="100" t="s">
        <v>529</v>
      </c>
      <c r="D29" s="101" t="s">
        <v>516</v>
      </c>
      <c r="E29" s="102">
        <v>5</v>
      </c>
      <c r="F29" s="24">
        <v>10000</v>
      </c>
      <c r="G29" s="24">
        <v>10000</v>
      </c>
      <c r="H29" s="24">
        <v>10000</v>
      </c>
      <c r="I29" s="24"/>
      <c r="J29" s="24"/>
      <c r="K29" s="24"/>
      <c r="L29" s="24"/>
      <c r="M29" s="24"/>
      <c r="N29" s="24"/>
      <c r="O29" s="24"/>
      <c r="P29" s="24"/>
      <c r="Q29" s="24"/>
    </row>
    <row r="30" ht="52.5" customHeight="1" spans="1:17">
      <c r="A30" s="99" t="str">
        <f t="shared" si="2"/>
        <v>     非税征管成本补助经费</v>
      </c>
      <c r="B30" s="100" t="s">
        <v>530</v>
      </c>
      <c r="C30" s="100" t="s">
        <v>531</v>
      </c>
      <c r="D30" s="101" t="s">
        <v>516</v>
      </c>
      <c r="E30" s="102">
        <v>10</v>
      </c>
      <c r="F30" s="24">
        <v>60000</v>
      </c>
      <c r="G30" s="24">
        <v>60000</v>
      </c>
      <c r="H30" s="24">
        <v>60000</v>
      </c>
      <c r="I30" s="24"/>
      <c r="J30" s="24"/>
      <c r="K30" s="24"/>
      <c r="L30" s="24"/>
      <c r="M30" s="24"/>
      <c r="N30" s="24"/>
      <c r="O30" s="24"/>
      <c r="P30" s="24"/>
      <c r="Q30" s="24"/>
    </row>
    <row r="31" ht="52.5" customHeight="1" spans="1:17">
      <c r="A31" s="99" t="str">
        <f t="shared" si="2"/>
        <v>     非税征管成本补助经费</v>
      </c>
      <c r="B31" s="100" t="s">
        <v>532</v>
      </c>
      <c r="C31" s="100" t="s">
        <v>533</v>
      </c>
      <c r="D31" s="101" t="s">
        <v>519</v>
      </c>
      <c r="E31" s="102">
        <v>12</v>
      </c>
      <c r="F31" s="24">
        <v>24000</v>
      </c>
      <c r="G31" s="24">
        <v>24000</v>
      </c>
      <c r="H31" s="24">
        <v>24000</v>
      </c>
      <c r="I31" s="24"/>
      <c r="J31" s="24"/>
      <c r="K31" s="24"/>
      <c r="L31" s="24"/>
      <c r="M31" s="24"/>
      <c r="N31" s="24"/>
      <c r="O31" s="24"/>
      <c r="P31" s="24"/>
      <c r="Q31" s="24"/>
    </row>
    <row r="32" ht="52.5" customHeight="1" spans="1:17">
      <c r="A32" s="99" t="str">
        <f t="shared" si="1"/>
        <v>     公用经费安排的公务用车运维费</v>
      </c>
      <c r="B32" s="100" t="s">
        <v>534</v>
      </c>
      <c r="C32" s="100" t="s">
        <v>505</v>
      </c>
      <c r="D32" s="101" t="s">
        <v>499</v>
      </c>
      <c r="E32" s="102">
        <v>1</v>
      </c>
      <c r="F32" s="24">
        <v>45000</v>
      </c>
      <c r="G32" s="24">
        <v>45000</v>
      </c>
      <c r="H32" s="24">
        <v>45000</v>
      </c>
      <c r="I32" s="24"/>
      <c r="J32" s="24"/>
      <c r="K32" s="24"/>
      <c r="L32" s="24"/>
      <c r="M32" s="24"/>
      <c r="N32" s="24"/>
      <c r="O32" s="24"/>
      <c r="P32" s="24"/>
      <c r="Q32" s="24"/>
    </row>
    <row r="33" ht="30" customHeight="1" spans="1:17">
      <c r="A33" s="104" t="s">
        <v>481</v>
      </c>
      <c r="B33" s="105"/>
      <c r="C33" s="105"/>
      <c r="D33" s="105"/>
      <c r="E33" s="102"/>
      <c r="F33" s="24">
        <v>4386900</v>
      </c>
      <c r="G33" s="24">
        <v>7267000</v>
      </c>
      <c r="H33" s="24">
        <v>7167000</v>
      </c>
      <c r="I33" s="24"/>
      <c r="J33" s="24"/>
      <c r="K33" s="24"/>
      <c r="L33" s="24">
        <v>100000</v>
      </c>
      <c r="M33" s="24"/>
      <c r="N33" s="24"/>
      <c r="O33" s="24"/>
      <c r="P33" s="24"/>
      <c r="Q33" s="24">
        <v>100000</v>
      </c>
    </row>
  </sheetData>
  <mergeCells count="16">
    <mergeCell ref="A3:Q3"/>
    <mergeCell ref="A4:F4"/>
    <mergeCell ref="G5:Q5"/>
    <mergeCell ref="L6:Q6"/>
    <mergeCell ref="A33:E3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0.2" right="0.2" top="0.429166666666667" bottom="0.429166666666667" header="0.309027777777778" footer="0.309027777777778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1"/>
  <sheetViews>
    <sheetView showZeros="0" workbookViewId="0">
      <pane ySplit="1" topLeftCell="A18" activePane="bottomLeft" state="frozen"/>
      <selection/>
      <selection pane="bottomLeft" activeCell="A20" sqref="$A20:$XFD20"/>
    </sheetView>
  </sheetViews>
  <sheetFormatPr defaultColWidth="9.14285714285714" defaultRowHeight="14.25" customHeight="1"/>
  <cols>
    <col min="1" max="1" width="21.4761904761905" customWidth="1"/>
    <col min="2" max="2" width="11.1428571428571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25" customHeight="1" spans="1:14">
      <c r="A2" s="4"/>
      <c r="B2" s="4"/>
      <c r="C2" s="4"/>
      <c r="D2" s="4"/>
      <c r="E2" s="4"/>
      <c r="F2" s="4"/>
      <c r="G2" s="4"/>
      <c r="H2" s="86"/>
      <c r="I2" s="2"/>
      <c r="J2" s="2"/>
      <c r="K2" s="86"/>
      <c r="L2" s="2"/>
      <c r="M2" s="92"/>
      <c r="N2" s="92" t="s">
        <v>535</v>
      </c>
    </row>
    <row r="3" ht="36" customHeight="1" spans="1:14">
      <c r="A3" s="30" t="str">
        <f>"2025"&amp;"年部门政府购买服务预算表"</f>
        <v>2025年部门政府购买服务预算表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1.75" customHeight="1" spans="1:14">
      <c r="A4" s="32" t="str">
        <f>"单位名称："&amp;"芒市公安局"</f>
        <v>单位名称：芒市公安局</v>
      </c>
      <c r="B4" s="33"/>
      <c r="C4" s="33"/>
      <c r="D4" s="33"/>
      <c r="E4" s="33"/>
      <c r="F4" s="33"/>
      <c r="G4" s="33"/>
      <c r="H4" s="86"/>
      <c r="I4" s="2"/>
      <c r="J4" s="2"/>
      <c r="K4" s="86"/>
      <c r="L4" s="2"/>
      <c r="M4" s="93"/>
      <c r="N4" s="43" t="s">
        <v>27</v>
      </c>
    </row>
    <row r="5" ht="15.75" customHeight="1" spans="1:14">
      <c r="A5" s="12" t="s">
        <v>484</v>
      </c>
      <c r="B5" s="12" t="s">
        <v>536</v>
      </c>
      <c r="C5" s="12" t="s">
        <v>537</v>
      </c>
      <c r="D5" s="13" t="s">
        <v>192</v>
      </c>
      <c r="E5" s="14"/>
      <c r="F5" s="14"/>
      <c r="G5" s="14"/>
      <c r="H5" s="14"/>
      <c r="I5" s="14"/>
      <c r="J5" s="14"/>
      <c r="K5" s="14"/>
      <c r="L5" s="14"/>
      <c r="M5" s="14"/>
      <c r="N5" s="15"/>
    </row>
    <row r="6" ht="17.25" customHeight="1" spans="1:14">
      <c r="A6" s="17"/>
      <c r="B6" s="17"/>
      <c r="C6" s="17"/>
      <c r="D6" s="87" t="s">
        <v>30</v>
      </c>
      <c r="E6" s="12" t="s">
        <v>34</v>
      </c>
      <c r="F6" s="12" t="s">
        <v>490</v>
      </c>
      <c r="G6" s="12" t="s">
        <v>491</v>
      </c>
      <c r="H6" s="12" t="s">
        <v>492</v>
      </c>
      <c r="I6" s="13" t="s">
        <v>493</v>
      </c>
      <c r="J6" s="14"/>
      <c r="K6" s="14"/>
      <c r="L6" s="14"/>
      <c r="M6" s="14"/>
      <c r="N6" s="15"/>
    </row>
    <row r="7" ht="40.5" customHeight="1" spans="1:14">
      <c r="A7" s="19"/>
      <c r="B7" s="19"/>
      <c r="C7" s="19"/>
      <c r="D7" s="73"/>
      <c r="E7" s="17" t="s">
        <v>33</v>
      </c>
      <c r="F7" s="19"/>
      <c r="G7" s="19"/>
      <c r="H7" s="73"/>
      <c r="I7" s="17" t="s">
        <v>33</v>
      </c>
      <c r="J7" s="17" t="s">
        <v>40</v>
      </c>
      <c r="K7" s="17" t="s">
        <v>41</v>
      </c>
      <c r="L7" s="17" t="s">
        <v>42</v>
      </c>
      <c r="M7" s="17" t="s">
        <v>43</v>
      </c>
      <c r="N7" s="17" t="s">
        <v>44</v>
      </c>
    </row>
    <row r="8" ht="15" customHeight="1" spans="1:14">
      <c r="A8" s="36">
        <v>1</v>
      </c>
      <c r="B8" s="36">
        <v>2</v>
      </c>
      <c r="C8" s="36">
        <v>3</v>
      </c>
      <c r="D8" s="36">
        <v>7</v>
      </c>
      <c r="E8" s="36">
        <v>8</v>
      </c>
      <c r="F8" s="36">
        <v>9</v>
      </c>
      <c r="G8" s="36">
        <v>10</v>
      </c>
      <c r="H8" s="36">
        <v>11</v>
      </c>
      <c r="I8" s="36">
        <v>12</v>
      </c>
      <c r="J8" s="36">
        <v>13</v>
      </c>
      <c r="K8" s="36">
        <v>14</v>
      </c>
      <c r="L8" s="36">
        <v>15</v>
      </c>
      <c r="M8" s="36">
        <v>16</v>
      </c>
      <c r="N8" s="36">
        <v>17</v>
      </c>
    </row>
    <row r="9" ht="52.5" customHeight="1" spans="1:14">
      <c r="A9" s="88" t="s">
        <v>46</v>
      </c>
      <c r="B9" s="88"/>
      <c r="C9" s="88"/>
      <c r="D9" s="24">
        <v>3200000</v>
      </c>
      <c r="E9" s="24">
        <v>3200000</v>
      </c>
      <c r="F9" s="24"/>
      <c r="G9" s="24"/>
      <c r="H9" s="24"/>
      <c r="I9" s="24"/>
      <c r="J9" s="24"/>
      <c r="K9" s="24"/>
      <c r="L9" s="24"/>
      <c r="M9" s="24"/>
      <c r="N9" s="24"/>
    </row>
    <row r="10" ht="52.5" customHeight="1" spans="1:14">
      <c r="A10" s="89" t="s">
        <v>46</v>
      </c>
      <c r="B10" s="90"/>
      <c r="C10" s="90"/>
      <c r="D10" s="24">
        <v>3200000</v>
      </c>
      <c r="E10" s="24">
        <v>3200000</v>
      </c>
      <c r="F10" s="24"/>
      <c r="G10" s="24"/>
      <c r="H10" s="24"/>
      <c r="I10" s="24"/>
      <c r="J10" s="24"/>
      <c r="K10" s="24"/>
      <c r="L10" s="24"/>
      <c r="M10" s="24"/>
      <c r="N10" s="24"/>
    </row>
    <row r="11" ht="52.5" customHeight="1" spans="1:14">
      <c r="A11" s="90" t="str">
        <f>"     "&amp;"看守所在押人员保障经费"</f>
        <v>     看守所在押人员保障经费</v>
      </c>
      <c r="B11" s="90" t="s">
        <v>497</v>
      </c>
      <c r="C11" s="90" t="s">
        <v>538</v>
      </c>
      <c r="D11" s="24">
        <v>1000000</v>
      </c>
      <c r="E11" s="24">
        <v>1000000</v>
      </c>
      <c r="F11" s="24"/>
      <c r="G11" s="24"/>
      <c r="H11" s="24"/>
      <c r="I11" s="24"/>
      <c r="J11" s="24"/>
      <c r="K11" s="24"/>
      <c r="L11" s="24"/>
      <c r="M11" s="24"/>
      <c r="N11" s="24"/>
    </row>
    <row r="12" ht="52.5" customHeight="1" spans="1:14">
      <c r="A12" s="90" t="str">
        <f t="shared" ref="A12:A14" si="0">"     "&amp;"公用经费安排的公务用车运维费"</f>
        <v>     公用经费安排的公务用车运维费</v>
      </c>
      <c r="B12" s="90" t="s">
        <v>504</v>
      </c>
      <c r="C12" s="90" t="s">
        <v>539</v>
      </c>
      <c r="D12" s="24">
        <v>200000</v>
      </c>
      <c r="E12" s="24">
        <v>200000</v>
      </c>
      <c r="F12" s="24"/>
      <c r="G12" s="24"/>
      <c r="H12" s="24"/>
      <c r="I12" s="24"/>
      <c r="J12" s="24"/>
      <c r="K12" s="24"/>
      <c r="L12" s="24"/>
      <c r="M12" s="24"/>
      <c r="N12" s="24"/>
    </row>
    <row r="13" ht="52.5" customHeight="1" spans="1:14">
      <c r="A13" s="90" t="str">
        <f t="shared" si="0"/>
        <v>     公用经费安排的公务用车运维费</v>
      </c>
      <c r="B13" s="90" t="s">
        <v>540</v>
      </c>
      <c r="C13" s="90" t="s">
        <v>541</v>
      </c>
      <c r="D13" s="24">
        <v>700000</v>
      </c>
      <c r="E13" s="24">
        <v>700000</v>
      </c>
      <c r="F13" s="24"/>
      <c r="G13" s="24"/>
      <c r="H13" s="24"/>
      <c r="I13" s="24"/>
      <c r="J13" s="24"/>
      <c r="K13" s="24"/>
      <c r="L13" s="24"/>
      <c r="M13" s="24"/>
      <c r="N13" s="24"/>
    </row>
    <row r="14" ht="52.5" customHeight="1" spans="1:14">
      <c r="A14" s="90" t="str">
        <f t="shared" si="0"/>
        <v>     公用经费安排的公务用车运维费</v>
      </c>
      <c r="B14" s="90" t="s">
        <v>502</v>
      </c>
      <c r="C14" s="90" t="s">
        <v>541</v>
      </c>
      <c r="D14" s="24">
        <v>300000</v>
      </c>
      <c r="E14" s="24">
        <v>300000</v>
      </c>
      <c r="F14" s="24"/>
      <c r="G14" s="24"/>
      <c r="H14" s="24"/>
      <c r="I14" s="24"/>
      <c r="J14" s="24"/>
      <c r="K14" s="24"/>
      <c r="L14" s="24"/>
      <c r="M14" s="24"/>
      <c r="N14" s="24"/>
    </row>
    <row r="15" ht="55" customHeight="1" spans="1:14">
      <c r="A15" s="90" t="str">
        <f t="shared" ref="A15:A18" si="1">"     "&amp;"业务经费"</f>
        <v>     业务经费</v>
      </c>
      <c r="B15" s="90" t="s">
        <v>508</v>
      </c>
      <c r="C15" s="90" t="s">
        <v>538</v>
      </c>
      <c r="D15" s="24">
        <v>1000000</v>
      </c>
      <c r="E15" s="24">
        <v>1000000</v>
      </c>
      <c r="F15" s="24"/>
      <c r="G15" s="24"/>
      <c r="H15" s="24"/>
      <c r="I15" s="24"/>
      <c r="J15" s="24"/>
      <c r="K15" s="24"/>
      <c r="L15" s="24"/>
      <c r="M15" s="24"/>
      <c r="N15" s="24"/>
    </row>
    <row r="16" ht="52.5" customHeight="1" spans="1:14">
      <c r="A16" s="88" t="s">
        <v>48</v>
      </c>
      <c r="B16" s="26"/>
      <c r="C16" s="26"/>
      <c r="D16" s="24">
        <v>180000</v>
      </c>
      <c r="E16" s="24">
        <v>180000</v>
      </c>
      <c r="F16" s="24"/>
      <c r="G16" s="24"/>
      <c r="H16" s="24"/>
      <c r="I16" s="24"/>
      <c r="J16" s="24"/>
      <c r="K16" s="24"/>
      <c r="L16" s="24"/>
      <c r="M16" s="24"/>
      <c r="N16" s="24"/>
    </row>
    <row r="17" ht="52.5" customHeight="1" spans="1:14">
      <c r="A17" s="89" t="s">
        <v>48</v>
      </c>
      <c r="B17" s="26"/>
      <c r="C17" s="26"/>
      <c r="D17" s="24">
        <v>180000</v>
      </c>
      <c r="E17" s="24">
        <v>180000</v>
      </c>
      <c r="F17" s="24"/>
      <c r="G17" s="24"/>
      <c r="H17" s="24"/>
      <c r="I17" s="24"/>
      <c r="J17" s="24"/>
      <c r="K17" s="24"/>
      <c r="L17" s="24"/>
      <c r="M17" s="24"/>
      <c r="N17" s="24"/>
    </row>
    <row r="18" ht="52.5" customHeight="1" spans="1:14">
      <c r="A18" s="90" t="str">
        <f t="shared" si="1"/>
        <v>     业务经费</v>
      </c>
      <c r="B18" s="90" t="s">
        <v>542</v>
      </c>
      <c r="C18" s="90" t="s">
        <v>543</v>
      </c>
      <c r="D18" s="24">
        <v>100000</v>
      </c>
      <c r="E18" s="24">
        <v>100000</v>
      </c>
      <c r="F18" s="24"/>
      <c r="G18" s="24"/>
      <c r="H18" s="24"/>
      <c r="I18" s="24"/>
      <c r="J18" s="24"/>
      <c r="K18" s="24"/>
      <c r="L18" s="24"/>
      <c r="M18" s="24"/>
      <c r="N18" s="24"/>
    </row>
    <row r="19" ht="52.5" customHeight="1" spans="1:14">
      <c r="A19" s="90" t="str">
        <f t="shared" ref="A19:A20" si="2">"     "&amp;"非税征管成本补助经费"</f>
        <v>     非税征管成本补助经费</v>
      </c>
      <c r="B19" s="90" t="s">
        <v>544</v>
      </c>
      <c r="C19" s="90" t="s">
        <v>545</v>
      </c>
      <c r="D19" s="24">
        <v>30000</v>
      </c>
      <c r="E19" s="24">
        <v>30000</v>
      </c>
      <c r="F19" s="24"/>
      <c r="G19" s="24"/>
      <c r="H19" s="24"/>
      <c r="I19" s="24"/>
      <c r="J19" s="24"/>
      <c r="K19" s="24"/>
      <c r="L19" s="24"/>
      <c r="M19" s="24"/>
      <c r="N19" s="24"/>
    </row>
    <row r="20" ht="52.5" customHeight="1" spans="1:14">
      <c r="A20" s="90" t="str">
        <f t="shared" si="2"/>
        <v>     非税征管成本补助经费</v>
      </c>
      <c r="B20" s="90" t="s">
        <v>546</v>
      </c>
      <c r="C20" s="90" t="s">
        <v>541</v>
      </c>
      <c r="D20" s="24">
        <v>50000</v>
      </c>
      <c r="E20" s="24">
        <v>50000</v>
      </c>
      <c r="F20" s="24"/>
      <c r="G20" s="24"/>
      <c r="H20" s="24"/>
      <c r="I20" s="24"/>
      <c r="J20" s="24"/>
      <c r="K20" s="24"/>
      <c r="L20" s="24"/>
      <c r="M20" s="24"/>
      <c r="N20" s="24"/>
    </row>
    <row r="21" ht="30" customHeight="1" spans="1:14">
      <c r="A21" s="13" t="s">
        <v>30</v>
      </c>
      <c r="B21" s="91"/>
      <c r="C21" s="91"/>
      <c r="D21" s="24">
        <v>3380000</v>
      </c>
      <c r="E21" s="24">
        <v>3380000</v>
      </c>
      <c r="F21" s="24"/>
      <c r="G21" s="24"/>
      <c r="H21" s="24"/>
      <c r="I21" s="24"/>
      <c r="J21" s="24"/>
      <c r="K21" s="24"/>
      <c r="L21" s="24"/>
      <c r="M21" s="24"/>
      <c r="N21" s="24"/>
    </row>
  </sheetData>
  <mergeCells count="13">
    <mergeCell ref="A3:N3"/>
    <mergeCell ref="A4:H4"/>
    <mergeCell ref="D5:N5"/>
    <mergeCell ref="I6:N6"/>
    <mergeCell ref="A21:C21"/>
    <mergeCell ref="A5:A7"/>
    <mergeCell ref="B5:B7"/>
    <mergeCell ref="C5:C7"/>
    <mergeCell ref="D6:D7"/>
    <mergeCell ref="E6:E7"/>
    <mergeCell ref="F6:F7"/>
    <mergeCell ref="G6:G7"/>
    <mergeCell ref="H6:H7"/>
  </mergeCells>
  <printOptions horizontalCentered="1"/>
  <pageMargins left="0.238888888888889" right="0.238888888888889" top="0.309027777777778" bottom="0.309027777777778" header="0.279166666666667" footer="0.279166666666667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"/>
  <sheetViews>
    <sheetView showZeros="0" tabSelected="1" workbookViewId="0">
      <pane ySplit="1" topLeftCell="A2" activePane="bottomLeft" state="frozen"/>
      <selection/>
      <selection pane="bottomLeft" activeCell="AA16" sqref="AA16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3.5" customHeight="1" spans="1:16">
      <c r="A2" s="63"/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80" t="s">
        <v>547</v>
      </c>
    </row>
    <row r="3" ht="27.75" customHeight="1" spans="1:16">
      <c r="A3" s="65" t="str">
        <f>"2025"&amp;"年市对下转移支付预算表"</f>
        <v>2025年市对下转移支付预算表</v>
      </c>
      <c r="B3" s="6"/>
      <c r="C3" s="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6"/>
    </row>
    <row r="4" customHeight="1" spans="1:16">
      <c r="A4" s="66" t="s">
        <v>1</v>
      </c>
      <c r="B4" s="67"/>
      <c r="C4" s="6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81"/>
    </row>
    <row r="5" ht="18" customHeight="1" spans="1:16">
      <c r="A5" s="68" t="str">
        <f>"单位名称："&amp;"芒市公安局"</f>
        <v>单位名称：芒市公安局</v>
      </c>
      <c r="B5" s="69"/>
      <c r="C5" s="6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82"/>
    </row>
    <row r="6" ht="19.5" customHeight="1" spans="1:16">
      <c r="A6" s="70" t="s">
        <v>548</v>
      </c>
      <c r="B6" s="13" t="s">
        <v>192</v>
      </c>
      <c r="C6" s="14"/>
      <c r="D6" s="71"/>
      <c r="E6" s="72" t="s">
        <v>549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83"/>
    </row>
    <row r="7" ht="56" customHeight="1" spans="1:16">
      <c r="A7" s="73"/>
      <c r="B7" s="17" t="s">
        <v>30</v>
      </c>
      <c r="C7" s="12" t="s">
        <v>34</v>
      </c>
      <c r="D7" s="74" t="s">
        <v>550</v>
      </c>
      <c r="E7" s="74" t="s">
        <v>551</v>
      </c>
      <c r="F7" s="74" t="s">
        <v>552</v>
      </c>
      <c r="G7" s="74" t="s">
        <v>553</v>
      </c>
      <c r="H7" s="74" t="s">
        <v>554</v>
      </c>
      <c r="I7" s="74" t="s">
        <v>555</v>
      </c>
      <c r="J7" s="74" t="s">
        <v>556</v>
      </c>
      <c r="K7" s="74" t="s">
        <v>557</v>
      </c>
      <c r="L7" s="74" t="s">
        <v>558</v>
      </c>
      <c r="M7" s="34" t="s">
        <v>559</v>
      </c>
      <c r="N7" s="34" t="s">
        <v>560</v>
      </c>
      <c r="O7" s="84" t="s">
        <v>561</v>
      </c>
      <c r="P7" s="34" t="s">
        <v>562</v>
      </c>
    </row>
    <row r="8" ht="19.5" customHeight="1" spans="1:16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73">
        <v>16</v>
      </c>
    </row>
    <row r="9" ht="19.5" customHeight="1" spans="1:16">
      <c r="A9" s="37"/>
      <c r="B9" s="75"/>
      <c r="C9" s="75"/>
      <c r="D9" s="76"/>
      <c r="E9" s="77"/>
      <c r="F9" s="77"/>
      <c r="G9" s="77"/>
      <c r="H9" s="77"/>
      <c r="I9" s="77"/>
      <c r="J9" s="77"/>
      <c r="K9" s="77"/>
      <c r="L9" s="77"/>
      <c r="M9" s="85"/>
      <c r="N9" s="85"/>
      <c r="O9" s="85"/>
      <c r="P9" s="85"/>
    </row>
    <row r="10" ht="19.5" customHeight="1" spans="1:16">
      <c r="A10" s="37"/>
      <c r="B10" s="75"/>
      <c r="C10" s="75"/>
      <c r="D10" s="76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25"/>
    </row>
    <row r="11" ht="19.5" customHeight="1" spans="1:16">
      <c r="A11" s="52" t="s">
        <v>30</v>
      </c>
      <c r="B11" s="75"/>
      <c r="C11" s="75"/>
      <c r="D11" s="76"/>
      <c r="E11" s="77"/>
      <c r="F11" s="77"/>
      <c r="G11" s="77"/>
      <c r="H11" s="77"/>
      <c r="I11" s="77"/>
      <c r="J11" s="77"/>
      <c r="K11" s="77"/>
      <c r="L11" s="77"/>
      <c r="M11" s="85"/>
      <c r="N11" s="85"/>
      <c r="O11" s="85"/>
      <c r="P11" s="85"/>
    </row>
    <row r="12" ht="19" customHeight="1" spans="1:16">
      <c r="A12" s="79" t="s">
        <v>563</v>
      </c>
      <c r="B12" s="79"/>
      <c r="C12" s="7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9"/>
    </row>
  </sheetData>
  <mergeCells count="7">
    <mergeCell ref="A3:P3"/>
    <mergeCell ref="A4:P4"/>
    <mergeCell ref="A5:P5"/>
    <mergeCell ref="B6:D6"/>
    <mergeCell ref="E6:P6"/>
    <mergeCell ref="A12:P12"/>
    <mergeCell ref="A6:A7"/>
  </mergeCells>
  <printOptions horizontalCentered="1"/>
  <pageMargins left="0.55" right="0.55" top="0.429166666666667" bottom="0.429166666666667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pane ySplit="1" topLeftCell="A2" activePane="bottomLeft" state="frozen"/>
      <selection/>
      <selection pane="bottomLeft" activeCell="D44" sqref="D44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2" t="s">
        <v>564</v>
      </c>
    </row>
    <row r="3" ht="28.5" customHeight="1" spans="1:10">
      <c r="A3" s="55" t="str">
        <f>"2025"&amp;"年市对下转移支付绩效目标表"</f>
        <v>2025年市对下转移支付绩效目标表</v>
      </c>
      <c r="B3" s="6"/>
      <c r="C3" s="6"/>
      <c r="D3" s="6"/>
      <c r="E3" s="6"/>
      <c r="F3" s="56"/>
      <c r="G3" s="6"/>
      <c r="H3" s="56"/>
      <c r="I3" s="56"/>
      <c r="J3" s="6"/>
    </row>
    <row r="4" ht="17.25" customHeight="1" spans="1:8">
      <c r="A4" s="7" t="str">
        <f>"单位名称："&amp;"芒市公安局"</f>
        <v>单位名称：芒市公安局</v>
      </c>
      <c r="B4" s="57"/>
      <c r="C4" s="57"/>
      <c r="D4" s="57"/>
      <c r="E4" s="57"/>
      <c r="F4" s="58"/>
      <c r="G4" s="57"/>
      <c r="H4" s="58"/>
    </row>
    <row r="5" ht="44.25" customHeight="1" spans="1:10">
      <c r="A5" s="35" t="s">
        <v>360</v>
      </c>
      <c r="B5" s="35" t="s">
        <v>361</v>
      </c>
      <c r="C5" s="35" t="s">
        <v>362</v>
      </c>
      <c r="D5" s="35" t="s">
        <v>363</v>
      </c>
      <c r="E5" s="35" t="s">
        <v>364</v>
      </c>
      <c r="F5" s="59" t="s">
        <v>365</v>
      </c>
      <c r="G5" s="35" t="s">
        <v>366</v>
      </c>
      <c r="H5" s="59" t="s">
        <v>367</v>
      </c>
      <c r="I5" s="59" t="s">
        <v>368</v>
      </c>
      <c r="J5" s="35" t="s">
        <v>369</v>
      </c>
    </row>
    <row r="6" ht="14.25" customHeight="1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59">
        <v>6</v>
      </c>
      <c r="G6" s="35">
        <v>7</v>
      </c>
      <c r="H6" s="59">
        <v>8</v>
      </c>
      <c r="I6" s="59">
        <v>9</v>
      </c>
      <c r="J6" s="35">
        <v>10</v>
      </c>
    </row>
    <row r="7" ht="25.95" customHeight="1" spans="1:10">
      <c r="A7" s="37"/>
      <c r="B7" s="50"/>
      <c r="C7" s="50"/>
      <c r="D7" s="50"/>
      <c r="E7" s="60"/>
      <c r="F7" s="61"/>
      <c r="G7" s="60"/>
      <c r="H7" s="61"/>
      <c r="I7" s="61"/>
      <c r="J7" s="60"/>
    </row>
    <row r="8" ht="25.95" customHeight="1" spans="1:10">
      <c r="A8" s="37"/>
      <c r="B8" s="23" t="s">
        <v>565</v>
      </c>
      <c r="C8" s="23" t="s">
        <v>565</v>
      </c>
      <c r="D8" s="23" t="s">
        <v>565</v>
      </c>
      <c r="E8" s="37" t="s">
        <v>565</v>
      </c>
      <c r="F8" s="23" t="s">
        <v>565</v>
      </c>
      <c r="G8" s="37" t="s">
        <v>565</v>
      </c>
      <c r="H8" s="23" t="s">
        <v>565</v>
      </c>
      <c r="I8" s="23" t="s">
        <v>565</v>
      </c>
      <c r="J8" s="37" t="s">
        <v>565</v>
      </c>
    </row>
    <row r="9" ht="24" customHeight="1" spans="1:1">
      <c r="A9" t="s">
        <v>566</v>
      </c>
    </row>
  </sheetData>
  <mergeCells count="2">
    <mergeCell ref="A3:J3"/>
    <mergeCell ref="A4:H4"/>
  </mergeCells>
  <printOptions horizontalCentered="1"/>
  <pageMargins left="0.55" right="0.55" top="0.429166666666667" bottom="0.429166666666667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ySplit="1" topLeftCell="A2" activePane="bottomLeft" state="frozen"/>
      <selection/>
      <selection pane="bottomLeft" activeCell="D18" sqref="D18"/>
    </sheetView>
  </sheetViews>
  <sheetFormatPr defaultColWidth="9.14285714285714" defaultRowHeight="12" customHeight="1" outlineLevelCol="7"/>
  <cols>
    <col min="1" max="8" width="16.9142857142857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4.25" customHeight="1" spans="1:8">
      <c r="A2" s="2"/>
      <c r="B2" s="2"/>
      <c r="C2" s="2"/>
      <c r="D2" s="2"/>
      <c r="E2" s="2"/>
      <c r="F2" s="2"/>
      <c r="G2" s="2"/>
      <c r="H2" s="43" t="s">
        <v>567</v>
      </c>
    </row>
    <row r="3" ht="28.5" customHeight="1" spans="1:8">
      <c r="A3" s="44" t="str">
        <f>"2025"&amp;"年新增资产配置表"</f>
        <v>2025年新增资产配置表</v>
      </c>
      <c r="B3" s="30"/>
      <c r="C3" s="30"/>
      <c r="D3" s="30"/>
      <c r="E3" s="30"/>
      <c r="F3" s="30"/>
      <c r="G3" s="30"/>
      <c r="H3" s="30"/>
    </row>
    <row r="4" ht="13.5" customHeight="1" spans="1:8">
      <c r="A4" s="45" t="str">
        <f>"单位名称："&amp;"芒市公安局"</f>
        <v>单位名称：芒市公安局</v>
      </c>
      <c r="B4" s="32"/>
      <c r="C4" s="46"/>
      <c r="D4" s="2"/>
      <c r="E4" s="2"/>
      <c r="F4" s="2"/>
      <c r="G4" s="2"/>
      <c r="H4" s="2"/>
    </row>
    <row r="5" ht="18" customHeight="1" spans="1:8">
      <c r="A5" s="12" t="s">
        <v>185</v>
      </c>
      <c r="B5" s="12" t="s">
        <v>568</v>
      </c>
      <c r="C5" s="12" t="s">
        <v>569</v>
      </c>
      <c r="D5" s="12" t="s">
        <v>570</v>
      </c>
      <c r="E5" s="12" t="s">
        <v>571</v>
      </c>
      <c r="F5" s="47" t="s">
        <v>572</v>
      </c>
      <c r="G5" s="48"/>
      <c r="H5" s="49"/>
    </row>
    <row r="6" ht="18" customHeight="1" spans="1:8">
      <c r="A6" s="19"/>
      <c r="B6" s="19"/>
      <c r="C6" s="19"/>
      <c r="D6" s="19"/>
      <c r="E6" s="19"/>
      <c r="F6" s="35" t="s">
        <v>488</v>
      </c>
      <c r="G6" s="35" t="s">
        <v>573</v>
      </c>
      <c r="H6" s="35" t="s">
        <v>574</v>
      </c>
    </row>
    <row r="7" ht="21" customHeight="1" spans="1:8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ht="33" customHeight="1" spans="1:8">
      <c r="A8" s="50"/>
      <c r="B8" s="50"/>
      <c r="C8" s="50"/>
      <c r="D8" s="50"/>
      <c r="E8" s="50"/>
      <c r="F8" s="41"/>
      <c r="G8" s="51"/>
      <c r="H8" s="51"/>
    </row>
    <row r="9" ht="24" customHeight="1" spans="1:8">
      <c r="A9" s="52" t="s">
        <v>30</v>
      </c>
      <c r="B9" s="53"/>
      <c r="C9" s="53"/>
      <c r="D9" s="53"/>
      <c r="E9" s="53"/>
      <c r="F9" s="42"/>
      <c r="G9" s="54"/>
      <c r="H9" s="54"/>
    </row>
    <row r="10" ht="24" customHeight="1" spans="1:1">
      <c r="A10" t="s">
        <v>575</v>
      </c>
    </row>
  </sheetData>
  <mergeCells count="9">
    <mergeCell ref="A3:H3"/>
    <mergeCell ref="A4:C4"/>
    <mergeCell ref="F5:H5"/>
    <mergeCell ref="A9:E9"/>
    <mergeCell ref="A5:A6"/>
    <mergeCell ref="B5:B6"/>
    <mergeCell ref="C5:C6"/>
    <mergeCell ref="D5:D6"/>
    <mergeCell ref="E5:E6"/>
  </mergeCells>
  <printOptions horizontalCentered="1"/>
  <pageMargins left="0.2" right="0.0791666666666667" top="0.159027777777778" bottom="0.159027777777778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pane ySplit="1" topLeftCell="A2" activePane="bottomLeft" state="frozen"/>
      <selection/>
      <selection pane="bottomLeft" activeCell="J29" sqref="J2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A2" s="2"/>
      <c r="B2" s="2"/>
      <c r="C2" s="2"/>
      <c r="D2" s="3"/>
      <c r="E2" s="3"/>
      <c r="F2" s="3"/>
      <c r="G2" s="3"/>
      <c r="H2" s="4"/>
      <c r="I2" s="4"/>
      <c r="J2" s="4"/>
      <c r="K2" s="5" t="s">
        <v>576</v>
      </c>
    </row>
    <row r="3" ht="27.75" customHeight="1" spans="1:11">
      <c r="A3" s="30" t="str">
        <f>"2025"&amp;"年上级补助项目支出预算表"</f>
        <v>2025年上级补助项目支出预算表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31" t="str">
        <f>"单位名称："&amp;"芒市公安局"</f>
        <v>单位名称：芒市公安局</v>
      </c>
      <c r="B4" s="32"/>
      <c r="C4" s="32"/>
      <c r="D4" s="32"/>
      <c r="E4" s="32"/>
      <c r="F4" s="32"/>
      <c r="G4" s="32"/>
      <c r="H4" s="33"/>
      <c r="I4" s="33"/>
      <c r="J4" s="33"/>
      <c r="K4" s="40" t="s">
        <v>27</v>
      </c>
    </row>
    <row r="5" ht="21.75" customHeight="1" spans="1:11">
      <c r="A5" s="34" t="s">
        <v>319</v>
      </c>
      <c r="B5" s="34" t="s">
        <v>187</v>
      </c>
      <c r="C5" s="34" t="s">
        <v>320</v>
      </c>
      <c r="D5" s="35" t="s">
        <v>188</v>
      </c>
      <c r="E5" s="35" t="s">
        <v>189</v>
      </c>
      <c r="F5" s="35" t="s">
        <v>321</v>
      </c>
      <c r="G5" s="35" t="s">
        <v>322</v>
      </c>
      <c r="H5" s="36" t="s">
        <v>30</v>
      </c>
      <c r="I5" s="36" t="s">
        <v>577</v>
      </c>
      <c r="J5" s="36"/>
      <c r="K5" s="36"/>
    </row>
    <row r="6" ht="21.75" customHeight="1" spans="1:11">
      <c r="A6" s="34"/>
      <c r="B6" s="34"/>
      <c r="C6" s="34"/>
      <c r="D6" s="35"/>
      <c r="E6" s="35"/>
      <c r="F6" s="35"/>
      <c r="G6" s="35"/>
      <c r="H6" s="36"/>
      <c r="I6" s="35" t="s">
        <v>34</v>
      </c>
      <c r="J6" s="35" t="s">
        <v>35</v>
      </c>
      <c r="K6" s="35" t="s">
        <v>36</v>
      </c>
    </row>
    <row r="7" ht="40.5" customHeight="1" spans="1:11">
      <c r="A7" s="34"/>
      <c r="B7" s="34"/>
      <c r="C7" s="34"/>
      <c r="D7" s="35"/>
      <c r="E7" s="35"/>
      <c r="F7" s="35"/>
      <c r="G7" s="35"/>
      <c r="H7" s="36"/>
      <c r="I7" s="35" t="s">
        <v>33</v>
      </c>
      <c r="J7" s="35"/>
      <c r="K7" s="35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1">
        <v>10</v>
      </c>
      <c r="K8" s="21">
        <v>11</v>
      </c>
    </row>
    <row r="9" ht="52.5" customHeight="1" spans="1:11">
      <c r="A9" s="37"/>
      <c r="B9" s="23" t="s">
        <v>578</v>
      </c>
      <c r="C9" s="37"/>
      <c r="D9" s="37"/>
      <c r="E9" s="37"/>
      <c r="F9" s="37"/>
      <c r="G9" s="37"/>
      <c r="H9" s="24">
        <v>16000000</v>
      </c>
      <c r="I9" s="24">
        <v>16000000</v>
      </c>
      <c r="J9" s="24"/>
      <c r="K9" s="41"/>
    </row>
    <row r="10" ht="52.5" customHeight="1" spans="1:11">
      <c r="A10" s="23" t="s">
        <v>326</v>
      </c>
      <c r="B10" s="23" t="s">
        <v>578</v>
      </c>
      <c r="C10" s="23" t="s">
        <v>46</v>
      </c>
      <c r="D10" s="23" t="s">
        <v>86</v>
      </c>
      <c r="E10" s="23" t="s">
        <v>87</v>
      </c>
      <c r="F10" s="23" t="s">
        <v>260</v>
      </c>
      <c r="G10" s="23" t="s">
        <v>261</v>
      </c>
      <c r="H10" s="24">
        <v>16000000</v>
      </c>
      <c r="I10" s="24">
        <v>16000000</v>
      </c>
      <c r="J10" s="24"/>
      <c r="K10" s="42"/>
    </row>
    <row r="11" ht="30" customHeight="1" spans="1:11">
      <c r="A11" s="38" t="s">
        <v>481</v>
      </c>
      <c r="B11" s="39"/>
      <c r="C11" s="39"/>
      <c r="D11" s="39"/>
      <c r="E11" s="39"/>
      <c r="F11" s="39"/>
      <c r="G11" s="39"/>
      <c r="H11" s="24">
        <v>16000000</v>
      </c>
      <c r="I11" s="24">
        <v>16000000</v>
      </c>
      <c r="J11" s="24"/>
      <c r="K11" s="42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21875" right="0.21875" top="0.329166666666667" bottom="0.329166666666667" header="0.288888888888889" footer="0.28888888888888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pane ySplit="1" topLeftCell="A14" activePane="bottomLeft" state="frozen"/>
      <selection/>
      <selection pane="bottomLeft" activeCell="O15" sqref="O1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4"/>
      <c r="F2" s="4"/>
      <c r="G2" s="5" t="s">
        <v>579</v>
      </c>
    </row>
    <row r="3" ht="27.75" customHeight="1" spans="1:7">
      <c r="A3" s="6" t="str">
        <f>"2025"&amp;"年部门项目支出中期规划预算表"</f>
        <v>2025年部门项目支出中期规划预算表</v>
      </c>
      <c r="B3" s="6"/>
      <c r="C3" s="6"/>
      <c r="D3" s="6"/>
      <c r="E3" s="6"/>
      <c r="F3" s="6"/>
      <c r="G3" s="6"/>
    </row>
    <row r="4" ht="13.5" customHeight="1" spans="1:7">
      <c r="A4" s="7" t="str">
        <f>"单位名称："&amp;"芒市公安局"</f>
        <v>单位名称：芒市公安局</v>
      </c>
      <c r="B4" s="8"/>
      <c r="C4" s="8"/>
      <c r="D4" s="8"/>
      <c r="E4" s="9"/>
      <c r="F4" s="9"/>
      <c r="G4" s="10" t="s">
        <v>27</v>
      </c>
    </row>
    <row r="5" ht="21.75" customHeight="1" spans="1:7">
      <c r="A5" s="11" t="s">
        <v>320</v>
      </c>
      <c r="B5" s="11" t="s">
        <v>319</v>
      </c>
      <c r="C5" s="11" t="s">
        <v>187</v>
      </c>
      <c r="D5" s="12" t="s">
        <v>580</v>
      </c>
      <c r="E5" s="13" t="s">
        <v>34</v>
      </c>
      <c r="F5" s="14"/>
      <c r="G5" s="15"/>
    </row>
    <row r="6" ht="21.75" customHeight="1" spans="1:7">
      <c r="A6" s="16"/>
      <c r="B6" s="16"/>
      <c r="C6" s="16"/>
      <c r="D6" s="17"/>
      <c r="E6" s="12" t="str">
        <f>"2025"&amp;"年"</f>
        <v>2025年</v>
      </c>
      <c r="F6" s="12" t="str">
        <f>"2025"+1&amp;"年"</f>
        <v>2026年</v>
      </c>
      <c r="G6" s="12" t="str">
        <f>"2025"+2&amp;"年"</f>
        <v>2027年</v>
      </c>
    </row>
    <row r="7" ht="40.5" customHeight="1" spans="1:7">
      <c r="A7" s="18"/>
      <c r="B7" s="18"/>
      <c r="C7" s="18"/>
      <c r="D7" s="19"/>
      <c r="E7" s="19" t="s">
        <v>33</v>
      </c>
      <c r="F7" s="19" t="s">
        <v>33</v>
      </c>
      <c r="G7" s="19" t="s">
        <v>33</v>
      </c>
    </row>
    <row r="8" ht="15" customHeight="1" spans="1:7">
      <c r="A8" s="20">
        <v>1</v>
      </c>
      <c r="B8" s="20">
        <v>2</v>
      </c>
      <c r="C8" s="20">
        <v>3</v>
      </c>
      <c r="D8" s="21">
        <v>4</v>
      </c>
      <c r="E8" s="20">
        <v>5</v>
      </c>
      <c r="F8" s="20">
        <v>6</v>
      </c>
      <c r="G8" s="20">
        <v>7</v>
      </c>
    </row>
    <row r="9" ht="52.5" customHeight="1" spans="1:7">
      <c r="A9" s="22" t="s">
        <v>46</v>
      </c>
      <c r="B9" s="23"/>
      <c r="C9" s="23"/>
      <c r="D9" s="23"/>
      <c r="E9" s="24">
        <v>28196400</v>
      </c>
      <c r="F9" s="24"/>
      <c r="G9" s="24"/>
    </row>
    <row r="10" ht="52.5" customHeight="1" spans="1:7">
      <c r="A10" s="25"/>
      <c r="B10" s="23" t="s">
        <v>581</v>
      </c>
      <c r="C10" s="23" t="s">
        <v>301</v>
      </c>
      <c r="D10" s="23" t="s">
        <v>582</v>
      </c>
      <c r="E10" s="24">
        <v>9206400</v>
      </c>
      <c r="F10" s="24"/>
      <c r="G10" s="24"/>
    </row>
    <row r="11" ht="52.5" customHeight="1" spans="1:7">
      <c r="A11" s="26"/>
      <c r="B11" s="23" t="s">
        <v>583</v>
      </c>
      <c r="C11" s="23" t="s">
        <v>334</v>
      </c>
      <c r="D11" s="23" t="s">
        <v>582</v>
      </c>
      <c r="E11" s="24">
        <v>10790000</v>
      </c>
      <c r="F11" s="24"/>
      <c r="G11" s="24"/>
    </row>
    <row r="12" ht="52.5" customHeight="1" spans="1:7">
      <c r="A12" s="26"/>
      <c r="B12" s="23" t="s">
        <v>583</v>
      </c>
      <c r="C12" s="23" t="s">
        <v>344</v>
      </c>
      <c r="D12" s="23" t="s">
        <v>582</v>
      </c>
      <c r="E12" s="24">
        <v>8200000</v>
      </c>
      <c r="F12" s="24"/>
      <c r="G12" s="24"/>
    </row>
    <row r="13" ht="52.5" customHeight="1" spans="1:7">
      <c r="A13" s="22" t="s">
        <v>48</v>
      </c>
      <c r="B13" s="26"/>
      <c r="C13" s="26"/>
      <c r="D13" s="26"/>
      <c r="E13" s="24">
        <v>20007800</v>
      </c>
      <c r="F13" s="24">
        <v>2602000</v>
      </c>
      <c r="G13" s="24"/>
    </row>
    <row r="14" ht="52.5" customHeight="1" spans="1:7">
      <c r="A14" s="26"/>
      <c r="B14" s="23" t="s">
        <v>584</v>
      </c>
      <c r="C14" s="23" t="s">
        <v>314</v>
      </c>
      <c r="D14" s="23" t="s">
        <v>582</v>
      </c>
      <c r="E14" s="24">
        <v>490000</v>
      </c>
      <c r="F14" s="24">
        <v>500000</v>
      </c>
      <c r="G14" s="24"/>
    </row>
    <row r="15" ht="52.5" customHeight="1" spans="1:7">
      <c r="A15" s="26"/>
      <c r="B15" s="23" t="s">
        <v>581</v>
      </c>
      <c r="C15" s="23" t="s">
        <v>316</v>
      </c>
      <c r="D15" s="23" t="s">
        <v>582</v>
      </c>
      <c r="E15" s="24">
        <v>5000000</v>
      </c>
      <c r="F15" s="24"/>
      <c r="G15" s="24"/>
    </row>
    <row r="16" ht="52.5" customHeight="1" spans="1:7">
      <c r="A16" s="26"/>
      <c r="B16" s="23" t="s">
        <v>583</v>
      </c>
      <c r="C16" s="23" t="s">
        <v>354</v>
      </c>
      <c r="D16" s="23" t="s">
        <v>582</v>
      </c>
      <c r="E16" s="24">
        <v>2130000</v>
      </c>
      <c r="F16" s="24"/>
      <c r="G16" s="24"/>
    </row>
    <row r="17" ht="52.5" customHeight="1" spans="1:7">
      <c r="A17" s="26"/>
      <c r="B17" s="23" t="s">
        <v>583</v>
      </c>
      <c r="C17" s="23" t="s">
        <v>356</v>
      </c>
      <c r="D17" s="23" t="s">
        <v>582</v>
      </c>
      <c r="E17" s="24">
        <v>4170000</v>
      </c>
      <c r="F17" s="24"/>
      <c r="G17" s="24"/>
    </row>
    <row r="18" ht="52.5" customHeight="1" spans="1:7">
      <c r="A18" s="26"/>
      <c r="B18" s="23" t="s">
        <v>583</v>
      </c>
      <c r="C18" s="23" t="s">
        <v>347</v>
      </c>
      <c r="D18" s="23" t="s">
        <v>582</v>
      </c>
      <c r="E18" s="24">
        <v>900000</v>
      </c>
      <c r="F18" s="24">
        <v>900000</v>
      </c>
      <c r="G18" s="24"/>
    </row>
    <row r="19" ht="52.5" customHeight="1" spans="1:7">
      <c r="A19" s="26"/>
      <c r="B19" s="23" t="s">
        <v>583</v>
      </c>
      <c r="C19" s="23" t="s">
        <v>344</v>
      </c>
      <c r="D19" s="23" t="s">
        <v>582</v>
      </c>
      <c r="E19" s="24">
        <v>110000</v>
      </c>
      <c r="F19" s="24">
        <v>1200000</v>
      </c>
      <c r="G19" s="24"/>
    </row>
    <row r="20" ht="52.5" customHeight="1" spans="1:7">
      <c r="A20" s="26"/>
      <c r="B20" s="23" t="s">
        <v>583</v>
      </c>
      <c r="C20" s="23" t="s">
        <v>325</v>
      </c>
      <c r="D20" s="23" t="s">
        <v>582</v>
      </c>
      <c r="E20" s="24"/>
      <c r="F20" s="24">
        <v>2000</v>
      </c>
      <c r="G20" s="24"/>
    </row>
    <row r="21" ht="52.5" customHeight="1" spans="1:7">
      <c r="A21" s="26"/>
      <c r="B21" s="23" t="s">
        <v>583</v>
      </c>
      <c r="C21" s="23" t="s">
        <v>334</v>
      </c>
      <c r="D21" s="23" t="s">
        <v>582</v>
      </c>
      <c r="E21" s="24">
        <v>7207800</v>
      </c>
      <c r="F21" s="24"/>
      <c r="G21" s="24"/>
    </row>
    <row r="22" ht="30" customHeight="1" spans="1:7">
      <c r="A22" s="27" t="s">
        <v>30</v>
      </c>
      <c r="B22" s="28" t="s">
        <v>565</v>
      </c>
      <c r="C22" s="28"/>
      <c r="D22" s="29"/>
      <c r="E22" s="24">
        <v>48204200</v>
      </c>
      <c r="F22" s="24">
        <v>2602000</v>
      </c>
      <c r="G22" s="24"/>
    </row>
  </sheetData>
  <mergeCells count="11">
    <mergeCell ref="A3:G3"/>
    <mergeCell ref="A4:D4"/>
    <mergeCell ref="E5:G5"/>
    <mergeCell ref="A22:D2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238888888888889" right="0.238888888888889" top="0.309027777777778" bottom="0.309027777777778" header="0.279166666666667" footer="0.279166666666667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6.5" customHeight="1" spans="1:17">
      <c r="A2" s="177"/>
      <c r="B2" s="2"/>
      <c r="C2" s="2"/>
      <c r="D2" s="2"/>
      <c r="E2" s="2"/>
      <c r="F2" s="2"/>
      <c r="G2" s="2"/>
      <c r="H2" s="2"/>
      <c r="I2" s="86"/>
      <c r="J2" s="2"/>
      <c r="K2" s="2"/>
      <c r="L2" s="2"/>
      <c r="M2" s="2"/>
      <c r="N2" s="2"/>
      <c r="O2" s="2"/>
      <c r="P2" s="92" t="s">
        <v>26</v>
      </c>
      <c r="Q2" s="92" t="s">
        <v>26</v>
      </c>
    </row>
    <row r="3" ht="36.75" customHeight="1" spans="1:19">
      <c r="A3" s="30" t="str">
        <f>"2025"&amp;"年部门收入预算表"</f>
        <v>2025年部门收入预算表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8" customHeight="1" spans="1:17">
      <c r="A4" s="32" t="str">
        <f>"单位名称："&amp;"芒市公安局"</f>
        <v>单位名称：芒市公安局</v>
      </c>
      <c r="B4" s="3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92" t="s">
        <v>27</v>
      </c>
      <c r="Q4" s="92"/>
    </row>
    <row r="5" ht="21" customHeight="1" spans="1:19">
      <c r="A5" s="12" t="s">
        <v>28</v>
      </c>
      <c r="B5" s="12" t="s">
        <v>29</v>
      </c>
      <c r="C5" s="12" t="s">
        <v>30</v>
      </c>
      <c r="D5" s="47" t="s">
        <v>31</v>
      </c>
      <c r="E5" s="48"/>
      <c r="F5" s="48"/>
      <c r="G5" s="48"/>
      <c r="H5" s="48"/>
      <c r="I5" s="14"/>
      <c r="J5" s="48"/>
      <c r="K5" s="48"/>
      <c r="L5" s="48"/>
      <c r="M5" s="48"/>
      <c r="N5" s="49"/>
      <c r="O5" s="47" t="s">
        <v>32</v>
      </c>
      <c r="P5" s="48"/>
      <c r="Q5" s="48"/>
      <c r="R5" s="48"/>
      <c r="S5" s="49"/>
    </row>
    <row r="6" ht="41.25" customHeight="1" spans="1:19">
      <c r="A6" s="17"/>
      <c r="B6" s="17"/>
      <c r="C6" s="17"/>
      <c r="D6" s="17" t="s">
        <v>33</v>
      </c>
      <c r="E6" s="17" t="s">
        <v>34</v>
      </c>
      <c r="F6" s="17" t="s">
        <v>35</v>
      </c>
      <c r="G6" s="17" t="s">
        <v>36</v>
      </c>
      <c r="H6" s="12" t="s">
        <v>37</v>
      </c>
      <c r="I6" s="180" t="s">
        <v>38</v>
      </c>
      <c r="J6" s="180"/>
      <c r="K6" s="180"/>
      <c r="L6" s="180"/>
      <c r="M6" s="180"/>
      <c r="N6" s="180"/>
      <c r="O6" s="12" t="s">
        <v>33</v>
      </c>
      <c r="P6" s="12" t="s">
        <v>34</v>
      </c>
      <c r="Q6" s="12" t="s">
        <v>35</v>
      </c>
      <c r="R6" s="12" t="s">
        <v>36</v>
      </c>
      <c r="S6" s="12" t="s">
        <v>39</v>
      </c>
    </row>
    <row r="7" ht="87" customHeight="1" spans="1:19">
      <c r="A7" s="73"/>
      <c r="B7" s="73"/>
      <c r="C7" s="73"/>
      <c r="D7" s="87"/>
      <c r="E7" s="87"/>
      <c r="F7" s="87"/>
      <c r="G7" s="73"/>
      <c r="H7" s="73"/>
      <c r="I7" s="36" t="s">
        <v>33</v>
      </c>
      <c r="J7" s="34" t="s">
        <v>40</v>
      </c>
      <c r="K7" s="34" t="s">
        <v>41</v>
      </c>
      <c r="L7" s="11" t="s">
        <v>42</v>
      </c>
      <c r="M7" s="11" t="s">
        <v>43</v>
      </c>
      <c r="N7" s="11" t="s">
        <v>44</v>
      </c>
      <c r="O7" s="87"/>
      <c r="P7" s="87"/>
      <c r="Q7" s="87"/>
      <c r="R7" s="87"/>
      <c r="S7" s="87"/>
    </row>
    <row r="8" ht="21" customHeight="1" spans="1:19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59">
        <v>19</v>
      </c>
    </row>
    <row r="9" ht="52.5" customHeight="1" spans="1:19">
      <c r="A9" s="178" t="s">
        <v>45</v>
      </c>
      <c r="B9" s="178" t="s">
        <v>46</v>
      </c>
      <c r="C9" s="24">
        <v>146616661.24</v>
      </c>
      <c r="D9" s="24">
        <v>146616661.24</v>
      </c>
      <c r="E9" s="24">
        <v>142616661.24</v>
      </c>
      <c r="F9" s="24"/>
      <c r="G9" s="24"/>
      <c r="H9" s="24"/>
      <c r="I9" s="24">
        <v>4000000</v>
      </c>
      <c r="J9" s="24"/>
      <c r="K9" s="24"/>
      <c r="L9" s="24"/>
      <c r="M9" s="24"/>
      <c r="N9" s="24">
        <v>4000000</v>
      </c>
      <c r="O9" s="24"/>
      <c r="P9" s="24"/>
      <c r="Q9" s="24"/>
      <c r="R9" s="24"/>
      <c r="S9" s="24"/>
    </row>
    <row r="10" ht="52.5" customHeight="1" spans="1:19">
      <c r="A10" s="178" t="s">
        <v>47</v>
      </c>
      <c r="B10" s="178" t="s">
        <v>48</v>
      </c>
      <c r="C10" s="24">
        <v>43169010.52</v>
      </c>
      <c r="D10" s="24">
        <v>43169010.52</v>
      </c>
      <c r="E10" s="24">
        <v>43168810.52</v>
      </c>
      <c r="F10" s="24"/>
      <c r="G10" s="24"/>
      <c r="H10" s="24"/>
      <c r="I10" s="24">
        <v>200</v>
      </c>
      <c r="J10" s="24"/>
      <c r="K10" s="24"/>
      <c r="L10" s="24"/>
      <c r="M10" s="24"/>
      <c r="N10" s="24">
        <v>200</v>
      </c>
      <c r="O10" s="24"/>
      <c r="P10" s="24"/>
      <c r="Q10" s="24"/>
      <c r="R10" s="26"/>
      <c r="S10" s="26"/>
    </row>
    <row r="11" ht="30" customHeight="1" spans="1:19">
      <c r="A11" s="13" t="s">
        <v>30</v>
      </c>
      <c r="B11" s="179"/>
      <c r="C11" s="168">
        <v>189785671.76</v>
      </c>
      <c r="D11" s="168">
        <v>189785671.76</v>
      </c>
      <c r="E11" s="168">
        <v>185785471.76</v>
      </c>
      <c r="F11" s="168"/>
      <c r="G11" s="168"/>
      <c r="H11" s="168"/>
      <c r="I11" s="168">
        <v>4000200</v>
      </c>
      <c r="J11" s="168"/>
      <c r="K11" s="168"/>
      <c r="L11" s="168"/>
      <c r="M11" s="168"/>
      <c r="N11" s="168">
        <v>4000200</v>
      </c>
      <c r="O11" s="168"/>
      <c r="P11" s="168"/>
      <c r="Q11" s="168"/>
      <c r="R11" s="168"/>
      <c r="S11" s="168"/>
    </row>
  </sheetData>
  <mergeCells count="21">
    <mergeCell ref="P2:S2"/>
    <mergeCell ref="A3:S3"/>
    <mergeCell ref="A4:G4"/>
    <mergeCell ref="P4:S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2" right="0.2" top="0.75" bottom="0.75" header="0.279166666666667" footer="0.279166666666667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7"/>
  <sheetViews>
    <sheetView showZeros="0" workbookViewId="0">
      <pane ySplit="1" topLeftCell="A10" activePane="bottomLeft" state="frozen"/>
      <selection/>
      <selection pane="bottomLeft" activeCell="F37" sqref="F37"/>
    </sheetView>
  </sheetViews>
  <sheetFormatPr defaultColWidth="8.84761904761905" defaultRowHeight="15" customHeight="1"/>
  <cols>
    <col min="1" max="1" width="9.62857142857143" customWidth="1"/>
    <col min="2" max="2" width="14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customHeight="1" spans="1:1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ht="18.75" customHeight="1" spans="1:1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43" t="s">
        <v>49</v>
      </c>
      <c r="O2" s="43"/>
    </row>
    <row r="3" ht="36" customHeight="1" spans="1:15">
      <c r="A3" s="171" t="str">
        <f>"2025"&amp;"年部门支出预算表"</f>
        <v>2025年部门支出预算表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ht="18.75" customHeight="1" spans="1:15">
      <c r="A4" s="32" t="str">
        <f>"单位名称："&amp;"芒市公安局"</f>
        <v>单位名称：芒市公安局</v>
      </c>
      <c r="B4" s="32"/>
      <c r="C4" s="32"/>
      <c r="D4" s="32"/>
      <c r="E4" s="32"/>
      <c r="F4" s="32"/>
      <c r="G4" s="170"/>
      <c r="H4" s="170"/>
      <c r="I4" s="170"/>
      <c r="J4" s="170"/>
      <c r="K4" s="170"/>
      <c r="L4" s="170"/>
      <c r="M4" s="170"/>
      <c r="N4" s="43" t="s">
        <v>1</v>
      </c>
      <c r="O4" s="43"/>
    </row>
    <row r="5" ht="31.5" customHeight="1" spans="1:15">
      <c r="A5" s="172" t="s">
        <v>50</v>
      </c>
      <c r="B5" s="172" t="s">
        <v>51</v>
      </c>
      <c r="C5" s="172" t="s">
        <v>30</v>
      </c>
      <c r="D5" s="172" t="s">
        <v>34</v>
      </c>
      <c r="E5" s="172"/>
      <c r="F5" s="172"/>
      <c r="G5" s="172" t="s">
        <v>35</v>
      </c>
      <c r="H5" s="172" t="s">
        <v>36</v>
      </c>
      <c r="I5" s="172" t="s">
        <v>52</v>
      </c>
      <c r="J5" s="172" t="s">
        <v>53</v>
      </c>
      <c r="K5" s="172"/>
      <c r="L5" s="172"/>
      <c r="M5" s="172"/>
      <c r="N5" s="172"/>
      <c r="O5" s="172"/>
    </row>
    <row r="6" ht="37.3" customHeight="1" spans="1:15">
      <c r="A6" s="172"/>
      <c r="B6" s="172"/>
      <c r="C6" s="172"/>
      <c r="D6" s="172" t="s">
        <v>33</v>
      </c>
      <c r="E6" s="172" t="s">
        <v>54</v>
      </c>
      <c r="F6" s="172" t="s">
        <v>55</v>
      </c>
      <c r="G6" s="172"/>
      <c r="H6" s="172"/>
      <c r="I6" s="172"/>
      <c r="J6" s="172" t="s">
        <v>33</v>
      </c>
      <c r="K6" s="172" t="s">
        <v>56</v>
      </c>
      <c r="L6" s="172" t="s">
        <v>57</v>
      </c>
      <c r="M6" s="172" t="s">
        <v>58</v>
      </c>
      <c r="N6" s="172" t="s">
        <v>59</v>
      </c>
      <c r="O6" s="172" t="s">
        <v>60</v>
      </c>
    </row>
    <row r="7" ht="18.75" customHeight="1" spans="1:15">
      <c r="A7" s="173" t="s">
        <v>61</v>
      </c>
      <c r="B7" s="173" t="s">
        <v>62</v>
      </c>
      <c r="C7" s="173" t="s">
        <v>63</v>
      </c>
      <c r="D7" s="173" t="s">
        <v>64</v>
      </c>
      <c r="E7" s="173" t="s">
        <v>65</v>
      </c>
      <c r="F7" s="173" t="s">
        <v>66</v>
      </c>
      <c r="G7" s="173" t="s">
        <v>67</v>
      </c>
      <c r="H7" s="173" t="s">
        <v>68</v>
      </c>
      <c r="I7" s="173" t="s">
        <v>69</v>
      </c>
      <c r="J7" s="173" t="s">
        <v>70</v>
      </c>
      <c r="K7" s="173" t="s">
        <v>71</v>
      </c>
      <c r="L7" s="173" t="s">
        <v>72</v>
      </c>
      <c r="M7" s="173" t="s">
        <v>73</v>
      </c>
      <c r="N7" s="173" t="s">
        <v>74</v>
      </c>
      <c r="O7" s="173" t="s">
        <v>75</v>
      </c>
    </row>
    <row r="8" ht="52.5" customHeight="1" spans="1:15">
      <c r="A8" s="174" t="s">
        <v>76</v>
      </c>
      <c r="B8" s="174" t="s">
        <v>77</v>
      </c>
      <c r="C8" s="140">
        <v>154185750.12</v>
      </c>
      <c r="D8" s="140">
        <v>150185550.12</v>
      </c>
      <c r="E8" s="140">
        <v>116677750.12</v>
      </c>
      <c r="F8" s="140">
        <v>33507800</v>
      </c>
      <c r="G8" s="140"/>
      <c r="H8" s="140"/>
      <c r="I8" s="140"/>
      <c r="J8" s="140">
        <v>4000200</v>
      </c>
      <c r="K8" s="140"/>
      <c r="L8" s="140"/>
      <c r="M8" s="140"/>
      <c r="N8" s="140"/>
      <c r="O8" s="140">
        <v>4000200</v>
      </c>
    </row>
    <row r="9" ht="52.5" customHeight="1" spans="1:15">
      <c r="A9" s="175" t="s">
        <v>78</v>
      </c>
      <c r="B9" s="175" t="s">
        <v>79</v>
      </c>
      <c r="C9" s="140">
        <v>240000</v>
      </c>
      <c r="D9" s="140">
        <v>240000</v>
      </c>
      <c r="E9" s="140">
        <v>240000</v>
      </c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ht="52.5" customHeight="1" spans="1:15">
      <c r="A10" s="176" t="s">
        <v>80</v>
      </c>
      <c r="B10" s="176" t="s">
        <v>81</v>
      </c>
      <c r="C10" s="140">
        <v>240000</v>
      </c>
      <c r="D10" s="140">
        <v>240000</v>
      </c>
      <c r="E10" s="140">
        <v>240000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ht="52.5" customHeight="1" spans="1:15">
      <c r="A11" s="175" t="s">
        <v>82</v>
      </c>
      <c r="B11" s="175" t="s">
        <v>83</v>
      </c>
      <c r="C11" s="140">
        <v>153945750.12</v>
      </c>
      <c r="D11" s="140">
        <v>149945550.12</v>
      </c>
      <c r="E11" s="140">
        <v>116437750.12</v>
      </c>
      <c r="F11" s="140">
        <v>33507800</v>
      </c>
      <c r="G11" s="140"/>
      <c r="H11" s="140"/>
      <c r="I11" s="140"/>
      <c r="J11" s="140">
        <v>4000200</v>
      </c>
      <c r="K11" s="140"/>
      <c r="L11" s="140"/>
      <c r="M11" s="140"/>
      <c r="N11" s="140"/>
      <c r="O11" s="140">
        <v>4000200</v>
      </c>
    </row>
    <row r="12" ht="52.5" customHeight="1" spans="1:15">
      <c r="A12" s="176" t="s">
        <v>84</v>
      </c>
      <c r="B12" s="176" t="s">
        <v>85</v>
      </c>
      <c r="C12" s="140">
        <v>123026797.2</v>
      </c>
      <c r="D12" s="140">
        <v>119026597.2</v>
      </c>
      <c r="E12" s="140">
        <v>116344097.2</v>
      </c>
      <c r="F12" s="140">
        <v>2682500</v>
      </c>
      <c r="G12" s="140"/>
      <c r="H12" s="140"/>
      <c r="I12" s="140"/>
      <c r="J12" s="140">
        <v>4000200</v>
      </c>
      <c r="K12" s="140"/>
      <c r="L12" s="140"/>
      <c r="M12" s="140"/>
      <c r="N12" s="140"/>
      <c r="O12" s="140">
        <v>4000200</v>
      </c>
    </row>
    <row r="13" ht="52.5" customHeight="1" spans="1:15">
      <c r="A13" s="176" t="s">
        <v>86</v>
      </c>
      <c r="B13" s="176" t="s">
        <v>87</v>
      </c>
      <c r="C13" s="140">
        <v>13919100</v>
      </c>
      <c r="D13" s="140">
        <v>13919100</v>
      </c>
      <c r="E13" s="140"/>
      <c r="F13" s="140">
        <v>13919100</v>
      </c>
      <c r="G13" s="140"/>
      <c r="H13" s="140"/>
      <c r="I13" s="140"/>
      <c r="J13" s="140"/>
      <c r="K13" s="140"/>
      <c r="L13" s="140"/>
      <c r="M13" s="140"/>
      <c r="N13" s="140"/>
      <c r="O13" s="140"/>
    </row>
    <row r="14" ht="52.5" customHeight="1" spans="1:15">
      <c r="A14" s="176" t="s">
        <v>88</v>
      </c>
      <c r="B14" s="176" t="s">
        <v>89</v>
      </c>
      <c r="C14" s="140">
        <v>93652.92</v>
      </c>
      <c r="D14" s="140">
        <v>93652.92</v>
      </c>
      <c r="E14" s="140">
        <v>93652.92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ht="52.5" customHeight="1" spans="1:15">
      <c r="A15" s="176" t="s">
        <v>90</v>
      </c>
      <c r="B15" s="176" t="s">
        <v>91</v>
      </c>
      <c r="C15" s="140">
        <v>3070900</v>
      </c>
      <c r="D15" s="140">
        <v>3070900</v>
      </c>
      <c r="E15" s="140"/>
      <c r="F15" s="140">
        <v>3070900</v>
      </c>
      <c r="G15" s="140"/>
      <c r="H15" s="140"/>
      <c r="I15" s="140"/>
      <c r="J15" s="140"/>
      <c r="K15" s="140"/>
      <c r="L15" s="140"/>
      <c r="M15" s="140"/>
      <c r="N15" s="140"/>
      <c r="O15" s="140"/>
    </row>
    <row r="16" ht="52.5" customHeight="1" spans="1:15">
      <c r="A16" s="176" t="s">
        <v>92</v>
      </c>
      <c r="B16" s="176" t="s">
        <v>93</v>
      </c>
      <c r="C16" s="140">
        <v>3797500</v>
      </c>
      <c r="D16" s="140">
        <v>3797500</v>
      </c>
      <c r="E16" s="140"/>
      <c r="F16" s="140">
        <v>3797500</v>
      </c>
      <c r="G16" s="140"/>
      <c r="H16" s="140"/>
      <c r="I16" s="140"/>
      <c r="J16" s="140"/>
      <c r="K16" s="140"/>
      <c r="L16" s="140"/>
      <c r="M16" s="140"/>
      <c r="N16" s="140"/>
      <c r="O16" s="140"/>
    </row>
    <row r="17" ht="52.5" customHeight="1" spans="1:15">
      <c r="A17" s="176" t="s">
        <v>94</v>
      </c>
      <c r="B17" s="176" t="s">
        <v>95</v>
      </c>
      <c r="C17" s="140">
        <v>10037800</v>
      </c>
      <c r="D17" s="140">
        <v>10037800</v>
      </c>
      <c r="E17" s="140"/>
      <c r="F17" s="140">
        <v>10037800</v>
      </c>
      <c r="G17" s="140"/>
      <c r="H17" s="140"/>
      <c r="I17" s="140"/>
      <c r="J17" s="140"/>
      <c r="K17" s="140"/>
      <c r="L17" s="140"/>
      <c r="M17" s="140"/>
      <c r="N17" s="140"/>
      <c r="O17" s="140"/>
    </row>
    <row r="18" ht="52.5" customHeight="1" spans="1:15">
      <c r="A18" s="174" t="s">
        <v>96</v>
      </c>
      <c r="B18" s="174" t="s">
        <v>97</v>
      </c>
      <c r="C18" s="140">
        <v>23280471.9</v>
      </c>
      <c r="D18" s="140">
        <v>23280471.9</v>
      </c>
      <c r="E18" s="140">
        <v>23280471.9</v>
      </c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ht="52.5" customHeight="1" spans="1:15">
      <c r="A19" s="175" t="s">
        <v>98</v>
      </c>
      <c r="B19" s="175" t="s">
        <v>99</v>
      </c>
      <c r="C19" s="140">
        <v>10933186.19</v>
      </c>
      <c r="D19" s="140">
        <v>10933186.19</v>
      </c>
      <c r="E19" s="140">
        <v>10933186.19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ht="52.5" customHeight="1" spans="1:15">
      <c r="A20" s="176" t="s">
        <v>100</v>
      </c>
      <c r="B20" s="176" t="s">
        <v>101</v>
      </c>
      <c r="C20" s="140">
        <v>89240</v>
      </c>
      <c r="D20" s="140">
        <v>89240</v>
      </c>
      <c r="E20" s="140">
        <v>89240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ht="52.5" customHeight="1" spans="1:15">
      <c r="A21" s="176" t="s">
        <v>102</v>
      </c>
      <c r="B21" s="176" t="s">
        <v>103</v>
      </c>
      <c r="C21" s="140">
        <v>600</v>
      </c>
      <c r="D21" s="140">
        <v>600</v>
      </c>
      <c r="E21" s="140">
        <v>600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ht="52.5" customHeight="1" spans="1:15">
      <c r="A22" s="176" t="s">
        <v>104</v>
      </c>
      <c r="B22" s="176" t="s">
        <v>105</v>
      </c>
      <c r="C22" s="140">
        <v>9706933.59</v>
      </c>
      <c r="D22" s="140">
        <v>9706933.59</v>
      </c>
      <c r="E22" s="140">
        <v>9706933.59</v>
      </c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ht="52.5" customHeight="1" spans="1:15">
      <c r="A23" s="176" t="s">
        <v>106</v>
      </c>
      <c r="B23" s="176" t="s">
        <v>107</v>
      </c>
      <c r="C23" s="140">
        <v>1136412.6</v>
      </c>
      <c r="D23" s="140">
        <v>1136412.6</v>
      </c>
      <c r="E23" s="140">
        <v>1136412.6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ht="52.5" customHeight="1" spans="1:15">
      <c r="A24" s="175" t="s">
        <v>108</v>
      </c>
      <c r="B24" s="175" t="s">
        <v>109</v>
      </c>
      <c r="C24" s="140">
        <v>415123.28</v>
      </c>
      <c r="D24" s="140">
        <v>415123.28</v>
      </c>
      <c r="E24" s="140">
        <v>415123.28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ht="52.5" customHeight="1" spans="1:15">
      <c r="A25" s="176" t="s">
        <v>110</v>
      </c>
      <c r="B25" s="176" t="s">
        <v>111</v>
      </c>
      <c r="C25" s="140">
        <v>305123.28</v>
      </c>
      <c r="D25" s="140">
        <v>305123.28</v>
      </c>
      <c r="E25" s="140">
        <v>305123.28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ht="52.5" customHeight="1" spans="1:15">
      <c r="A26" s="176" t="s">
        <v>112</v>
      </c>
      <c r="B26" s="176" t="s">
        <v>113</v>
      </c>
      <c r="C26" s="140">
        <v>110000</v>
      </c>
      <c r="D26" s="140">
        <v>110000</v>
      </c>
      <c r="E26" s="140">
        <v>110000</v>
      </c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ht="52.5" customHeight="1" spans="1:15">
      <c r="A27" s="175" t="s">
        <v>114</v>
      </c>
      <c r="B27" s="175" t="s">
        <v>115</v>
      </c>
      <c r="C27" s="140">
        <v>11932162.43</v>
      </c>
      <c r="D27" s="140">
        <v>11932162.43</v>
      </c>
      <c r="E27" s="140">
        <v>11932162.43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</row>
    <row r="28" ht="52.5" customHeight="1" spans="1:15">
      <c r="A28" s="176" t="s">
        <v>116</v>
      </c>
      <c r="B28" s="176" t="s">
        <v>115</v>
      </c>
      <c r="C28" s="140">
        <v>11932162.43</v>
      </c>
      <c r="D28" s="140">
        <v>11932162.43</v>
      </c>
      <c r="E28" s="140">
        <v>11932162.43</v>
      </c>
      <c r="F28" s="140"/>
      <c r="G28" s="140"/>
      <c r="H28" s="140"/>
      <c r="I28" s="140"/>
      <c r="J28" s="140"/>
      <c r="K28" s="140"/>
      <c r="L28" s="140"/>
      <c r="M28" s="140"/>
      <c r="N28" s="140"/>
      <c r="O28" s="140"/>
    </row>
    <row r="29" ht="52.5" customHeight="1" spans="1:15">
      <c r="A29" s="174" t="s">
        <v>117</v>
      </c>
      <c r="B29" s="174" t="s">
        <v>118</v>
      </c>
      <c r="C29" s="140">
        <v>5041121.54</v>
      </c>
      <c r="D29" s="140">
        <v>5041121.54</v>
      </c>
      <c r="E29" s="140">
        <v>5041121.54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</row>
    <row r="30" ht="52.5" customHeight="1" spans="1:15">
      <c r="A30" s="175" t="s">
        <v>119</v>
      </c>
      <c r="B30" s="175" t="s">
        <v>120</v>
      </c>
      <c r="C30" s="140">
        <v>5041121.54</v>
      </c>
      <c r="D30" s="140">
        <v>5041121.54</v>
      </c>
      <c r="E30" s="140">
        <v>5041121.54</v>
      </c>
      <c r="F30" s="140"/>
      <c r="G30" s="140"/>
      <c r="H30" s="140"/>
      <c r="I30" s="140"/>
      <c r="J30" s="140"/>
      <c r="K30" s="140"/>
      <c r="L30" s="140"/>
      <c r="M30" s="140"/>
      <c r="N30" s="140"/>
      <c r="O30" s="140"/>
    </row>
    <row r="31" ht="52.5" customHeight="1" spans="1:15">
      <c r="A31" s="176" t="s">
        <v>121</v>
      </c>
      <c r="B31" s="176" t="s">
        <v>122</v>
      </c>
      <c r="C31" s="140">
        <v>4919816.07</v>
      </c>
      <c r="D31" s="140">
        <v>4919816.07</v>
      </c>
      <c r="E31" s="140">
        <v>4919816.07</v>
      </c>
      <c r="F31" s="140"/>
      <c r="G31" s="140"/>
      <c r="H31" s="140"/>
      <c r="I31" s="140"/>
      <c r="J31" s="140"/>
      <c r="K31" s="140"/>
      <c r="L31" s="140"/>
      <c r="M31" s="140"/>
      <c r="N31" s="140"/>
      <c r="O31" s="140"/>
    </row>
    <row r="32" ht="52.5" customHeight="1" spans="1:15">
      <c r="A32" s="176" t="s">
        <v>123</v>
      </c>
      <c r="B32" s="176" t="s">
        <v>124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</row>
    <row r="33" ht="52.5" customHeight="1" spans="1:15">
      <c r="A33" s="176" t="s">
        <v>125</v>
      </c>
      <c r="B33" s="176" t="s">
        <v>126</v>
      </c>
      <c r="C33" s="140">
        <v>121305.47</v>
      </c>
      <c r="D33" s="140">
        <v>121305.47</v>
      </c>
      <c r="E33" s="140">
        <v>121305.47</v>
      </c>
      <c r="F33" s="140"/>
      <c r="G33" s="140"/>
      <c r="H33" s="140"/>
      <c r="I33" s="140"/>
      <c r="J33" s="140"/>
      <c r="K33" s="140"/>
      <c r="L33" s="140"/>
      <c r="M33" s="140"/>
      <c r="N33" s="140"/>
      <c r="O33" s="140"/>
    </row>
    <row r="34" ht="52.5" customHeight="1" spans="1:15">
      <c r="A34" s="174" t="s">
        <v>127</v>
      </c>
      <c r="B34" s="174" t="s">
        <v>128</v>
      </c>
      <c r="C34" s="140">
        <v>7278328.2</v>
      </c>
      <c r="D34" s="140">
        <v>7278328.2</v>
      </c>
      <c r="E34" s="140">
        <v>7278328.2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</row>
    <row r="35" ht="52.5" customHeight="1" spans="1:15">
      <c r="A35" s="175" t="s">
        <v>129</v>
      </c>
      <c r="B35" s="175" t="s">
        <v>130</v>
      </c>
      <c r="C35" s="140">
        <v>7278328.2</v>
      </c>
      <c r="D35" s="140">
        <v>7278328.2</v>
      </c>
      <c r="E35" s="140">
        <v>7278328.2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</row>
    <row r="36" ht="52.5" customHeight="1" spans="1:15">
      <c r="A36" s="176" t="s">
        <v>131</v>
      </c>
      <c r="B36" s="176" t="s">
        <v>132</v>
      </c>
      <c r="C36" s="140">
        <v>7278328.2</v>
      </c>
      <c r="D36" s="140">
        <v>7278328.2</v>
      </c>
      <c r="E36" s="140">
        <v>7278328.2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</row>
    <row r="37" ht="30" customHeight="1" spans="1:15">
      <c r="A37" s="173" t="s">
        <v>30</v>
      </c>
      <c r="B37" s="173"/>
      <c r="C37" s="140">
        <v>189785671.76</v>
      </c>
      <c r="D37" s="140">
        <v>185785471.76</v>
      </c>
      <c r="E37" s="140">
        <v>152277671.76</v>
      </c>
      <c r="F37" s="140">
        <v>33507800</v>
      </c>
      <c r="G37" s="140"/>
      <c r="H37" s="140"/>
      <c r="I37" s="140"/>
      <c r="J37" s="140">
        <v>4000200</v>
      </c>
      <c r="K37" s="140"/>
      <c r="L37" s="140"/>
      <c r="M37" s="140"/>
      <c r="N37" s="140"/>
      <c r="O37" s="140">
        <v>4000200</v>
      </c>
    </row>
  </sheetData>
  <mergeCells count="13">
    <mergeCell ref="N2:O2"/>
    <mergeCell ref="A3:O3"/>
    <mergeCell ref="A4:F4"/>
    <mergeCell ref="N4:O4"/>
    <mergeCell ref="D5:F5"/>
    <mergeCell ref="J5:O5"/>
    <mergeCell ref="A37:B37"/>
    <mergeCell ref="A5:A6"/>
    <mergeCell ref="B5:B6"/>
    <mergeCell ref="C5:C6"/>
    <mergeCell ref="G5:G6"/>
    <mergeCell ref="H5:H6"/>
    <mergeCell ref="I5:I6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10" activePane="bottomLeft" state="frozen"/>
      <selection/>
      <selection pane="bottomLeft" activeCell="B8" sqref="B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customHeight="1" spans="1:4">
      <c r="A1" s="1"/>
      <c r="B1" s="1"/>
      <c r="C1" s="1"/>
      <c r="D1" s="1"/>
    </row>
    <row r="2" ht="17.25" customHeight="1" spans="1:4">
      <c r="A2" s="46"/>
      <c r="B2" s="46"/>
      <c r="C2" s="46"/>
      <c r="D2" s="92" t="s">
        <v>133</v>
      </c>
    </row>
    <row r="3" ht="30.75" customHeight="1" spans="1:4">
      <c r="A3" s="163" t="str">
        <f>"2025"&amp;"年部门财政拨款收支预算总表"</f>
        <v>2025年部门财政拨款收支预算总表</v>
      </c>
      <c r="B3" s="163"/>
      <c r="C3" s="163"/>
      <c r="D3" s="163"/>
    </row>
    <row r="4" ht="18.75" customHeight="1" spans="1:4">
      <c r="A4" s="32" t="str">
        <f>"单位名称："&amp;"芒市公安局"</f>
        <v>单位名称：芒市公安局</v>
      </c>
      <c r="B4" s="164"/>
      <c r="C4" s="164"/>
      <c r="D4" s="93" t="s">
        <v>1</v>
      </c>
    </row>
    <row r="5" ht="19.5" customHeight="1" spans="1:4">
      <c r="A5" s="13" t="s">
        <v>134</v>
      </c>
      <c r="B5" s="15"/>
      <c r="C5" s="13" t="s">
        <v>135</v>
      </c>
      <c r="D5" s="15"/>
    </row>
    <row r="6" ht="21.75" customHeight="1" spans="1:4">
      <c r="A6" s="70" t="s">
        <v>136</v>
      </c>
      <c r="B6" s="12" t="s">
        <v>5</v>
      </c>
      <c r="C6" s="70" t="s">
        <v>137</v>
      </c>
      <c r="D6" s="12" t="s">
        <v>5</v>
      </c>
    </row>
    <row r="7" ht="17.25" customHeight="1" spans="1:4">
      <c r="A7" s="73"/>
      <c r="B7" s="19"/>
      <c r="C7" s="73"/>
      <c r="D7" s="19"/>
    </row>
    <row r="8" ht="19.5" customHeight="1" spans="1:4">
      <c r="A8" s="88" t="s">
        <v>138</v>
      </c>
      <c r="B8" s="24">
        <v>185785471.76</v>
      </c>
      <c r="C8" s="88" t="s">
        <v>139</v>
      </c>
      <c r="D8" s="24">
        <v>185785471.76</v>
      </c>
    </row>
    <row r="9" ht="19.5" customHeight="1" spans="1:4">
      <c r="A9" s="88" t="s">
        <v>140</v>
      </c>
      <c r="B9" s="24">
        <v>185785471.76</v>
      </c>
      <c r="C9" s="165" t="s">
        <v>141</v>
      </c>
      <c r="D9" s="24"/>
    </row>
    <row r="10" ht="19.5" customHeight="1" spans="1:4">
      <c r="A10" s="166" t="s">
        <v>142</v>
      </c>
      <c r="B10" s="24"/>
      <c r="C10" s="165" t="s">
        <v>143</v>
      </c>
      <c r="D10" s="24"/>
    </row>
    <row r="11" ht="19.5" customHeight="1" spans="1:4">
      <c r="A11" s="166" t="s">
        <v>144</v>
      </c>
      <c r="B11" s="24"/>
      <c r="C11" s="165" t="s">
        <v>145</v>
      </c>
      <c r="D11" s="24"/>
    </row>
    <row r="12" ht="19.5" customHeight="1" spans="1:4">
      <c r="A12" s="166" t="s">
        <v>146</v>
      </c>
      <c r="B12" s="24"/>
      <c r="C12" s="165" t="s">
        <v>147</v>
      </c>
      <c r="D12" s="24">
        <v>150185550.12</v>
      </c>
    </row>
    <row r="13" ht="19.5" customHeight="1" spans="1:4">
      <c r="A13" s="166" t="s">
        <v>140</v>
      </c>
      <c r="B13" s="24"/>
      <c r="C13" s="165" t="s">
        <v>148</v>
      </c>
      <c r="D13" s="24"/>
    </row>
    <row r="14" ht="19.5" customHeight="1" spans="1:4">
      <c r="A14" s="166" t="s">
        <v>142</v>
      </c>
      <c r="B14" s="24"/>
      <c r="C14" s="165" t="s">
        <v>149</v>
      </c>
      <c r="D14" s="24"/>
    </row>
    <row r="15" ht="19.5" customHeight="1" spans="1:4">
      <c r="A15" s="166" t="s">
        <v>144</v>
      </c>
      <c r="B15" s="24"/>
      <c r="C15" s="165" t="s">
        <v>150</v>
      </c>
      <c r="D15" s="24"/>
    </row>
    <row r="16" ht="19.5" customHeight="1" spans="1:4">
      <c r="A16" s="167"/>
      <c r="B16" s="24"/>
      <c r="C16" s="165" t="s">
        <v>151</v>
      </c>
      <c r="D16" s="24">
        <v>23280471.9</v>
      </c>
    </row>
    <row r="17" ht="19.5" customHeight="1" spans="1:4">
      <c r="A17" s="167"/>
      <c r="B17" s="24"/>
      <c r="C17" s="165" t="s">
        <v>152</v>
      </c>
      <c r="D17" s="24">
        <v>5041121.54</v>
      </c>
    </row>
    <row r="18" ht="19.5" customHeight="1" spans="1:4">
      <c r="A18" s="167"/>
      <c r="B18" s="24"/>
      <c r="C18" s="165" t="s">
        <v>153</v>
      </c>
      <c r="D18" s="24"/>
    </row>
    <row r="19" ht="19.5" customHeight="1" spans="1:4">
      <c r="A19" s="167"/>
      <c r="B19" s="24"/>
      <c r="C19" s="165" t="s">
        <v>154</v>
      </c>
      <c r="D19" s="24"/>
    </row>
    <row r="20" ht="19.5" customHeight="1" spans="1:4">
      <c r="A20" s="167"/>
      <c r="B20" s="24"/>
      <c r="C20" s="165" t="s">
        <v>155</v>
      </c>
      <c r="D20" s="24"/>
    </row>
    <row r="21" ht="19.5" customHeight="1" spans="1:4">
      <c r="A21" s="88"/>
      <c r="B21" s="24"/>
      <c r="C21" s="165" t="s">
        <v>156</v>
      </c>
      <c r="D21" s="24"/>
    </row>
    <row r="22" ht="19.5" customHeight="1" spans="1:4">
      <c r="A22" s="88"/>
      <c r="B22" s="24"/>
      <c r="C22" s="88" t="s">
        <v>157</v>
      </c>
      <c r="D22" s="24"/>
    </row>
    <row r="23" ht="19.5" customHeight="1" spans="1:4">
      <c r="A23" s="88"/>
      <c r="B23" s="24"/>
      <c r="C23" s="88" t="s">
        <v>158</v>
      </c>
      <c r="D23" s="24"/>
    </row>
    <row r="24" ht="19.5" customHeight="1" spans="1:4">
      <c r="A24" s="88"/>
      <c r="B24" s="24"/>
      <c r="C24" s="88" t="s">
        <v>159</v>
      </c>
      <c r="D24" s="24"/>
    </row>
    <row r="25" ht="19.5" customHeight="1" spans="1:4">
      <c r="A25" s="88"/>
      <c r="B25" s="24"/>
      <c r="C25" s="88" t="s">
        <v>160</v>
      </c>
      <c r="D25" s="24"/>
    </row>
    <row r="26" ht="19.5" customHeight="1" spans="1:4">
      <c r="A26" s="88"/>
      <c r="B26" s="24"/>
      <c r="C26" s="88" t="s">
        <v>161</v>
      </c>
      <c r="D26" s="24"/>
    </row>
    <row r="27" ht="19.5" customHeight="1" spans="1:4">
      <c r="A27" s="165"/>
      <c r="B27" s="24"/>
      <c r="C27" s="88" t="s">
        <v>162</v>
      </c>
      <c r="D27" s="24">
        <v>7278328.2</v>
      </c>
    </row>
    <row r="28" ht="19.5" customHeight="1" spans="1:4">
      <c r="A28" s="88"/>
      <c r="B28" s="24"/>
      <c r="C28" s="88" t="s">
        <v>163</v>
      </c>
      <c r="D28" s="24"/>
    </row>
    <row r="29" customHeight="1" spans="1:4">
      <c r="A29" s="88"/>
      <c r="B29" s="24"/>
      <c r="C29" s="166" t="s">
        <v>164</v>
      </c>
      <c r="D29" s="24"/>
    </row>
    <row r="30" ht="19.5" customHeight="1" spans="1:4">
      <c r="A30" s="88"/>
      <c r="B30" s="24"/>
      <c r="C30" s="88" t="s">
        <v>165</v>
      </c>
      <c r="D30" s="24"/>
    </row>
    <row r="31" ht="19.5" customHeight="1" spans="1:4">
      <c r="A31" s="165"/>
      <c r="B31" s="24"/>
      <c r="C31" s="88" t="s">
        <v>166</v>
      </c>
      <c r="D31" s="24"/>
    </row>
    <row r="32" ht="18" customHeight="1" spans="1:4">
      <c r="A32" s="165"/>
      <c r="B32" s="24"/>
      <c r="C32" s="88" t="s">
        <v>167</v>
      </c>
      <c r="D32" s="24"/>
    </row>
    <row r="33" ht="18" customHeight="1" spans="1:4">
      <c r="A33" s="165"/>
      <c r="B33" s="24"/>
      <c r="C33" s="166" t="s">
        <v>168</v>
      </c>
      <c r="D33" s="24"/>
    </row>
    <row r="34" ht="18" customHeight="1" spans="1:4">
      <c r="A34" s="165"/>
      <c r="B34" s="24"/>
      <c r="C34" s="166" t="s">
        <v>169</v>
      </c>
      <c r="D34" s="24"/>
    </row>
    <row r="35" ht="19.5" customHeight="1" spans="1:4">
      <c r="A35" s="165"/>
      <c r="B35" s="168"/>
      <c r="C35" s="88" t="s">
        <v>170</v>
      </c>
      <c r="D35" s="168"/>
    </row>
    <row r="36" ht="19.5" customHeight="1" spans="1:4">
      <c r="A36" s="165"/>
      <c r="B36" s="24"/>
      <c r="C36" s="88" t="s">
        <v>171</v>
      </c>
      <c r="D36" s="24"/>
    </row>
    <row r="37" ht="19.5" customHeight="1" spans="1:4">
      <c r="A37" s="169" t="s">
        <v>24</v>
      </c>
      <c r="B37" s="24">
        <v>185785471.76</v>
      </c>
      <c r="C37" s="169" t="s">
        <v>25</v>
      </c>
      <c r="D37" s="24">
        <v>185785471.76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6"/>
  <sheetViews>
    <sheetView showZeros="0" workbookViewId="0">
      <pane ySplit="1" topLeftCell="A2" activePane="bottomLeft" state="frozen"/>
      <selection/>
      <selection pane="bottomLeft" activeCell="E24" sqref="E2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customHeight="1" spans="1:7">
      <c r="A1" s="128"/>
      <c r="B1" s="128"/>
      <c r="C1" s="128"/>
      <c r="D1" s="128"/>
      <c r="E1" s="128"/>
      <c r="F1" s="128"/>
      <c r="G1" s="128"/>
    </row>
    <row r="2" ht="18.75" customHeight="1" spans="1:7">
      <c r="A2" s="129"/>
      <c r="B2" s="129"/>
      <c r="C2" s="129"/>
      <c r="D2" s="129"/>
      <c r="E2" s="129"/>
      <c r="F2" s="129"/>
      <c r="G2" s="135" t="s">
        <v>172</v>
      </c>
    </row>
    <row r="3" ht="33" customHeight="1" spans="1:7">
      <c r="A3" s="156" t="str">
        <f>"2025"&amp;"年一般公共预算支出预算表（按功能科目分类）"</f>
        <v>2025年一般公共预算支出预算表（按功能科目分类）</v>
      </c>
      <c r="B3" s="156"/>
      <c r="C3" s="156"/>
      <c r="D3" s="156"/>
      <c r="E3" s="156"/>
      <c r="F3" s="156"/>
      <c r="G3" s="156"/>
    </row>
    <row r="4" ht="18.75" customHeight="1" spans="1:7">
      <c r="A4" s="157" t="str">
        <f>"单位名称："&amp;"芒市公安局"</f>
        <v>单位名称：芒市公安局</v>
      </c>
      <c r="B4" s="157"/>
      <c r="C4" s="129"/>
      <c r="D4" s="129"/>
      <c r="E4" s="129"/>
      <c r="F4" s="129"/>
      <c r="G4" s="135" t="s">
        <v>1</v>
      </c>
    </row>
    <row r="5" ht="18.75" customHeight="1" spans="1:7">
      <c r="A5" s="158" t="s">
        <v>173</v>
      </c>
      <c r="B5" s="158"/>
      <c r="C5" s="158" t="s">
        <v>30</v>
      </c>
      <c r="D5" s="158" t="s">
        <v>54</v>
      </c>
      <c r="E5" s="158"/>
      <c r="F5" s="158"/>
      <c r="G5" s="158" t="s">
        <v>55</v>
      </c>
    </row>
    <row r="6" ht="18.75" customHeight="1" spans="1:7">
      <c r="A6" s="158" t="s">
        <v>50</v>
      </c>
      <c r="B6" s="158" t="s">
        <v>51</v>
      </c>
      <c r="C6" s="158"/>
      <c r="D6" s="158" t="s">
        <v>33</v>
      </c>
      <c r="E6" s="158" t="s">
        <v>174</v>
      </c>
      <c r="F6" s="158" t="s">
        <v>175</v>
      </c>
      <c r="G6" s="158"/>
    </row>
    <row r="7" ht="18.75" customHeight="1" spans="1:7">
      <c r="A7" s="158" t="s">
        <v>61</v>
      </c>
      <c r="B7" s="158" t="s">
        <v>62</v>
      </c>
      <c r="C7" s="158" t="s">
        <v>63</v>
      </c>
      <c r="D7" s="158" t="s">
        <v>64</v>
      </c>
      <c r="E7" s="158" t="s">
        <v>65</v>
      </c>
      <c r="F7" s="158" t="s">
        <v>66</v>
      </c>
      <c r="G7" s="158" t="s">
        <v>67</v>
      </c>
    </row>
    <row r="8" ht="18.75" customHeight="1" spans="1:7">
      <c r="A8" s="159" t="s">
        <v>76</v>
      </c>
      <c r="B8" s="159" t="s">
        <v>77</v>
      </c>
      <c r="C8" s="160">
        <v>150185550.12</v>
      </c>
      <c r="D8" s="160">
        <v>116677750.12</v>
      </c>
      <c r="E8" s="160">
        <v>105964935</v>
      </c>
      <c r="F8" s="160">
        <v>10712815.12</v>
      </c>
      <c r="G8" s="160">
        <v>33507800</v>
      </c>
    </row>
    <row r="9" ht="18.75" customHeight="1" outlineLevel="1" spans="1:7">
      <c r="A9" s="161" t="s">
        <v>78</v>
      </c>
      <c r="B9" s="161" t="s">
        <v>79</v>
      </c>
      <c r="C9" s="160">
        <v>240000</v>
      </c>
      <c r="D9" s="160">
        <v>240000</v>
      </c>
      <c r="E9" s="160"/>
      <c r="F9" s="160">
        <v>240000</v>
      </c>
      <c r="G9" s="160"/>
    </row>
    <row r="10" ht="18.75" customHeight="1" outlineLevel="2" spans="1:7">
      <c r="A10" s="162" t="s">
        <v>80</v>
      </c>
      <c r="B10" s="162" t="s">
        <v>81</v>
      </c>
      <c r="C10" s="160">
        <v>240000</v>
      </c>
      <c r="D10" s="160">
        <v>240000</v>
      </c>
      <c r="E10" s="160"/>
      <c r="F10" s="160">
        <v>240000</v>
      </c>
      <c r="G10" s="160"/>
    </row>
    <row r="11" ht="18.75" customHeight="1" outlineLevel="1" spans="1:7">
      <c r="A11" s="161" t="s">
        <v>82</v>
      </c>
      <c r="B11" s="161" t="s">
        <v>83</v>
      </c>
      <c r="C11" s="160">
        <v>149945550.12</v>
      </c>
      <c r="D11" s="160">
        <v>116437750.12</v>
      </c>
      <c r="E11" s="160">
        <v>105964935</v>
      </c>
      <c r="F11" s="160">
        <v>10472815.12</v>
      </c>
      <c r="G11" s="160">
        <v>33507800</v>
      </c>
    </row>
    <row r="12" ht="18.75" customHeight="1" outlineLevel="2" spans="1:7">
      <c r="A12" s="162" t="s">
        <v>84</v>
      </c>
      <c r="B12" s="162" t="s">
        <v>85</v>
      </c>
      <c r="C12" s="160">
        <v>119026597.2</v>
      </c>
      <c r="D12" s="160">
        <v>116344097.2</v>
      </c>
      <c r="E12" s="160">
        <v>105882862</v>
      </c>
      <c r="F12" s="160">
        <v>10461235.2</v>
      </c>
      <c r="G12" s="160">
        <v>2682500</v>
      </c>
    </row>
    <row r="13" ht="18.75" customHeight="1" outlineLevel="2" spans="1:7">
      <c r="A13" s="162" t="s">
        <v>86</v>
      </c>
      <c r="B13" s="162" t="s">
        <v>87</v>
      </c>
      <c r="C13" s="160">
        <v>13919100</v>
      </c>
      <c r="D13" s="160"/>
      <c r="E13" s="160"/>
      <c r="F13" s="160"/>
      <c r="G13" s="160">
        <v>13919100</v>
      </c>
    </row>
    <row r="14" ht="18.75" customHeight="1" outlineLevel="2" spans="1:7">
      <c r="A14" s="162" t="s">
        <v>88</v>
      </c>
      <c r="B14" s="162" t="s">
        <v>89</v>
      </c>
      <c r="C14" s="160">
        <v>93652.92</v>
      </c>
      <c r="D14" s="160">
        <v>93652.92</v>
      </c>
      <c r="E14" s="160">
        <v>82073</v>
      </c>
      <c r="F14" s="160">
        <v>11579.92</v>
      </c>
      <c r="G14" s="160"/>
    </row>
    <row r="15" ht="18.75" customHeight="1" outlineLevel="2" spans="1:7">
      <c r="A15" s="162" t="s">
        <v>90</v>
      </c>
      <c r="B15" s="162" t="s">
        <v>91</v>
      </c>
      <c r="C15" s="160">
        <v>3070900</v>
      </c>
      <c r="D15" s="160"/>
      <c r="E15" s="160"/>
      <c r="F15" s="160"/>
      <c r="G15" s="160">
        <v>3070900</v>
      </c>
    </row>
    <row r="16" ht="18.75" customHeight="1" outlineLevel="2" spans="1:7">
      <c r="A16" s="162" t="s">
        <v>92</v>
      </c>
      <c r="B16" s="162" t="s">
        <v>93</v>
      </c>
      <c r="C16" s="160">
        <v>3797500</v>
      </c>
      <c r="D16" s="160"/>
      <c r="E16" s="160"/>
      <c r="F16" s="160"/>
      <c r="G16" s="160">
        <v>3797500</v>
      </c>
    </row>
    <row r="17" ht="18.75" customHeight="1" outlineLevel="2" spans="1:7">
      <c r="A17" s="162" t="s">
        <v>94</v>
      </c>
      <c r="B17" s="162" t="s">
        <v>95</v>
      </c>
      <c r="C17" s="160">
        <v>10037800</v>
      </c>
      <c r="D17" s="160"/>
      <c r="E17" s="160"/>
      <c r="F17" s="160"/>
      <c r="G17" s="160">
        <v>10037800</v>
      </c>
    </row>
    <row r="18" ht="18.75" customHeight="1" spans="1:7">
      <c r="A18" s="159" t="s">
        <v>96</v>
      </c>
      <c r="B18" s="159" t="s">
        <v>97</v>
      </c>
      <c r="C18" s="160">
        <v>23280471.9</v>
      </c>
      <c r="D18" s="160">
        <v>23280471.9</v>
      </c>
      <c r="E18" s="160">
        <v>23190631.9</v>
      </c>
      <c r="F18" s="160">
        <v>89840</v>
      </c>
      <c r="G18" s="160"/>
    </row>
    <row r="19" ht="18.75" customHeight="1" outlineLevel="1" spans="1:7">
      <c r="A19" s="161" t="s">
        <v>98</v>
      </c>
      <c r="B19" s="161" t="s">
        <v>99</v>
      </c>
      <c r="C19" s="160">
        <v>10933186.19</v>
      </c>
      <c r="D19" s="160">
        <v>10933186.19</v>
      </c>
      <c r="E19" s="160">
        <v>10843346.19</v>
      </c>
      <c r="F19" s="160">
        <v>89840</v>
      </c>
      <c r="G19" s="160"/>
    </row>
    <row r="20" ht="18.75" customHeight="1" outlineLevel="2" spans="1:7">
      <c r="A20" s="162" t="s">
        <v>100</v>
      </c>
      <c r="B20" s="162" t="s">
        <v>101</v>
      </c>
      <c r="C20" s="160">
        <v>89240</v>
      </c>
      <c r="D20" s="160">
        <v>89240</v>
      </c>
      <c r="E20" s="160"/>
      <c r="F20" s="160">
        <v>89240</v>
      </c>
      <c r="G20" s="160"/>
    </row>
    <row r="21" ht="18.75" customHeight="1" outlineLevel="2" spans="1:7">
      <c r="A21" s="162" t="s">
        <v>102</v>
      </c>
      <c r="B21" s="162" t="s">
        <v>103</v>
      </c>
      <c r="C21" s="160">
        <v>600</v>
      </c>
      <c r="D21" s="160">
        <v>600</v>
      </c>
      <c r="E21" s="160"/>
      <c r="F21" s="160">
        <v>600</v>
      </c>
      <c r="G21" s="160"/>
    </row>
    <row r="22" ht="27" customHeight="1" outlineLevel="2" spans="1:7">
      <c r="A22" s="162" t="s">
        <v>104</v>
      </c>
      <c r="B22" s="162" t="s">
        <v>105</v>
      </c>
      <c r="C22" s="160">
        <v>9706933.59</v>
      </c>
      <c r="D22" s="160">
        <v>9706933.59</v>
      </c>
      <c r="E22" s="160">
        <v>9706933.59</v>
      </c>
      <c r="F22" s="160"/>
      <c r="G22" s="160"/>
    </row>
    <row r="23" ht="31" customHeight="1" outlineLevel="2" spans="1:7">
      <c r="A23" s="162" t="s">
        <v>106</v>
      </c>
      <c r="B23" s="162" t="s">
        <v>107</v>
      </c>
      <c r="C23" s="160">
        <v>1136412.6</v>
      </c>
      <c r="D23" s="160">
        <v>1136412.6</v>
      </c>
      <c r="E23" s="160">
        <v>1136412.6</v>
      </c>
      <c r="F23" s="160"/>
      <c r="G23" s="160"/>
    </row>
    <row r="24" ht="18.75" customHeight="1" outlineLevel="1" spans="1:7">
      <c r="A24" s="161" t="s">
        <v>108</v>
      </c>
      <c r="B24" s="161" t="s">
        <v>109</v>
      </c>
      <c r="C24" s="160">
        <v>415123.28</v>
      </c>
      <c r="D24" s="160">
        <v>415123.28</v>
      </c>
      <c r="E24" s="160">
        <v>415123.28</v>
      </c>
      <c r="F24" s="160"/>
      <c r="G24" s="160"/>
    </row>
    <row r="25" ht="18.75" customHeight="1" outlineLevel="2" spans="1:7">
      <c r="A25" s="162" t="s">
        <v>110</v>
      </c>
      <c r="B25" s="162" t="s">
        <v>111</v>
      </c>
      <c r="C25" s="160">
        <v>305123.28</v>
      </c>
      <c r="D25" s="160">
        <v>305123.28</v>
      </c>
      <c r="E25" s="160">
        <v>305123.28</v>
      </c>
      <c r="F25" s="160"/>
      <c r="G25" s="160"/>
    </row>
    <row r="26" ht="18.75" customHeight="1" outlineLevel="2" spans="1:7">
      <c r="A26" s="162" t="s">
        <v>112</v>
      </c>
      <c r="B26" s="162" t="s">
        <v>113</v>
      </c>
      <c r="C26" s="160">
        <v>110000</v>
      </c>
      <c r="D26" s="160">
        <v>110000</v>
      </c>
      <c r="E26" s="160">
        <v>110000</v>
      </c>
      <c r="F26" s="160"/>
      <c r="G26" s="160"/>
    </row>
    <row r="27" ht="18.75" customHeight="1" outlineLevel="1" spans="1:7">
      <c r="A27" s="161" t="s">
        <v>114</v>
      </c>
      <c r="B27" s="161" t="s">
        <v>115</v>
      </c>
      <c r="C27" s="160">
        <v>11932162.43</v>
      </c>
      <c r="D27" s="160">
        <v>11932162.43</v>
      </c>
      <c r="E27" s="160">
        <v>11932162.43</v>
      </c>
      <c r="F27" s="160"/>
      <c r="G27" s="160"/>
    </row>
    <row r="28" ht="36" customHeight="1" outlineLevel="2" spans="1:7">
      <c r="A28" s="162" t="s">
        <v>116</v>
      </c>
      <c r="B28" s="162" t="s">
        <v>115</v>
      </c>
      <c r="C28" s="160">
        <v>11932162.43</v>
      </c>
      <c r="D28" s="160">
        <v>11932162.43</v>
      </c>
      <c r="E28" s="160">
        <v>11932162.43</v>
      </c>
      <c r="F28" s="160"/>
      <c r="G28" s="160"/>
    </row>
    <row r="29" ht="18.75" customHeight="1" spans="1:7">
      <c r="A29" s="159" t="s">
        <v>117</v>
      </c>
      <c r="B29" s="159" t="s">
        <v>118</v>
      </c>
      <c r="C29" s="160">
        <v>5041121.54</v>
      </c>
      <c r="D29" s="160">
        <v>5041121.54</v>
      </c>
      <c r="E29" s="160">
        <v>5041121.54</v>
      </c>
      <c r="F29" s="160"/>
      <c r="G29" s="160"/>
    </row>
    <row r="30" ht="18.75" customHeight="1" outlineLevel="1" spans="1:7">
      <c r="A30" s="161" t="s">
        <v>119</v>
      </c>
      <c r="B30" s="161" t="s">
        <v>120</v>
      </c>
      <c r="C30" s="160">
        <v>5041121.54</v>
      </c>
      <c r="D30" s="160">
        <v>5041121.54</v>
      </c>
      <c r="E30" s="160">
        <v>5041121.54</v>
      </c>
      <c r="F30" s="160"/>
      <c r="G30" s="160"/>
    </row>
    <row r="31" ht="18.75" customHeight="1" outlineLevel="2" spans="1:7">
      <c r="A31" s="162" t="s">
        <v>121</v>
      </c>
      <c r="B31" s="162" t="s">
        <v>122</v>
      </c>
      <c r="C31" s="160">
        <v>4919816.07</v>
      </c>
      <c r="D31" s="160">
        <v>4919816.07</v>
      </c>
      <c r="E31" s="160">
        <v>4919816.07</v>
      </c>
      <c r="F31" s="160"/>
      <c r="G31" s="160"/>
    </row>
    <row r="32" ht="28" customHeight="1" outlineLevel="2" spans="1:7">
      <c r="A32" s="162" t="s">
        <v>125</v>
      </c>
      <c r="B32" s="162" t="s">
        <v>126</v>
      </c>
      <c r="C32" s="160">
        <v>121305.47</v>
      </c>
      <c r="D32" s="160">
        <v>121305.47</v>
      </c>
      <c r="E32" s="160">
        <v>121305.47</v>
      </c>
      <c r="F32" s="160"/>
      <c r="G32" s="160"/>
    </row>
    <row r="33" ht="18.75" customHeight="1" spans="1:7">
      <c r="A33" s="159" t="s">
        <v>127</v>
      </c>
      <c r="B33" s="159" t="s">
        <v>128</v>
      </c>
      <c r="C33" s="160">
        <v>7278328.2</v>
      </c>
      <c r="D33" s="160">
        <v>7278328.2</v>
      </c>
      <c r="E33" s="160">
        <v>7278328.2</v>
      </c>
      <c r="F33" s="160"/>
      <c r="G33" s="160"/>
    </row>
    <row r="34" ht="18.75" customHeight="1" outlineLevel="1" spans="1:7">
      <c r="A34" s="161" t="s">
        <v>129</v>
      </c>
      <c r="B34" s="161" t="s">
        <v>130</v>
      </c>
      <c r="C34" s="160">
        <v>7278328.2</v>
      </c>
      <c r="D34" s="160">
        <v>7278328.2</v>
      </c>
      <c r="E34" s="160">
        <v>7278328.2</v>
      </c>
      <c r="F34" s="160"/>
      <c r="G34" s="160"/>
    </row>
    <row r="35" ht="18.75" customHeight="1" outlineLevel="2" spans="1:7">
      <c r="A35" s="162" t="s">
        <v>131</v>
      </c>
      <c r="B35" s="162" t="s">
        <v>132</v>
      </c>
      <c r="C35" s="160">
        <v>7278328.2</v>
      </c>
      <c r="D35" s="160">
        <v>7278328.2</v>
      </c>
      <c r="E35" s="160">
        <v>7278328.2</v>
      </c>
      <c r="F35" s="160"/>
      <c r="G35" s="160"/>
    </row>
    <row r="36" ht="18.75" customHeight="1" spans="1:7">
      <c r="A36" s="158" t="s">
        <v>30</v>
      </c>
      <c r="B36" s="158"/>
      <c r="C36" s="160">
        <v>185785471.76</v>
      </c>
      <c r="D36" s="160">
        <v>152277671.76</v>
      </c>
      <c r="E36" s="160">
        <v>141475016.64</v>
      </c>
      <c r="F36" s="160">
        <v>10802655.12</v>
      </c>
      <c r="G36" s="160">
        <v>33507800</v>
      </c>
    </row>
  </sheetData>
  <mergeCells count="7">
    <mergeCell ref="A3:G3"/>
    <mergeCell ref="A4:C4"/>
    <mergeCell ref="A5:B5"/>
    <mergeCell ref="D5:F5"/>
    <mergeCell ref="A36:B36"/>
    <mergeCell ref="C5:C6"/>
    <mergeCell ref="G5:G6"/>
  </mergeCells>
  <printOptions horizontalCentered="1"/>
  <pageMargins left="0.709027777777778" right="0.709027777777778" top="0.75" bottom="0.75" header="0.309027777777778" footer="0.309027777777778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pane ySplit="1" topLeftCell="A2" activePane="bottomLeft" state="frozen"/>
      <selection/>
      <selection pane="bottomLeft" activeCell="E8" sqref="E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47"/>
      <c r="B2" s="147"/>
      <c r="C2" s="148"/>
      <c r="D2" s="2"/>
      <c r="E2" s="2"/>
      <c r="F2" s="149" t="s">
        <v>176</v>
      </c>
    </row>
    <row r="3" ht="33.75" customHeight="1" spans="1:6">
      <c r="A3" s="150" t="str">
        <f>"2025"&amp;"年一般公共预算“三公”经费支出预算表"</f>
        <v>2025年一般公共预算“三公”经费支出预算表</v>
      </c>
      <c r="B3" s="150"/>
      <c r="C3" s="150"/>
      <c r="D3" s="150"/>
      <c r="E3" s="150"/>
      <c r="F3" s="150"/>
    </row>
    <row r="4" ht="21.75" customHeight="1" spans="1:6">
      <c r="A4" s="151" t="str">
        <f>"单位名称："&amp;"芒市公安局"</f>
        <v>单位名称：芒市公安局</v>
      </c>
      <c r="B4" s="147"/>
      <c r="C4" s="148"/>
      <c r="D4" s="4"/>
      <c r="E4" s="2"/>
      <c r="F4" s="149" t="s">
        <v>27</v>
      </c>
    </row>
    <row r="5" ht="19.5" customHeight="1" spans="1:6">
      <c r="A5" s="12" t="s">
        <v>177</v>
      </c>
      <c r="B5" s="70" t="s">
        <v>178</v>
      </c>
      <c r="C5" s="13" t="s">
        <v>179</v>
      </c>
      <c r="D5" s="14"/>
      <c r="E5" s="15"/>
      <c r="F5" s="70" t="s">
        <v>180</v>
      </c>
    </row>
    <row r="6" ht="19.5" customHeight="1" spans="1:6">
      <c r="A6" s="19"/>
      <c r="B6" s="73"/>
      <c r="C6" s="36" t="s">
        <v>33</v>
      </c>
      <c r="D6" s="36" t="s">
        <v>181</v>
      </c>
      <c r="E6" s="36" t="s">
        <v>182</v>
      </c>
      <c r="F6" s="73"/>
    </row>
    <row r="7" ht="18.75" customHeight="1" spans="1:6">
      <c r="A7" s="152">
        <v>1</v>
      </c>
      <c r="B7" s="152">
        <v>2</v>
      </c>
      <c r="C7" s="153">
        <v>3</v>
      </c>
      <c r="D7" s="152">
        <v>4</v>
      </c>
      <c r="E7" s="152">
        <v>5</v>
      </c>
      <c r="F7" s="152">
        <v>6</v>
      </c>
    </row>
    <row r="8" ht="24.75" customHeight="1" spans="1:6">
      <c r="A8" s="154">
        <v>4869200</v>
      </c>
      <c r="B8" s="154"/>
      <c r="C8" s="155">
        <v>4817300</v>
      </c>
      <c r="D8" s="154">
        <v>1987800</v>
      </c>
      <c r="E8" s="154">
        <v>2829500</v>
      </c>
      <c r="F8" s="154">
        <v>51900</v>
      </c>
    </row>
  </sheetData>
  <mergeCells count="6">
    <mergeCell ref="A3:F3"/>
    <mergeCell ref="A4:D4"/>
    <mergeCell ref="C5:E5"/>
    <mergeCell ref="A5:A6"/>
    <mergeCell ref="B5:B6"/>
    <mergeCell ref="F5:F6"/>
  </mergeCells>
  <printOptions horizontalCentered="1"/>
  <pageMargins left="0.388888888888889" right="0.388888888888889" top="0.588888888888889" bottom="0.588888888888889" header="0.509027777777778" footer="0.509027777777778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1"/>
  <sheetViews>
    <sheetView showZeros="0" workbookViewId="0">
      <pane ySplit="1" topLeftCell="A2" activePane="bottomLeft" state="frozen"/>
      <selection/>
      <selection pane="bottomLeft" activeCell="D55" sqref="D55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7142857142857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3.7142857142857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customHeight="1" spans="1:2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18.75" customHeight="1" spans="1:23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5" t="s">
        <v>183</v>
      </c>
      <c r="U2" s="145"/>
      <c r="V2" s="145"/>
      <c r="W2" s="145"/>
    </row>
    <row r="3" ht="45.75" customHeight="1" spans="1:23">
      <c r="A3" s="143" t="s">
        <v>184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</row>
    <row r="4" ht="18.75" customHeight="1" spans="1:23">
      <c r="A4" s="142" t="str">
        <f>"单位名称："&amp;"芒市公安局"</f>
        <v>单位名称：芒市公安局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5" t="s">
        <v>27</v>
      </c>
      <c r="U4" s="145"/>
      <c r="V4" s="145"/>
      <c r="W4" s="145"/>
    </row>
    <row r="5" ht="18.75" customHeight="1" spans="1:23">
      <c r="A5" s="144" t="s">
        <v>185</v>
      </c>
      <c r="B5" s="144" t="s">
        <v>186</v>
      </c>
      <c r="C5" s="144" t="s">
        <v>187</v>
      </c>
      <c r="D5" s="144" t="s">
        <v>188</v>
      </c>
      <c r="E5" s="144" t="s">
        <v>189</v>
      </c>
      <c r="F5" s="144" t="s">
        <v>190</v>
      </c>
      <c r="G5" s="144" t="s">
        <v>191</v>
      </c>
      <c r="H5" s="144" t="s">
        <v>192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</row>
    <row r="6" ht="28.3" customHeight="1" spans="1:23">
      <c r="A6" s="144"/>
      <c r="B6" s="144"/>
      <c r="C6" s="144"/>
      <c r="D6" s="144"/>
      <c r="E6" s="144"/>
      <c r="F6" s="144"/>
      <c r="G6" s="144"/>
      <c r="H6" s="144" t="s">
        <v>193</v>
      </c>
      <c r="I6" s="144" t="s">
        <v>34</v>
      </c>
      <c r="J6" s="144" t="s">
        <v>194</v>
      </c>
      <c r="K6" s="144" t="s">
        <v>195</v>
      </c>
      <c r="L6" s="144" t="s">
        <v>196</v>
      </c>
      <c r="M6" s="144" t="s">
        <v>197</v>
      </c>
      <c r="N6" s="144" t="s">
        <v>198</v>
      </c>
      <c r="O6" s="144" t="s">
        <v>35</v>
      </c>
      <c r="P6" s="144" t="s">
        <v>36</v>
      </c>
      <c r="Q6" s="144" t="s">
        <v>37</v>
      </c>
      <c r="R6" s="144" t="s">
        <v>53</v>
      </c>
      <c r="S6" s="144"/>
      <c r="T6" s="144"/>
      <c r="U6" s="144"/>
      <c r="V6" s="144"/>
      <c r="W6" s="144"/>
    </row>
    <row r="7" ht="24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199</v>
      </c>
      <c r="J7" s="144" t="s">
        <v>194</v>
      </c>
      <c r="K7" s="144" t="s">
        <v>195</v>
      </c>
      <c r="L7" s="144" t="s">
        <v>196</v>
      </c>
      <c r="M7" s="144" t="s">
        <v>197</v>
      </c>
      <c r="N7" s="144" t="s">
        <v>34</v>
      </c>
      <c r="O7" s="144" t="s">
        <v>35</v>
      </c>
      <c r="P7" s="144" t="s">
        <v>36</v>
      </c>
      <c r="Q7" s="144"/>
      <c r="R7" s="144" t="s">
        <v>33</v>
      </c>
      <c r="S7" s="144" t="s">
        <v>40</v>
      </c>
      <c r="T7" s="144" t="s">
        <v>41</v>
      </c>
      <c r="U7" s="144" t="s">
        <v>42</v>
      </c>
      <c r="V7" s="144" t="s">
        <v>43</v>
      </c>
      <c r="W7" s="144" t="s">
        <v>44</v>
      </c>
    </row>
    <row r="8" ht="32.05" customHeight="1" spans="1:23">
      <c r="A8" s="144"/>
      <c r="B8" s="144"/>
      <c r="C8" s="144"/>
      <c r="D8" s="144"/>
      <c r="E8" s="144"/>
      <c r="F8" s="144"/>
      <c r="G8" s="144"/>
      <c r="H8" s="144"/>
      <c r="I8" s="144" t="s">
        <v>33</v>
      </c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</row>
    <row r="9" ht="18.75" customHeight="1" spans="1:23">
      <c r="A9" s="144" t="s">
        <v>61</v>
      </c>
      <c r="B9" s="144" t="s">
        <v>62</v>
      </c>
      <c r="C9" s="144" t="s">
        <v>63</v>
      </c>
      <c r="D9" s="144" t="s">
        <v>64</v>
      </c>
      <c r="E9" s="144" t="s">
        <v>65</v>
      </c>
      <c r="F9" s="144" t="s">
        <v>66</v>
      </c>
      <c r="G9" s="144" t="s">
        <v>67</v>
      </c>
      <c r="H9" s="144" t="s">
        <v>68</v>
      </c>
      <c r="I9" s="144" t="s">
        <v>69</v>
      </c>
      <c r="J9" s="144" t="s">
        <v>70</v>
      </c>
      <c r="K9" s="144" t="s">
        <v>71</v>
      </c>
      <c r="L9" s="144" t="s">
        <v>72</v>
      </c>
      <c r="M9" s="144" t="s">
        <v>73</v>
      </c>
      <c r="N9" s="144" t="s">
        <v>74</v>
      </c>
      <c r="O9" s="144" t="s">
        <v>75</v>
      </c>
      <c r="P9" s="144" t="s">
        <v>200</v>
      </c>
      <c r="Q9" s="144" t="s">
        <v>201</v>
      </c>
      <c r="R9" s="144" t="s">
        <v>202</v>
      </c>
      <c r="S9" s="144" t="s">
        <v>203</v>
      </c>
      <c r="T9" s="144" t="s">
        <v>204</v>
      </c>
      <c r="U9" s="144" t="s">
        <v>205</v>
      </c>
      <c r="V9" s="144" t="s">
        <v>206</v>
      </c>
      <c r="W9" s="144" t="s">
        <v>207</v>
      </c>
    </row>
    <row r="10" ht="53.25" customHeight="1" spans="1:23">
      <c r="A10" s="133" t="s">
        <v>46</v>
      </c>
      <c r="B10" s="133"/>
      <c r="C10" s="133"/>
      <c r="D10" s="133"/>
      <c r="E10" s="133"/>
      <c r="F10" s="133"/>
      <c r="G10" s="133"/>
      <c r="H10" s="140">
        <v>123626661.24</v>
      </c>
      <c r="I10" s="140">
        <v>123626661.24</v>
      </c>
      <c r="J10" s="140"/>
      <c r="K10" s="140"/>
      <c r="L10" s="140">
        <v>123626661.24</v>
      </c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ht="53.25" customHeight="1" outlineLevel="1" spans="1:23">
      <c r="A11" s="133" t="s">
        <v>46</v>
      </c>
      <c r="B11" s="133" t="s">
        <v>208</v>
      </c>
      <c r="C11" s="133" t="s">
        <v>209</v>
      </c>
      <c r="D11" s="133" t="s">
        <v>84</v>
      </c>
      <c r="E11" s="133" t="s">
        <v>85</v>
      </c>
      <c r="F11" s="133" t="s">
        <v>210</v>
      </c>
      <c r="G11" s="133" t="s">
        <v>211</v>
      </c>
      <c r="H11" s="140">
        <v>19394076</v>
      </c>
      <c r="I11" s="140">
        <v>19394076</v>
      </c>
      <c r="J11" s="140"/>
      <c r="K11" s="140"/>
      <c r="L11" s="140">
        <v>19394076</v>
      </c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ht="53.25" customHeight="1" outlineLevel="1" spans="1:23">
      <c r="A12" s="133" t="s">
        <v>46</v>
      </c>
      <c r="B12" s="133" t="s">
        <v>212</v>
      </c>
      <c r="C12" s="133" t="s">
        <v>213</v>
      </c>
      <c r="D12" s="133" t="s">
        <v>88</v>
      </c>
      <c r="E12" s="133" t="s">
        <v>89</v>
      </c>
      <c r="F12" s="133" t="s">
        <v>210</v>
      </c>
      <c r="G12" s="133" t="s">
        <v>211</v>
      </c>
      <c r="H12" s="140">
        <v>36924</v>
      </c>
      <c r="I12" s="140">
        <v>36924</v>
      </c>
      <c r="J12" s="140"/>
      <c r="K12" s="140"/>
      <c r="L12" s="140">
        <v>36924</v>
      </c>
      <c r="M12" s="133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ht="53.25" customHeight="1" outlineLevel="1" spans="1:23">
      <c r="A13" s="133" t="s">
        <v>46</v>
      </c>
      <c r="B13" s="133" t="s">
        <v>208</v>
      </c>
      <c r="C13" s="133" t="s">
        <v>209</v>
      </c>
      <c r="D13" s="133" t="s">
        <v>84</v>
      </c>
      <c r="E13" s="133" t="s">
        <v>85</v>
      </c>
      <c r="F13" s="133" t="s">
        <v>214</v>
      </c>
      <c r="G13" s="133" t="s">
        <v>215</v>
      </c>
      <c r="H13" s="140">
        <v>33483432</v>
      </c>
      <c r="I13" s="140">
        <v>33483432</v>
      </c>
      <c r="J13" s="140"/>
      <c r="K13" s="140"/>
      <c r="L13" s="140">
        <v>33483432</v>
      </c>
      <c r="M13" s="133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ht="53.25" customHeight="1" outlineLevel="1" spans="1:23">
      <c r="A14" s="133" t="s">
        <v>46</v>
      </c>
      <c r="B14" s="133" t="s">
        <v>212</v>
      </c>
      <c r="C14" s="133" t="s">
        <v>213</v>
      </c>
      <c r="D14" s="133" t="s">
        <v>88</v>
      </c>
      <c r="E14" s="133" t="s">
        <v>89</v>
      </c>
      <c r="F14" s="133" t="s">
        <v>214</v>
      </c>
      <c r="G14" s="133" t="s">
        <v>215</v>
      </c>
      <c r="H14" s="140">
        <v>4500</v>
      </c>
      <c r="I14" s="140">
        <v>4500</v>
      </c>
      <c r="J14" s="140"/>
      <c r="K14" s="140"/>
      <c r="L14" s="140">
        <v>4500</v>
      </c>
      <c r="M14" s="133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ht="53.25" customHeight="1" outlineLevel="1" spans="1:23">
      <c r="A15" s="133" t="s">
        <v>46</v>
      </c>
      <c r="B15" s="133" t="s">
        <v>208</v>
      </c>
      <c r="C15" s="133" t="s">
        <v>209</v>
      </c>
      <c r="D15" s="133" t="s">
        <v>84</v>
      </c>
      <c r="E15" s="133" t="s">
        <v>85</v>
      </c>
      <c r="F15" s="133" t="s">
        <v>216</v>
      </c>
      <c r="G15" s="133" t="s">
        <v>217</v>
      </c>
      <c r="H15" s="140">
        <v>1616173</v>
      </c>
      <c r="I15" s="140">
        <v>1616173</v>
      </c>
      <c r="J15" s="140"/>
      <c r="K15" s="140"/>
      <c r="L15" s="140">
        <v>1616173</v>
      </c>
      <c r="M15" s="133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ht="53.25" customHeight="1" outlineLevel="1" spans="1:23">
      <c r="A16" s="133" t="s">
        <v>46</v>
      </c>
      <c r="B16" s="133" t="s">
        <v>212</v>
      </c>
      <c r="C16" s="133" t="s">
        <v>213</v>
      </c>
      <c r="D16" s="133" t="s">
        <v>88</v>
      </c>
      <c r="E16" s="133" t="s">
        <v>89</v>
      </c>
      <c r="F16" s="133" t="s">
        <v>218</v>
      </c>
      <c r="G16" s="133" t="s">
        <v>219</v>
      </c>
      <c r="H16" s="140">
        <v>3077</v>
      </c>
      <c r="I16" s="140">
        <v>3077</v>
      </c>
      <c r="J16" s="140"/>
      <c r="K16" s="140"/>
      <c r="L16" s="140">
        <v>3077</v>
      </c>
      <c r="M16" s="133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ht="53.25" customHeight="1" outlineLevel="1" spans="1:23">
      <c r="A17" s="133" t="s">
        <v>46</v>
      </c>
      <c r="B17" s="133" t="s">
        <v>212</v>
      </c>
      <c r="C17" s="133" t="s">
        <v>213</v>
      </c>
      <c r="D17" s="133" t="s">
        <v>88</v>
      </c>
      <c r="E17" s="133" t="s">
        <v>89</v>
      </c>
      <c r="F17" s="133" t="s">
        <v>218</v>
      </c>
      <c r="G17" s="133" t="s">
        <v>219</v>
      </c>
      <c r="H17" s="140"/>
      <c r="I17" s="140"/>
      <c r="J17" s="140"/>
      <c r="K17" s="140"/>
      <c r="L17" s="140"/>
      <c r="M17" s="133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ht="53.25" customHeight="1" outlineLevel="1" spans="1:23">
      <c r="A18" s="133" t="s">
        <v>46</v>
      </c>
      <c r="B18" s="133" t="s">
        <v>212</v>
      </c>
      <c r="C18" s="133" t="s">
        <v>213</v>
      </c>
      <c r="D18" s="133" t="s">
        <v>88</v>
      </c>
      <c r="E18" s="133" t="s">
        <v>89</v>
      </c>
      <c r="F18" s="133" t="s">
        <v>218</v>
      </c>
      <c r="G18" s="133" t="s">
        <v>219</v>
      </c>
      <c r="H18" s="140">
        <v>12420</v>
      </c>
      <c r="I18" s="140">
        <v>12420</v>
      </c>
      <c r="J18" s="140"/>
      <c r="K18" s="140"/>
      <c r="L18" s="140">
        <v>12420</v>
      </c>
      <c r="M18" s="133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ht="53.25" customHeight="1" outlineLevel="1" spans="1:23">
      <c r="A19" s="133" t="s">
        <v>46</v>
      </c>
      <c r="B19" s="133" t="s">
        <v>212</v>
      </c>
      <c r="C19" s="133" t="s">
        <v>213</v>
      </c>
      <c r="D19" s="133" t="s">
        <v>88</v>
      </c>
      <c r="E19" s="133" t="s">
        <v>89</v>
      </c>
      <c r="F19" s="133" t="s">
        <v>218</v>
      </c>
      <c r="G19" s="133" t="s">
        <v>219</v>
      </c>
      <c r="H19" s="140">
        <v>25152</v>
      </c>
      <c r="I19" s="140">
        <v>25152</v>
      </c>
      <c r="J19" s="140"/>
      <c r="K19" s="140"/>
      <c r="L19" s="140">
        <v>25152</v>
      </c>
      <c r="M19" s="133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ht="53.25" customHeight="1" outlineLevel="1" spans="1:23">
      <c r="A20" s="133" t="s">
        <v>46</v>
      </c>
      <c r="B20" s="133" t="s">
        <v>220</v>
      </c>
      <c r="C20" s="133" t="s">
        <v>221</v>
      </c>
      <c r="D20" s="133" t="s">
        <v>104</v>
      </c>
      <c r="E20" s="133" t="s">
        <v>105</v>
      </c>
      <c r="F20" s="133" t="s">
        <v>222</v>
      </c>
      <c r="G20" s="133" t="s">
        <v>223</v>
      </c>
      <c r="H20" s="140">
        <v>8518453.44</v>
      </c>
      <c r="I20" s="140">
        <v>8518453.44</v>
      </c>
      <c r="J20" s="140"/>
      <c r="K20" s="140"/>
      <c r="L20" s="140">
        <v>8518453.44</v>
      </c>
      <c r="M20" s="133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ht="53.25" customHeight="1" outlineLevel="1" spans="1:23">
      <c r="A21" s="133" t="s">
        <v>46</v>
      </c>
      <c r="B21" s="133" t="s">
        <v>220</v>
      </c>
      <c r="C21" s="133" t="s">
        <v>221</v>
      </c>
      <c r="D21" s="133" t="s">
        <v>106</v>
      </c>
      <c r="E21" s="133" t="s">
        <v>107</v>
      </c>
      <c r="F21" s="133" t="s">
        <v>224</v>
      </c>
      <c r="G21" s="133" t="s">
        <v>225</v>
      </c>
      <c r="H21" s="140">
        <v>888090.24</v>
      </c>
      <c r="I21" s="140">
        <v>888090.24</v>
      </c>
      <c r="J21" s="140"/>
      <c r="K21" s="140"/>
      <c r="L21" s="140">
        <v>888090.24</v>
      </c>
      <c r="M21" s="133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ht="53.25" customHeight="1" outlineLevel="1" spans="1:23">
      <c r="A22" s="133" t="s">
        <v>46</v>
      </c>
      <c r="B22" s="133" t="s">
        <v>220</v>
      </c>
      <c r="C22" s="133" t="s">
        <v>221</v>
      </c>
      <c r="D22" s="133" t="s">
        <v>106</v>
      </c>
      <c r="E22" s="133" t="s">
        <v>107</v>
      </c>
      <c r="F22" s="133" t="s">
        <v>224</v>
      </c>
      <c r="G22" s="133" t="s">
        <v>225</v>
      </c>
      <c r="H22" s="140"/>
      <c r="I22" s="140"/>
      <c r="J22" s="140"/>
      <c r="K22" s="140"/>
      <c r="L22" s="140"/>
      <c r="M22" s="133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ht="53.25" customHeight="1" outlineLevel="1" spans="1:23">
      <c r="A23" s="133" t="s">
        <v>46</v>
      </c>
      <c r="B23" s="133" t="s">
        <v>220</v>
      </c>
      <c r="C23" s="133" t="s">
        <v>221</v>
      </c>
      <c r="D23" s="133" t="s">
        <v>121</v>
      </c>
      <c r="E23" s="133" t="s">
        <v>122</v>
      </c>
      <c r="F23" s="133" t="s">
        <v>226</v>
      </c>
      <c r="G23" s="133" t="s">
        <v>227</v>
      </c>
      <c r="H23" s="140">
        <v>4317503.99</v>
      </c>
      <c r="I23" s="140">
        <v>4317503.99</v>
      </c>
      <c r="J23" s="140"/>
      <c r="K23" s="140"/>
      <c r="L23" s="140">
        <v>4317503.99</v>
      </c>
      <c r="M23" s="133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ht="53.25" customHeight="1" outlineLevel="1" spans="1:23">
      <c r="A24" s="133" t="s">
        <v>46</v>
      </c>
      <c r="B24" s="133" t="s">
        <v>220</v>
      </c>
      <c r="C24" s="133" t="s">
        <v>221</v>
      </c>
      <c r="D24" s="133" t="s">
        <v>123</v>
      </c>
      <c r="E24" s="133" t="s">
        <v>124</v>
      </c>
      <c r="F24" s="133" t="s">
        <v>226</v>
      </c>
      <c r="G24" s="133" t="s">
        <v>227</v>
      </c>
      <c r="H24" s="140"/>
      <c r="I24" s="140"/>
      <c r="J24" s="140"/>
      <c r="K24" s="140"/>
      <c r="L24" s="140"/>
      <c r="M24" s="133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ht="53.25" customHeight="1" outlineLevel="1" spans="1:23">
      <c r="A25" s="133" t="s">
        <v>46</v>
      </c>
      <c r="B25" s="133" t="s">
        <v>220</v>
      </c>
      <c r="C25" s="133" t="s">
        <v>221</v>
      </c>
      <c r="D25" s="133" t="s">
        <v>116</v>
      </c>
      <c r="E25" s="133" t="s">
        <v>115</v>
      </c>
      <c r="F25" s="133" t="s">
        <v>228</v>
      </c>
      <c r="G25" s="133" t="s">
        <v>229</v>
      </c>
      <c r="H25" s="140">
        <v>62965.14</v>
      </c>
      <c r="I25" s="140">
        <v>62965.14</v>
      </c>
      <c r="J25" s="140"/>
      <c r="K25" s="140"/>
      <c r="L25" s="140">
        <v>62965.14</v>
      </c>
      <c r="M25" s="133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ht="53.25" customHeight="1" outlineLevel="1" spans="1:23">
      <c r="A26" s="133" t="s">
        <v>46</v>
      </c>
      <c r="B26" s="133" t="s">
        <v>220</v>
      </c>
      <c r="C26" s="133" t="s">
        <v>221</v>
      </c>
      <c r="D26" s="133" t="s">
        <v>125</v>
      </c>
      <c r="E26" s="133" t="s">
        <v>126</v>
      </c>
      <c r="F26" s="133" t="s">
        <v>228</v>
      </c>
      <c r="G26" s="133" t="s">
        <v>229</v>
      </c>
      <c r="H26" s="140"/>
      <c r="I26" s="140"/>
      <c r="J26" s="140"/>
      <c r="K26" s="140"/>
      <c r="L26" s="140"/>
      <c r="M26" s="133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ht="53.25" customHeight="1" outlineLevel="1" spans="1:23">
      <c r="A27" s="133" t="s">
        <v>46</v>
      </c>
      <c r="B27" s="133" t="s">
        <v>220</v>
      </c>
      <c r="C27" s="133" t="s">
        <v>221</v>
      </c>
      <c r="D27" s="133" t="s">
        <v>125</v>
      </c>
      <c r="E27" s="133" t="s">
        <v>126</v>
      </c>
      <c r="F27" s="133" t="s">
        <v>228</v>
      </c>
      <c r="G27" s="133" t="s">
        <v>229</v>
      </c>
      <c r="H27" s="140">
        <v>106449.47</v>
      </c>
      <c r="I27" s="140">
        <v>106449.47</v>
      </c>
      <c r="J27" s="140"/>
      <c r="K27" s="140"/>
      <c r="L27" s="140">
        <v>106449.47</v>
      </c>
      <c r="M27" s="133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ht="53.25" customHeight="1" outlineLevel="1" spans="1:23">
      <c r="A28" s="133" t="s">
        <v>46</v>
      </c>
      <c r="B28" s="133" t="s">
        <v>220</v>
      </c>
      <c r="C28" s="133" t="s">
        <v>221</v>
      </c>
      <c r="D28" s="133" t="s">
        <v>125</v>
      </c>
      <c r="E28" s="133" t="s">
        <v>126</v>
      </c>
      <c r="F28" s="133" t="s">
        <v>228</v>
      </c>
      <c r="G28" s="133" t="s">
        <v>229</v>
      </c>
      <c r="H28" s="140"/>
      <c r="I28" s="140"/>
      <c r="J28" s="140"/>
      <c r="K28" s="140"/>
      <c r="L28" s="140"/>
      <c r="M28" s="133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ht="53.25" customHeight="1" outlineLevel="1" spans="1:23">
      <c r="A29" s="133" t="s">
        <v>46</v>
      </c>
      <c r="B29" s="133" t="s">
        <v>230</v>
      </c>
      <c r="C29" s="133" t="s">
        <v>132</v>
      </c>
      <c r="D29" s="133" t="s">
        <v>131</v>
      </c>
      <c r="E29" s="133" t="s">
        <v>132</v>
      </c>
      <c r="F29" s="133" t="s">
        <v>231</v>
      </c>
      <c r="G29" s="133" t="s">
        <v>132</v>
      </c>
      <c r="H29" s="140">
        <v>6386968.08</v>
      </c>
      <c r="I29" s="140">
        <v>6386968.08</v>
      </c>
      <c r="J29" s="140"/>
      <c r="K29" s="140"/>
      <c r="L29" s="140">
        <v>6386968.08</v>
      </c>
      <c r="M29" s="133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ht="53.25" customHeight="1" outlineLevel="1" spans="1:23">
      <c r="A30" s="133" t="s">
        <v>46</v>
      </c>
      <c r="B30" s="133" t="s">
        <v>232</v>
      </c>
      <c r="C30" s="133" t="s">
        <v>233</v>
      </c>
      <c r="D30" s="133" t="s">
        <v>116</v>
      </c>
      <c r="E30" s="133" t="s">
        <v>115</v>
      </c>
      <c r="F30" s="133" t="s">
        <v>228</v>
      </c>
      <c r="G30" s="133" t="s">
        <v>229</v>
      </c>
      <c r="H30" s="140">
        <v>7908912.72</v>
      </c>
      <c r="I30" s="140">
        <v>7908912.72</v>
      </c>
      <c r="J30" s="140"/>
      <c r="K30" s="140"/>
      <c r="L30" s="140">
        <v>7908912.72</v>
      </c>
      <c r="M30" s="133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ht="53.25" customHeight="1" outlineLevel="1" spans="1:23">
      <c r="A31" s="133" t="s">
        <v>46</v>
      </c>
      <c r="B31" s="133" t="s">
        <v>234</v>
      </c>
      <c r="C31" s="133" t="s">
        <v>235</v>
      </c>
      <c r="D31" s="133" t="s">
        <v>84</v>
      </c>
      <c r="E31" s="133" t="s">
        <v>85</v>
      </c>
      <c r="F31" s="133" t="s">
        <v>236</v>
      </c>
      <c r="G31" s="133" t="s">
        <v>237</v>
      </c>
      <c r="H31" s="140">
        <v>18371520</v>
      </c>
      <c r="I31" s="140">
        <v>18371520</v>
      </c>
      <c r="J31" s="140"/>
      <c r="K31" s="140"/>
      <c r="L31" s="140">
        <v>18371520</v>
      </c>
      <c r="M31" s="133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ht="53.25" customHeight="1" outlineLevel="1" spans="1:23">
      <c r="A32" s="133" t="s">
        <v>46</v>
      </c>
      <c r="B32" s="133" t="s">
        <v>238</v>
      </c>
      <c r="C32" s="133" t="s">
        <v>239</v>
      </c>
      <c r="D32" s="133" t="s">
        <v>84</v>
      </c>
      <c r="E32" s="133" t="s">
        <v>85</v>
      </c>
      <c r="F32" s="133" t="s">
        <v>240</v>
      </c>
      <c r="G32" s="133" t="s">
        <v>241</v>
      </c>
      <c r="H32" s="140">
        <v>690000</v>
      </c>
      <c r="I32" s="140">
        <v>690000</v>
      </c>
      <c r="J32" s="140"/>
      <c r="K32" s="140"/>
      <c r="L32" s="140">
        <v>690000</v>
      </c>
      <c r="M32" s="133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ht="53.25" customHeight="1" outlineLevel="1" spans="1:23">
      <c r="A33" s="133" t="s">
        <v>46</v>
      </c>
      <c r="B33" s="133" t="s">
        <v>238</v>
      </c>
      <c r="C33" s="133" t="s">
        <v>239</v>
      </c>
      <c r="D33" s="133" t="s">
        <v>84</v>
      </c>
      <c r="E33" s="133" t="s">
        <v>85</v>
      </c>
      <c r="F33" s="133" t="s">
        <v>242</v>
      </c>
      <c r="G33" s="133" t="s">
        <v>243</v>
      </c>
      <c r="H33" s="140">
        <v>20000</v>
      </c>
      <c r="I33" s="140">
        <v>20000</v>
      </c>
      <c r="J33" s="140"/>
      <c r="K33" s="140"/>
      <c r="L33" s="140">
        <v>20000</v>
      </c>
      <c r="M33" s="133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ht="53.25" customHeight="1" outlineLevel="1" spans="1:23">
      <c r="A34" s="133" t="s">
        <v>46</v>
      </c>
      <c r="B34" s="133" t="s">
        <v>238</v>
      </c>
      <c r="C34" s="133" t="s">
        <v>239</v>
      </c>
      <c r="D34" s="133" t="s">
        <v>84</v>
      </c>
      <c r="E34" s="133" t="s">
        <v>85</v>
      </c>
      <c r="F34" s="133" t="s">
        <v>244</v>
      </c>
      <c r="G34" s="133" t="s">
        <v>245</v>
      </c>
      <c r="H34" s="140">
        <v>200000</v>
      </c>
      <c r="I34" s="140">
        <v>200000</v>
      </c>
      <c r="J34" s="140"/>
      <c r="K34" s="140"/>
      <c r="L34" s="140">
        <v>200000</v>
      </c>
      <c r="M34" s="133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ht="53.25" customHeight="1" outlineLevel="1" spans="1:23">
      <c r="A35" s="133" t="s">
        <v>46</v>
      </c>
      <c r="B35" s="133" t="s">
        <v>238</v>
      </c>
      <c r="C35" s="133" t="s">
        <v>239</v>
      </c>
      <c r="D35" s="133" t="s">
        <v>84</v>
      </c>
      <c r="E35" s="133" t="s">
        <v>85</v>
      </c>
      <c r="F35" s="133" t="s">
        <v>246</v>
      </c>
      <c r="G35" s="133" t="s">
        <v>247</v>
      </c>
      <c r="H35" s="140">
        <v>770000</v>
      </c>
      <c r="I35" s="140">
        <v>770000</v>
      </c>
      <c r="J35" s="140"/>
      <c r="K35" s="140"/>
      <c r="L35" s="140">
        <v>770000</v>
      </c>
      <c r="M35" s="133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ht="53.25" customHeight="1" outlineLevel="1" spans="1:23">
      <c r="A36" s="133" t="s">
        <v>46</v>
      </c>
      <c r="B36" s="133" t="s">
        <v>238</v>
      </c>
      <c r="C36" s="133" t="s">
        <v>239</v>
      </c>
      <c r="D36" s="133" t="s">
        <v>84</v>
      </c>
      <c r="E36" s="133" t="s">
        <v>85</v>
      </c>
      <c r="F36" s="133" t="s">
        <v>248</v>
      </c>
      <c r="G36" s="133" t="s">
        <v>249</v>
      </c>
      <c r="H36" s="140">
        <v>200000</v>
      </c>
      <c r="I36" s="140">
        <v>200000</v>
      </c>
      <c r="J36" s="140"/>
      <c r="K36" s="140"/>
      <c r="L36" s="140">
        <v>200000</v>
      </c>
      <c r="M36" s="133"/>
      <c r="N36" s="140"/>
      <c r="O36" s="140"/>
      <c r="P36" s="140"/>
      <c r="Q36" s="140"/>
      <c r="R36" s="140"/>
      <c r="S36" s="140"/>
      <c r="T36" s="140"/>
      <c r="U36" s="140"/>
      <c r="V36" s="140"/>
      <c r="W36" s="140"/>
    </row>
    <row r="37" ht="53.25" customHeight="1" outlineLevel="1" spans="1:23">
      <c r="A37" s="133" t="s">
        <v>46</v>
      </c>
      <c r="B37" s="133" t="s">
        <v>238</v>
      </c>
      <c r="C37" s="133" t="s">
        <v>239</v>
      </c>
      <c r="D37" s="133" t="s">
        <v>84</v>
      </c>
      <c r="E37" s="133" t="s">
        <v>85</v>
      </c>
      <c r="F37" s="133" t="s">
        <v>250</v>
      </c>
      <c r="G37" s="133" t="s">
        <v>251</v>
      </c>
      <c r="H37" s="140">
        <v>590000</v>
      </c>
      <c r="I37" s="140">
        <v>590000</v>
      </c>
      <c r="J37" s="140"/>
      <c r="K37" s="140"/>
      <c r="L37" s="140">
        <v>590000</v>
      </c>
      <c r="M37" s="133"/>
      <c r="N37" s="140"/>
      <c r="O37" s="140"/>
      <c r="P37" s="140"/>
      <c r="Q37" s="140"/>
      <c r="R37" s="140"/>
      <c r="S37" s="140"/>
      <c r="T37" s="140"/>
      <c r="U37" s="140"/>
      <c r="V37" s="140"/>
      <c r="W37" s="140"/>
    </row>
    <row r="38" ht="53.25" customHeight="1" outlineLevel="1" spans="1:23">
      <c r="A38" s="133" t="s">
        <v>46</v>
      </c>
      <c r="B38" s="133" t="s">
        <v>238</v>
      </c>
      <c r="C38" s="133" t="s">
        <v>239</v>
      </c>
      <c r="D38" s="133" t="s">
        <v>84</v>
      </c>
      <c r="E38" s="133" t="s">
        <v>85</v>
      </c>
      <c r="F38" s="133" t="s">
        <v>252</v>
      </c>
      <c r="G38" s="133" t="s">
        <v>253</v>
      </c>
      <c r="H38" s="140">
        <v>200000</v>
      </c>
      <c r="I38" s="140">
        <v>200000</v>
      </c>
      <c r="J38" s="140"/>
      <c r="K38" s="140"/>
      <c r="L38" s="140">
        <v>200000</v>
      </c>
      <c r="M38" s="133"/>
      <c r="N38" s="140"/>
      <c r="O38" s="140"/>
      <c r="P38" s="140"/>
      <c r="Q38" s="140"/>
      <c r="R38" s="140"/>
      <c r="S38" s="140"/>
      <c r="T38" s="140"/>
      <c r="U38" s="140"/>
      <c r="V38" s="140"/>
      <c r="W38" s="140"/>
    </row>
    <row r="39" ht="53.25" customHeight="1" outlineLevel="1" spans="1:23">
      <c r="A39" s="133" t="s">
        <v>46</v>
      </c>
      <c r="B39" s="133" t="s">
        <v>238</v>
      </c>
      <c r="C39" s="133" t="s">
        <v>239</v>
      </c>
      <c r="D39" s="133" t="s">
        <v>84</v>
      </c>
      <c r="E39" s="133" t="s">
        <v>85</v>
      </c>
      <c r="F39" s="133" t="s">
        <v>254</v>
      </c>
      <c r="G39" s="133" t="s">
        <v>255</v>
      </c>
      <c r="H39" s="140">
        <v>70000</v>
      </c>
      <c r="I39" s="140">
        <v>70000</v>
      </c>
      <c r="J39" s="140"/>
      <c r="K39" s="140"/>
      <c r="L39" s="140">
        <v>70000</v>
      </c>
      <c r="M39" s="133"/>
      <c r="N39" s="140"/>
      <c r="O39" s="140"/>
      <c r="P39" s="140"/>
      <c r="Q39" s="140"/>
      <c r="R39" s="140"/>
      <c r="S39" s="140"/>
      <c r="T39" s="140"/>
      <c r="U39" s="140"/>
      <c r="V39" s="140"/>
      <c r="W39" s="140"/>
    </row>
    <row r="40" ht="53.25" customHeight="1" outlineLevel="1" spans="1:23">
      <c r="A40" s="133" t="s">
        <v>46</v>
      </c>
      <c r="B40" s="133" t="s">
        <v>238</v>
      </c>
      <c r="C40" s="133" t="s">
        <v>239</v>
      </c>
      <c r="D40" s="133" t="s">
        <v>84</v>
      </c>
      <c r="E40" s="133" t="s">
        <v>85</v>
      </c>
      <c r="F40" s="133" t="s">
        <v>256</v>
      </c>
      <c r="G40" s="133" t="s">
        <v>257</v>
      </c>
      <c r="H40" s="140">
        <v>10000</v>
      </c>
      <c r="I40" s="140">
        <v>10000</v>
      </c>
      <c r="J40" s="140"/>
      <c r="K40" s="140"/>
      <c r="L40" s="140">
        <v>10000</v>
      </c>
      <c r="M40" s="133"/>
      <c r="N40" s="140"/>
      <c r="O40" s="140"/>
      <c r="P40" s="140"/>
      <c r="Q40" s="140"/>
      <c r="R40" s="140"/>
      <c r="S40" s="140"/>
      <c r="T40" s="140"/>
      <c r="U40" s="140"/>
      <c r="V40" s="140"/>
      <c r="W40" s="140"/>
    </row>
    <row r="41" ht="53.25" customHeight="1" outlineLevel="1" spans="1:23">
      <c r="A41" s="133" t="s">
        <v>46</v>
      </c>
      <c r="B41" s="133" t="s">
        <v>238</v>
      </c>
      <c r="C41" s="133" t="s">
        <v>239</v>
      </c>
      <c r="D41" s="133" t="s">
        <v>84</v>
      </c>
      <c r="E41" s="133" t="s">
        <v>85</v>
      </c>
      <c r="F41" s="133" t="s">
        <v>258</v>
      </c>
      <c r="G41" s="133" t="s">
        <v>259</v>
      </c>
      <c r="H41" s="140">
        <v>50000</v>
      </c>
      <c r="I41" s="140">
        <v>50000</v>
      </c>
      <c r="J41" s="140"/>
      <c r="K41" s="140"/>
      <c r="L41" s="140">
        <v>50000</v>
      </c>
      <c r="M41" s="133"/>
      <c r="N41" s="140"/>
      <c r="O41" s="140"/>
      <c r="P41" s="140"/>
      <c r="Q41" s="140"/>
      <c r="R41" s="140"/>
      <c r="S41" s="140"/>
      <c r="T41" s="140"/>
      <c r="U41" s="140"/>
      <c r="V41" s="140"/>
      <c r="W41" s="140"/>
    </row>
    <row r="42" ht="53.25" customHeight="1" outlineLevel="1" spans="1:23">
      <c r="A42" s="133" t="s">
        <v>46</v>
      </c>
      <c r="B42" s="133" t="s">
        <v>238</v>
      </c>
      <c r="C42" s="133" t="s">
        <v>239</v>
      </c>
      <c r="D42" s="133" t="s">
        <v>84</v>
      </c>
      <c r="E42" s="133" t="s">
        <v>85</v>
      </c>
      <c r="F42" s="133" t="s">
        <v>260</v>
      </c>
      <c r="G42" s="133" t="s">
        <v>261</v>
      </c>
      <c r="H42" s="140">
        <v>50000</v>
      </c>
      <c r="I42" s="140">
        <v>50000</v>
      </c>
      <c r="J42" s="140"/>
      <c r="K42" s="140"/>
      <c r="L42" s="140">
        <v>50000</v>
      </c>
      <c r="M42" s="133"/>
      <c r="N42" s="140"/>
      <c r="O42" s="140"/>
      <c r="P42" s="140"/>
      <c r="Q42" s="140"/>
      <c r="R42" s="140"/>
      <c r="S42" s="140"/>
      <c r="T42" s="140"/>
      <c r="U42" s="140"/>
      <c r="V42" s="140"/>
      <c r="W42" s="140"/>
    </row>
    <row r="43" ht="53.25" customHeight="1" outlineLevel="1" spans="1:23">
      <c r="A43" s="133" t="s">
        <v>46</v>
      </c>
      <c r="B43" s="133" t="s">
        <v>238</v>
      </c>
      <c r="C43" s="133" t="s">
        <v>239</v>
      </c>
      <c r="D43" s="133" t="s">
        <v>84</v>
      </c>
      <c r="E43" s="133" t="s">
        <v>85</v>
      </c>
      <c r="F43" s="133" t="s">
        <v>262</v>
      </c>
      <c r="G43" s="133" t="s">
        <v>263</v>
      </c>
      <c r="H43" s="140">
        <v>200000</v>
      </c>
      <c r="I43" s="140">
        <v>200000</v>
      </c>
      <c r="J43" s="140"/>
      <c r="K43" s="140"/>
      <c r="L43" s="140">
        <v>200000</v>
      </c>
      <c r="M43" s="133"/>
      <c r="N43" s="140"/>
      <c r="O43" s="140"/>
      <c r="P43" s="140"/>
      <c r="Q43" s="140"/>
      <c r="R43" s="140"/>
      <c r="S43" s="140"/>
      <c r="T43" s="140"/>
      <c r="U43" s="140"/>
      <c r="V43" s="140"/>
      <c r="W43" s="140"/>
    </row>
    <row r="44" ht="53.25" customHeight="1" outlineLevel="1" spans="1:23">
      <c r="A44" s="133" t="s">
        <v>46</v>
      </c>
      <c r="B44" s="133" t="s">
        <v>264</v>
      </c>
      <c r="C44" s="133" t="s">
        <v>265</v>
      </c>
      <c r="D44" s="133" t="s">
        <v>84</v>
      </c>
      <c r="E44" s="133" t="s">
        <v>85</v>
      </c>
      <c r="F44" s="133" t="s">
        <v>266</v>
      </c>
      <c r="G44" s="133" t="s">
        <v>267</v>
      </c>
      <c r="H44" s="140">
        <v>200000</v>
      </c>
      <c r="I44" s="140">
        <v>200000</v>
      </c>
      <c r="J44" s="140"/>
      <c r="K44" s="140"/>
      <c r="L44" s="140">
        <v>200000</v>
      </c>
      <c r="M44" s="133"/>
      <c r="N44" s="140"/>
      <c r="O44" s="140"/>
      <c r="P44" s="140"/>
      <c r="Q44" s="140"/>
      <c r="R44" s="140"/>
      <c r="S44" s="140"/>
      <c r="T44" s="140"/>
      <c r="U44" s="140"/>
      <c r="V44" s="140"/>
      <c r="W44" s="140"/>
    </row>
    <row r="45" ht="53.25" customHeight="1" outlineLevel="1" spans="1:23">
      <c r="A45" s="133" t="s">
        <v>46</v>
      </c>
      <c r="B45" s="133" t="s">
        <v>268</v>
      </c>
      <c r="C45" s="133" t="s">
        <v>269</v>
      </c>
      <c r="D45" s="133" t="s">
        <v>84</v>
      </c>
      <c r="E45" s="133" t="s">
        <v>85</v>
      </c>
      <c r="F45" s="133" t="s">
        <v>270</v>
      </c>
      <c r="G45" s="133" t="s">
        <v>271</v>
      </c>
      <c r="H45" s="140">
        <v>1200000</v>
      </c>
      <c r="I45" s="140">
        <v>1200000</v>
      </c>
      <c r="J45" s="140"/>
      <c r="K45" s="140"/>
      <c r="L45" s="140">
        <v>1200000</v>
      </c>
      <c r="M45" s="133"/>
      <c r="N45" s="140"/>
      <c r="O45" s="140"/>
      <c r="P45" s="140"/>
      <c r="Q45" s="140"/>
      <c r="R45" s="140"/>
      <c r="S45" s="140"/>
      <c r="T45" s="140"/>
      <c r="U45" s="140"/>
      <c r="V45" s="140"/>
      <c r="W45" s="140"/>
    </row>
    <row r="46" ht="53.25" customHeight="1" outlineLevel="1" spans="1:23">
      <c r="A46" s="133" t="s">
        <v>46</v>
      </c>
      <c r="B46" s="133" t="s">
        <v>272</v>
      </c>
      <c r="C46" s="133" t="s">
        <v>273</v>
      </c>
      <c r="D46" s="133" t="s">
        <v>84</v>
      </c>
      <c r="E46" s="133" t="s">
        <v>85</v>
      </c>
      <c r="F46" s="133" t="s">
        <v>274</v>
      </c>
      <c r="G46" s="133" t="s">
        <v>180</v>
      </c>
      <c r="H46" s="140">
        <v>50000</v>
      </c>
      <c r="I46" s="140">
        <v>50000</v>
      </c>
      <c r="J46" s="140"/>
      <c r="K46" s="140"/>
      <c r="L46" s="140">
        <v>50000</v>
      </c>
      <c r="M46" s="133"/>
      <c r="N46" s="140"/>
      <c r="O46" s="140"/>
      <c r="P46" s="140"/>
      <c r="Q46" s="140"/>
      <c r="R46" s="140"/>
      <c r="S46" s="140"/>
      <c r="T46" s="140"/>
      <c r="U46" s="140"/>
      <c r="V46" s="140"/>
      <c r="W46" s="140"/>
    </row>
    <row r="47" ht="53.25" customHeight="1" outlineLevel="1" spans="1:23">
      <c r="A47" s="133" t="s">
        <v>46</v>
      </c>
      <c r="B47" s="133" t="s">
        <v>238</v>
      </c>
      <c r="C47" s="133" t="s">
        <v>239</v>
      </c>
      <c r="D47" s="133" t="s">
        <v>88</v>
      </c>
      <c r="E47" s="133" t="s">
        <v>89</v>
      </c>
      <c r="F47" s="133" t="s">
        <v>240</v>
      </c>
      <c r="G47" s="133" t="s">
        <v>241</v>
      </c>
      <c r="H47" s="140">
        <v>10000</v>
      </c>
      <c r="I47" s="140">
        <v>10000</v>
      </c>
      <c r="J47" s="140"/>
      <c r="K47" s="140"/>
      <c r="L47" s="140">
        <v>10000</v>
      </c>
      <c r="M47" s="133"/>
      <c r="N47" s="140"/>
      <c r="O47" s="140"/>
      <c r="P47" s="140"/>
      <c r="Q47" s="140"/>
      <c r="R47" s="140"/>
      <c r="S47" s="140"/>
      <c r="T47" s="140"/>
      <c r="U47" s="140"/>
      <c r="V47" s="140"/>
      <c r="W47" s="140"/>
    </row>
    <row r="48" ht="53.25" customHeight="1" outlineLevel="1" spans="1:23">
      <c r="A48" s="133" t="s">
        <v>46</v>
      </c>
      <c r="B48" s="133" t="s">
        <v>275</v>
      </c>
      <c r="C48" s="133" t="s">
        <v>276</v>
      </c>
      <c r="D48" s="133" t="s">
        <v>100</v>
      </c>
      <c r="E48" s="133" t="s">
        <v>101</v>
      </c>
      <c r="F48" s="133" t="s">
        <v>252</v>
      </c>
      <c r="G48" s="133" t="s">
        <v>253</v>
      </c>
      <c r="H48" s="140">
        <v>73200</v>
      </c>
      <c r="I48" s="140">
        <v>73200</v>
      </c>
      <c r="J48" s="140"/>
      <c r="K48" s="140"/>
      <c r="L48" s="140">
        <v>73200</v>
      </c>
      <c r="M48" s="133"/>
      <c r="N48" s="140"/>
      <c r="O48" s="140"/>
      <c r="P48" s="140"/>
      <c r="Q48" s="140"/>
      <c r="R48" s="140"/>
      <c r="S48" s="140"/>
      <c r="T48" s="140"/>
      <c r="U48" s="140"/>
      <c r="V48" s="140"/>
      <c r="W48" s="140"/>
    </row>
    <row r="49" ht="53.25" customHeight="1" outlineLevel="1" spans="1:23">
      <c r="A49" s="133" t="s">
        <v>46</v>
      </c>
      <c r="B49" s="133" t="s">
        <v>275</v>
      </c>
      <c r="C49" s="133" t="s">
        <v>276</v>
      </c>
      <c r="D49" s="133" t="s">
        <v>102</v>
      </c>
      <c r="E49" s="133" t="s">
        <v>103</v>
      </c>
      <c r="F49" s="133" t="s">
        <v>252</v>
      </c>
      <c r="G49" s="133" t="s">
        <v>253</v>
      </c>
      <c r="H49" s="140">
        <v>600</v>
      </c>
      <c r="I49" s="140">
        <v>600</v>
      </c>
      <c r="J49" s="140"/>
      <c r="K49" s="140"/>
      <c r="L49" s="140">
        <v>600</v>
      </c>
      <c r="M49" s="133"/>
      <c r="N49" s="140"/>
      <c r="O49" s="140"/>
      <c r="P49" s="140"/>
      <c r="Q49" s="140"/>
      <c r="R49" s="140"/>
      <c r="S49" s="140"/>
      <c r="T49" s="140"/>
      <c r="U49" s="140"/>
      <c r="V49" s="140"/>
      <c r="W49" s="140"/>
    </row>
    <row r="50" ht="53.25" customHeight="1" outlineLevel="1" spans="1:23">
      <c r="A50" s="133" t="s">
        <v>46</v>
      </c>
      <c r="B50" s="133" t="s">
        <v>277</v>
      </c>
      <c r="C50" s="133" t="s">
        <v>278</v>
      </c>
      <c r="D50" s="133" t="s">
        <v>84</v>
      </c>
      <c r="E50" s="133" t="s">
        <v>85</v>
      </c>
      <c r="F50" s="133" t="s">
        <v>279</v>
      </c>
      <c r="G50" s="133" t="s">
        <v>278</v>
      </c>
      <c r="H50" s="140"/>
      <c r="I50" s="140"/>
      <c r="J50" s="140"/>
      <c r="K50" s="140"/>
      <c r="L50" s="140"/>
      <c r="M50" s="133"/>
      <c r="N50" s="140"/>
      <c r="O50" s="140"/>
      <c r="P50" s="140"/>
      <c r="Q50" s="140"/>
      <c r="R50" s="140"/>
      <c r="S50" s="140"/>
      <c r="T50" s="140"/>
      <c r="U50" s="140"/>
      <c r="V50" s="140"/>
      <c r="W50" s="140"/>
    </row>
    <row r="51" ht="53.25" customHeight="1" outlineLevel="1" spans="1:23">
      <c r="A51" s="133" t="s">
        <v>46</v>
      </c>
      <c r="B51" s="133" t="s">
        <v>277</v>
      </c>
      <c r="C51" s="133" t="s">
        <v>278</v>
      </c>
      <c r="D51" s="133" t="s">
        <v>88</v>
      </c>
      <c r="E51" s="133" t="s">
        <v>89</v>
      </c>
      <c r="F51" s="133" t="s">
        <v>279</v>
      </c>
      <c r="G51" s="133" t="s">
        <v>278</v>
      </c>
      <c r="H51" s="140"/>
      <c r="I51" s="140"/>
      <c r="J51" s="140"/>
      <c r="K51" s="140"/>
      <c r="L51" s="140"/>
      <c r="M51" s="133"/>
      <c r="N51" s="140"/>
      <c r="O51" s="140"/>
      <c r="P51" s="140"/>
      <c r="Q51" s="140"/>
      <c r="R51" s="140"/>
      <c r="S51" s="140"/>
      <c r="T51" s="140"/>
      <c r="U51" s="140"/>
      <c r="V51" s="140"/>
      <c r="W51" s="140"/>
    </row>
    <row r="52" ht="53.25" customHeight="1" outlineLevel="1" spans="1:23">
      <c r="A52" s="133" t="s">
        <v>46</v>
      </c>
      <c r="B52" s="133" t="s">
        <v>277</v>
      </c>
      <c r="C52" s="133" t="s">
        <v>278</v>
      </c>
      <c r="D52" s="133" t="s">
        <v>84</v>
      </c>
      <c r="E52" s="133" t="s">
        <v>85</v>
      </c>
      <c r="F52" s="133" t="s">
        <v>279</v>
      </c>
      <c r="G52" s="133" t="s">
        <v>278</v>
      </c>
      <c r="H52" s="140">
        <v>873300.96</v>
      </c>
      <c r="I52" s="140">
        <v>873300.96</v>
      </c>
      <c r="J52" s="140"/>
      <c r="K52" s="140"/>
      <c r="L52" s="140">
        <v>873300.96</v>
      </c>
      <c r="M52" s="133"/>
      <c r="N52" s="140"/>
      <c r="O52" s="140"/>
      <c r="P52" s="140"/>
      <c r="Q52" s="140"/>
      <c r="R52" s="140"/>
      <c r="S52" s="140"/>
      <c r="T52" s="140"/>
      <c r="U52" s="140"/>
      <c r="V52" s="140"/>
      <c r="W52" s="140"/>
    </row>
    <row r="53" ht="53.25" customHeight="1" outlineLevel="1" spans="1:23">
      <c r="A53" s="133" t="s">
        <v>46</v>
      </c>
      <c r="B53" s="133" t="s">
        <v>277</v>
      </c>
      <c r="C53" s="133" t="s">
        <v>278</v>
      </c>
      <c r="D53" s="133" t="s">
        <v>88</v>
      </c>
      <c r="E53" s="133" t="s">
        <v>89</v>
      </c>
      <c r="F53" s="133" t="s">
        <v>279</v>
      </c>
      <c r="G53" s="133" t="s">
        <v>278</v>
      </c>
      <c r="H53" s="140">
        <v>1579.92</v>
      </c>
      <c r="I53" s="140">
        <v>1579.92</v>
      </c>
      <c r="J53" s="140"/>
      <c r="K53" s="140"/>
      <c r="L53" s="140">
        <v>1579.92</v>
      </c>
      <c r="M53" s="133"/>
      <c r="N53" s="140"/>
      <c r="O53" s="140"/>
      <c r="P53" s="140"/>
      <c r="Q53" s="140"/>
      <c r="R53" s="140"/>
      <c r="S53" s="140"/>
      <c r="T53" s="140"/>
      <c r="U53" s="140"/>
      <c r="V53" s="140"/>
      <c r="W53" s="140"/>
    </row>
    <row r="54" ht="53.25" customHeight="1" outlineLevel="1" spans="1:23">
      <c r="A54" s="133" t="s">
        <v>46</v>
      </c>
      <c r="B54" s="133" t="s">
        <v>280</v>
      </c>
      <c r="C54" s="133" t="s">
        <v>281</v>
      </c>
      <c r="D54" s="133" t="s">
        <v>84</v>
      </c>
      <c r="E54" s="133" t="s">
        <v>85</v>
      </c>
      <c r="F54" s="133" t="s">
        <v>282</v>
      </c>
      <c r="G54" s="133" t="s">
        <v>283</v>
      </c>
      <c r="H54" s="140">
        <v>3992400</v>
      </c>
      <c r="I54" s="140">
        <v>3992400</v>
      </c>
      <c r="J54" s="140"/>
      <c r="K54" s="140"/>
      <c r="L54" s="140">
        <v>3992400</v>
      </c>
      <c r="M54" s="133"/>
      <c r="N54" s="140"/>
      <c r="O54" s="140"/>
      <c r="P54" s="140"/>
      <c r="Q54" s="140"/>
      <c r="R54" s="140"/>
      <c r="S54" s="140"/>
      <c r="T54" s="140"/>
      <c r="U54" s="140"/>
      <c r="V54" s="140"/>
      <c r="W54" s="140"/>
    </row>
    <row r="55" ht="53.25" customHeight="1" outlineLevel="1" spans="1:23">
      <c r="A55" s="133" t="s">
        <v>46</v>
      </c>
      <c r="B55" s="133" t="s">
        <v>284</v>
      </c>
      <c r="C55" s="133" t="s">
        <v>285</v>
      </c>
      <c r="D55" s="133" t="s">
        <v>100</v>
      </c>
      <c r="E55" s="133" t="s">
        <v>101</v>
      </c>
      <c r="F55" s="133" t="s">
        <v>252</v>
      </c>
      <c r="G55" s="133" t="s">
        <v>253</v>
      </c>
      <c r="H55" s="140">
        <v>9440</v>
      </c>
      <c r="I55" s="140">
        <v>9440</v>
      </c>
      <c r="J55" s="140"/>
      <c r="K55" s="140"/>
      <c r="L55" s="140">
        <v>9440</v>
      </c>
      <c r="M55" s="133"/>
      <c r="N55" s="140"/>
      <c r="O55" s="140"/>
      <c r="P55" s="140"/>
      <c r="Q55" s="140"/>
      <c r="R55" s="140"/>
      <c r="S55" s="140"/>
      <c r="T55" s="140"/>
      <c r="U55" s="140"/>
      <c r="V55" s="140"/>
      <c r="W55" s="140"/>
    </row>
    <row r="56" ht="53.25" customHeight="1" outlineLevel="1" spans="1:23">
      <c r="A56" s="133" t="s">
        <v>46</v>
      </c>
      <c r="B56" s="133" t="s">
        <v>286</v>
      </c>
      <c r="C56" s="133" t="s">
        <v>287</v>
      </c>
      <c r="D56" s="133" t="s">
        <v>80</v>
      </c>
      <c r="E56" s="133" t="s">
        <v>81</v>
      </c>
      <c r="F56" s="133" t="s">
        <v>244</v>
      </c>
      <c r="G56" s="133" t="s">
        <v>245</v>
      </c>
      <c r="H56" s="140">
        <v>18000</v>
      </c>
      <c r="I56" s="140">
        <v>18000</v>
      </c>
      <c r="J56" s="140"/>
      <c r="K56" s="140"/>
      <c r="L56" s="140">
        <v>18000</v>
      </c>
      <c r="M56" s="133"/>
      <c r="N56" s="140"/>
      <c r="O56" s="140"/>
      <c r="P56" s="140"/>
      <c r="Q56" s="140"/>
      <c r="R56" s="140"/>
      <c r="S56" s="140"/>
      <c r="T56" s="140"/>
      <c r="U56" s="140"/>
      <c r="V56" s="140"/>
      <c r="W56" s="140"/>
    </row>
    <row r="57" ht="53.25" customHeight="1" outlineLevel="1" spans="1:23">
      <c r="A57" s="133" t="s">
        <v>46</v>
      </c>
      <c r="B57" s="133" t="s">
        <v>286</v>
      </c>
      <c r="C57" s="133" t="s">
        <v>287</v>
      </c>
      <c r="D57" s="133" t="s">
        <v>80</v>
      </c>
      <c r="E57" s="133" t="s">
        <v>81</v>
      </c>
      <c r="F57" s="133" t="s">
        <v>288</v>
      </c>
      <c r="G57" s="133" t="s">
        <v>289</v>
      </c>
      <c r="H57" s="140">
        <v>126000</v>
      </c>
      <c r="I57" s="140">
        <v>126000</v>
      </c>
      <c r="J57" s="140"/>
      <c r="K57" s="140"/>
      <c r="L57" s="140">
        <v>126000</v>
      </c>
      <c r="M57" s="133"/>
      <c r="N57" s="140"/>
      <c r="O57" s="140"/>
      <c r="P57" s="140"/>
      <c r="Q57" s="140"/>
      <c r="R57" s="140"/>
      <c r="S57" s="140"/>
      <c r="T57" s="140"/>
      <c r="U57" s="140"/>
      <c r="V57" s="140"/>
      <c r="W57" s="140"/>
    </row>
    <row r="58" ht="53.25" customHeight="1" outlineLevel="1" spans="1:23">
      <c r="A58" s="133" t="s">
        <v>46</v>
      </c>
      <c r="B58" s="133" t="s">
        <v>286</v>
      </c>
      <c r="C58" s="133" t="s">
        <v>287</v>
      </c>
      <c r="D58" s="133" t="s">
        <v>80</v>
      </c>
      <c r="E58" s="133" t="s">
        <v>81</v>
      </c>
      <c r="F58" s="133" t="s">
        <v>246</v>
      </c>
      <c r="G58" s="133" t="s">
        <v>247</v>
      </c>
      <c r="H58" s="140">
        <v>96000</v>
      </c>
      <c r="I58" s="140">
        <v>96000</v>
      </c>
      <c r="J58" s="140"/>
      <c r="K58" s="140"/>
      <c r="L58" s="140">
        <v>96000</v>
      </c>
      <c r="M58" s="133"/>
      <c r="N58" s="140"/>
      <c r="O58" s="140"/>
      <c r="P58" s="140"/>
      <c r="Q58" s="140"/>
      <c r="R58" s="140"/>
      <c r="S58" s="140"/>
      <c r="T58" s="140"/>
      <c r="U58" s="140"/>
      <c r="V58" s="140"/>
      <c r="W58" s="140"/>
    </row>
    <row r="59" ht="53.25" customHeight="1" outlineLevel="1" spans="1:23">
      <c r="A59" s="133" t="s">
        <v>46</v>
      </c>
      <c r="B59" s="133" t="s">
        <v>290</v>
      </c>
      <c r="C59" s="133" t="s">
        <v>291</v>
      </c>
      <c r="D59" s="133" t="s">
        <v>84</v>
      </c>
      <c r="E59" s="133" t="s">
        <v>85</v>
      </c>
      <c r="F59" s="133" t="s">
        <v>292</v>
      </c>
      <c r="G59" s="133" t="s">
        <v>293</v>
      </c>
      <c r="H59" s="140">
        <v>1980000</v>
      </c>
      <c r="I59" s="140">
        <v>1980000</v>
      </c>
      <c r="J59" s="140"/>
      <c r="K59" s="140"/>
      <c r="L59" s="140">
        <v>1980000</v>
      </c>
      <c r="M59" s="133"/>
      <c r="N59" s="140"/>
      <c r="O59" s="140"/>
      <c r="P59" s="140"/>
      <c r="Q59" s="140"/>
      <c r="R59" s="140"/>
      <c r="S59" s="140"/>
      <c r="T59" s="140"/>
      <c r="U59" s="140"/>
      <c r="V59" s="140"/>
      <c r="W59" s="140"/>
    </row>
    <row r="60" ht="53.25" customHeight="1" outlineLevel="1" spans="1:23">
      <c r="A60" s="133" t="s">
        <v>46</v>
      </c>
      <c r="B60" s="133" t="s">
        <v>294</v>
      </c>
      <c r="C60" s="133" t="s">
        <v>295</v>
      </c>
      <c r="D60" s="133" t="s">
        <v>84</v>
      </c>
      <c r="E60" s="133" t="s">
        <v>85</v>
      </c>
      <c r="F60" s="133" t="s">
        <v>292</v>
      </c>
      <c r="G60" s="133" t="s">
        <v>293</v>
      </c>
      <c r="H60" s="140">
        <v>1188000</v>
      </c>
      <c r="I60" s="140">
        <v>1188000</v>
      </c>
      <c r="J60" s="140"/>
      <c r="K60" s="140"/>
      <c r="L60" s="140">
        <v>1188000</v>
      </c>
      <c r="M60" s="133"/>
      <c r="N60" s="140"/>
      <c r="O60" s="140"/>
      <c r="P60" s="140"/>
      <c r="Q60" s="140"/>
      <c r="R60" s="140"/>
      <c r="S60" s="140"/>
      <c r="T60" s="140"/>
      <c r="U60" s="140"/>
      <c r="V60" s="140"/>
      <c r="W60" s="140"/>
    </row>
    <row r="61" ht="53.25" customHeight="1" outlineLevel="1" spans="1:23">
      <c r="A61" s="133" t="s">
        <v>46</v>
      </c>
      <c r="B61" s="133" t="s">
        <v>296</v>
      </c>
      <c r="C61" s="133" t="s">
        <v>297</v>
      </c>
      <c r="D61" s="133" t="s">
        <v>110</v>
      </c>
      <c r="E61" s="133" t="s">
        <v>111</v>
      </c>
      <c r="F61" s="133" t="s">
        <v>292</v>
      </c>
      <c r="G61" s="133" t="s">
        <v>293</v>
      </c>
      <c r="H61" s="140">
        <v>305123.28</v>
      </c>
      <c r="I61" s="140">
        <v>305123.28</v>
      </c>
      <c r="J61" s="140"/>
      <c r="K61" s="140"/>
      <c r="L61" s="140">
        <v>305123.28</v>
      </c>
      <c r="M61" s="133"/>
      <c r="N61" s="140"/>
      <c r="O61" s="140"/>
      <c r="P61" s="140"/>
      <c r="Q61" s="140"/>
      <c r="R61" s="140"/>
      <c r="S61" s="140"/>
      <c r="T61" s="140"/>
      <c r="U61" s="140"/>
      <c r="V61" s="140"/>
      <c r="W61" s="140"/>
    </row>
    <row r="62" ht="53.25" customHeight="1" outlineLevel="1" spans="1:23">
      <c r="A62" s="133" t="s">
        <v>46</v>
      </c>
      <c r="B62" s="133" t="s">
        <v>298</v>
      </c>
      <c r="C62" s="133" t="s">
        <v>299</v>
      </c>
      <c r="D62" s="133" t="s">
        <v>112</v>
      </c>
      <c r="E62" s="133" t="s">
        <v>113</v>
      </c>
      <c r="F62" s="133" t="s">
        <v>292</v>
      </c>
      <c r="G62" s="133" t="s">
        <v>293</v>
      </c>
      <c r="H62" s="140">
        <v>110000</v>
      </c>
      <c r="I62" s="140">
        <v>110000</v>
      </c>
      <c r="J62" s="140"/>
      <c r="K62" s="140"/>
      <c r="L62" s="140">
        <v>110000</v>
      </c>
      <c r="M62" s="133"/>
      <c r="N62" s="140"/>
      <c r="O62" s="140"/>
      <c r="P62" s="140"/>
      <c r="Q62" s="140"/>
      <c r="R62" s="140"/>
      <c r="S62" s="140"/>
      <c r="T62" s="140"/>
      <c r="U62" s="140"/>
      <c r="V62" s="140"/>
      <c r="W62" s="140"/>
    </row>
    <row r="63" ht="53.25" customHeight="1" outlineLevel="1" spans="1:23">
      <c r="A63" s="133" t="s">
        <v>46</v>
      </c>
      <c r="B63" s="133" t="s">
        <v>300</v>
      </c>
      <c r="C63" s="133" t="s">
        <v>301</v>
      </c>
      <c r="D63" s="133" t="s">
        <v>84</v>
      </c>
      <c r="E63" s="133" t="s">
        <v>85</v>
      </c>
      <c r="F63" s="133" t="s">
        <v>236</v>
      </c>
      <c r="G63" s="133" t="s">
        <v>237</v>
      </c>
      <c r="H63" s="140">
        <v>9206400</v>
      </c>
      <c r="I63" s="140">
        <v>9206400</v>
      </c>
      <c r="J63" s="140"/>
      <c r="K63" s="140"/>
      <c r="L63" s="140">
        <v>9206400</v>
      </c>
      <c r="M63" s="133"/>
      <c r="N63" s="140"/>
      <c r="O63" s="140"/>
      <c r="P63" s="140"/>
      <c r="Q63" s="140"/>
      <c r="R63" s="140"/>
      <c r="S63" s="140"/>
      <c r="T63" s="140"/>
      <c r="U63" s="140"/>
      <c r="V63" s="140"/>
      <c r="W63" s="140"/>
    </row>
    <row r="64" ht="53.25" customHeight="1" spans="1:23">
      <c r="A64" s="133" t="s">
        <v>48</v>
      </c>
      <c r="B64" s="133"/>
      <c r="C64" s="133"/>
      <c r="D64" s="133"/>
      <c r="E64" s="133"/>
      <c r="F64" s="133"/>
      <c r="G64" s="133"/>
      <c r="H64" s="140">
        <v>28651010.52</v>
      </c>
      <c r="I64" s="140">
        <v>28651010.52</v>
      </c>
      <c r="J64" s="140"/>
      <c r="K64" s="140"/>
      <c r="L64" s="140">
        <v>28651010.52</v>
      </c>
      <c r="M64" s="133"/>
      <c r="N64" s="140"/>
      <c r="O64" s="140"/>
      <c r="P64" s="140"/>
      <c r="Q64" s="140"/>
      <c r="R64" s="140"/>
      <c r="S64" s="140"/>
      <c r="T64" s="140"/>
      <c r="U64" s="140"/>
      <c r="V64" s="140"/>
      <c r="W64" s="140"/>
    </row>
    <row r="65" ht="53.25" customHeight="1" outlineLevel="1" spans="1:23">
      <c r="A65" s="133" t="s">
        <v>48</v>
      </c>
      <c r="B65" s="133" t="s">
        <v>302</v>
      </c>
      <c r="C65" s="133" t="s">
        <v>209</v>
      </c>
      <c r="D65" s="133" t="s">
        <v>84</v>
      </c>
      <c r="E65" s="133" t="s">
        <v>85</v>
      </c>
      <c r="F65" s="133" t="s">
        <v>210</v>
      </c>
      <c r="G65" s="133" t="s">
        <v>211</v>
      </c>
      <c r="H65" s="140">
        <v>2690508</v>
      </c>
      <c r="I65" s="140">
        <v>2690508</v>
      </c>
      <c r="J65" s="140"/>
      <c r="K65" s="140"/>
      <c r="L65" s="140">
        <v>2690508</v>
      </c>
      <c r="M65" s="133"/>
      <c r="N65" s="140"/>
      <c r="O65" s="140"/>
      <c r="P65" s="140"/>
      <c r="Q65" s="140"/>
      <c r="R65" s="140"/>
      <c r="S65" s="140"/>
      <c r="T65" s="140"/>
      <c r="U65" s="140"/>
      <c r="V65" s="140"/>
      <c r="W65" s="140"/>
    </row>
    <row r="66" ht="53.25" customHeight="1" outlineLevel="1" spans="1:23">
      <c r="A66" s="133" t="s">
        <v>48</v>
      </c>
      <c r="B66" s="133" t="s">
        <v>302</v>
      </c>
      <c r="C66" s="133" t="s">
        <v>209</v>
      </c>
      <c r="D66" s="133" t="s">
        <v>84</v>
      </c>
      <c r="E66" s="133" t="s">
        <v>85</v>
      </c>
      <c r="F66" s="133" t="s">
        <v>214</v>
      </c>
      <c r="G66" s="133" t="s">
        <v>215</v>
      </c>
      <c r="H66" s="140">
        <v>4811184</v>
      </c>
      <c r="I66" s="140">
        <v>4811184</v>
      </c>
      <c r="J66" s="140"/>
      <c r="K66" s="140"/>
      <c r="L66" s="140">
        <v>4811184</v>
      </c>
      <c r="M66" s="133"/>
      <c r="N66" s="140"/>
      <c r="O66" s="140"/>
      <c r="P66" s="140"/>
      <c r="Q66" s="140"/>
      <c r="R66" s="140"/>
      <c r="S66" s="140"/>
      <c r="T66" s="140"/>
      <c r="U66" s="140"/>
      <c r="V66" s="140"/>
      <c r="W66" s="140"/>
    </row>
    <row r="67" ht="53.25" customHeight="1" outlineLevel="1" spans="1:23">
      <c r="A67" s="133" t="s">
        <v>48</v>
      </c>
      <c r="B67" s="133" t="s">
        <v>302</v>
      </c>
      <c r="C67" s="133" t="s">
        <v>209</v>
      </c>
      <c r="D67" s="133" t="s">
        <v>84</v>
      </c>
      <c r="E67" s="133" t="s">
        <v>85</v>
      </c>
      <c r="F67" s="133" t="s">
        <v>216</v>
      </c>
      <c r="G67" s="133" t="s">
        <v>217</v>
      </c>
      <c r="H67" s="140">
        <v>224209</v>
      </c>
      <c r="I67" s="140">
        <v>224209</v>
      </c>
      <c r="J67" s="140"/>
      <c r="K67" s="140"/>
      <c r="L67" s="140">
        <v>224209</v>
      </c>
      <c r="M67" s="133"/>
      <c r="N67" s="140"/>
      <c r="O67" s="140"/>
      <c r="P67" s="140"/>
      <c r="Q67" s="140"/>
      <c r="R67" s="140"/>
      <c r="S67" s="140"/>
      <c r="T67" s="140"/>
      <c r="U67" s="140"/>
      <c r="V67" s="140"/>
      <c r="W67" s="140"/>
    </row>
    <row r="68" ht="53.25" customHeight="1" outlineLevel="1" spans="1:23">
      <c r="A68" s="133" t="s">
        <v>48</v>
      </c>
      <c r="B68" s="133" t="s">
        <v>303</v>
      </c>
      <c r="C68" s="133" t="s">
        <v>221</v>
      </c>
      <c r="D68" s="133" t="s">
        <v>104</v>
      </c>
      <c r="E68" s="133" t="s">
        <v>105</v>
      </c>
      <c r="F68" s="133" t="s">
        <v>222</v>
      </c>
      <c r="G68" s="133" t="s">
        <v>223</v>
      </c>
      <c r="H68" s="140">
        <v>1188480.15</v>
      </c>
      <c r="I68" s="140">
        <v>1188480.15</v>
      </c>
      <c r="J68" s="140"/>
      <c r="K68" s="140"/>
      <c r="L68" s="140">
        <v>1188480.15</v>
      </c>
      <c r="M68" s="133"/>
      <c r="N68" s="140"/>
      <c r="O68" s="140"/>
      <c r="P68" s="140"/>
      <c r="Q68" s="140"/>
      <c r="R68" s="140"/>
      <c r="S68" s="140"/>
      <c r="T68" s="140"/>
      <c r="U68" s="140"/>
      <c r="V68" s="140"/>
      <c r="W68" s="140"/>
    </row>
    <row r="69" ht="53.25" customHeight="1" outlineLevel="1" spans="1:23">
      <c r="A69" s="133" t="s">
        <v>48</v>
      </c>
      <c r="B69" s="133" t="s">
        <v>303</v>
      </c>
      <c r="C69" s="133" t="s">
        <v>221</v>
      </c>
      <c r="D69" s="133" t="s">
        <v>106</v>
      </c>
      <c r="E69" s="133" t="s">
        <v>107</v>
      </c>
      <c r="F69" s="133" t="s">
        <v>224</v>
      </c>
      <c r="G69" s="133" t="s">
        <v>225</v>
      </c>
      <c r="H69" s="140">
        <v>248322.36</v>
      </c>
      <c r="I69" s="140">
        <v>248322.36</v>
      </c>
      <c r="J69" s="140"/>
      <c r="K69" s="140"/>
      <c r="L69" s="140">
        <v>248322.36</v>
      </c>
      <c r="M69" s="133"/>
      <c r="N69" s="140"/>
      <c r="O69" s="140"/>
      <c r="P69" s="140"/>
      <c r="Q69" s="140"/>
      <c r="R69" s="140"/>
      <c r="S69" s="140"/>
      <c r="T69" s="140"/>
      <c r="U69" s="140"/>
      <c r="V69" s="140"/>
      <c r="W69" s="140"/>
    </row>
    <row r="70" ht="53.25" customHeight="1" outlineLevel="1" spans="1:23">
      <c r="A70" s="133" t="s">
        <v>48</v>
      </c>
      <c r="B70" s="133" t="s">
        <v>303</v>
      </c>
      <c r="C70" s="133" t="s">
        <v>221</v>
      </c>
      <c r="D70" s="133" t="s">
        <v>106</v>
      </c>
      <c r="E70" s="133" t="s">
        <v>107</v>
      </c>
      <c r="F70" s="133" t="s">
        <v>224</v>
      </c>
      <c r="G70" s="133" t="s">
        <v>225</v>
      </c>
      <c r="H70" s="140"/>
      <c r="I70" s="140"/>
      <c r="J70" s="140"/>
      <c r="K70" s="140"/>
      <c r="L70" s="140"/>
      <c r="M70" s="133"/>
      <c r="N70" s="140"/>
      <c r="O70" s="140"/>
      <c r="P70" s="140"/>
      <c r="Q70" s="140"/>
      <c r="R70" s="140"/>
      <c r="S70" s="140"/>
      <c r="T70" s="140"/>
      <c r="U70" s="140"/>
      <c r="V70" s="140"/>
      <c r="W70" s="140"/>
    </row>
    <row r="71" ht="53.25" customHeight="1" outlineLevel="1" spans="1:23">
      <c r="A71" s="133" t="s">
        <v>48</v>
      </c>
      <c r="B71" s="133" t="s">
        <v>303</v>
      </c>
      <c r="C71" s="133" t="s">
        <v>221</v>
      </c>
      <c r="D71" s="133" t="s">
        <v>121</v>
      </c>
      <c r="E71" s="133" t="s">
        <v>122</v>
      </c>
      <c r="F71" s="133" t="s">
        <v>226</v>
      </c>
      <c r="G71" s="133" t="s">
        <v>227</v>
      </c>
      <c r="H71" s="140">
        <v>602312.08</v>
      </c>
      <c r="I71" s="140">
        <v>602312.08</v>
      </c>
      <c r="J71" s="140"/>
      <c r="K71" s="140"/>
      <c r="L71" s="140">
        <v>602312.08</v>
      </c>
      <c r="M71" s="133"/>
      <c r="N71" s="140"/>
      <c r="O71" s="140"/>
      <c r="P71" s="140"/>
      <c r="Q71" s="140"/>
      <c r="R71" s="140"/>
      <c r="S71" s="140"/>
      <c r="T71" s="140"/>
      <c r="U71" s="140"/>
      <c r="V71" s="140"/>
      <c r="W71" s="140"/>
    </row>
    <row r="72" ht="53.25" customHeight="1" outlineLevel="1" spans="1:23">
      <c r="A72" s="133" t="s">
        <v>48</v>
      </c>
      <c r="B72" s="133" t="s">
        <v>303</v>
      </c>
      <c r="C72" s="133" t="s">
        <v>221</v>
      </c>
      <c r="D72" s="133" t="s">
        <v>123</v>
      </c>
      <c r="E72" s="133" t="s">
        <v>124</v>
      </c>
      <c r="F72" s="133" t="s">
        <v>226</v>
      </c>
      <c r="G72" s="133" t="s">
        <v>227</v>
      </c>
      <c r="H72" s="140"/>
      <c r="I72" s="140"/>
      <c r="J72" s="140"/>
      <c r="K72" s="140"/>
      <c r="L72" s="140"/>
      <c r="M72" s="133"/>
      <c r="N72" s="140"/>
      <c r="O72" s="140"/>
      <c r="P72" s="140"/>
      <c r="Q72" s="140"/>
      <c r="R72" s="140"/>
      <c r="S72" s="140"/>
      <c r="T72" s="140"/>
      <c r="U72" s="140"/>
      <c r="V72" s="140"/>
      <c r="W72" s="140"/>
    </row>
    <row r="73" ht="53.25" customHeight="1" outlineLevel="1" spans="1:23">
      <c r="A73" s="133" t="s">
        <v>48</v>
      </c>
      <c r="B73" s="133" t="s">
        <v>303</v>
      </c>
      <c r="C73" s="133" t="s">
        <v>221</v>
      </c>
      <c r="D73" s="133" t="s">
        <v>116</v>
      </c>
      <c r="E73" s="133" t="s">
        <v>115</v>
      </c>
      <c r="F73" s="133" t="s">
        <v>228</v>
      </c>
      <c r="G73" s="133" t="s">
        <v>229</v>
      </c>
      <c r="H73" s="140">
        <v>2444.57</v>
      </c>
      <c r="I73" s="140">
        <v>2444.57</v>
      </c>
      <c r="J73" s="140"/>
      <c r="K73" s="140"/>
      <c r="L73" s="140">
        <v>2444.57</v>
      </c>
      <c r="M73" s="133"/>
      <c r="N73" s="140"/>
      <c r="O73" s="140"/>
      <c r="P73" s="140"/>
      <c r="Q73" s="140"/>
      <c r="R73" s="140"/>
      <c r="S73" s="140"/>
      <c r="T73" s="140"/>
      <c r="U73" s="140"/>
      <c r="V73" s="140"/>
      <c r="W73" s="140"/>
    </row>
    <row r="74" ht="53.25" customHeight="1" outlineLevel="1" spans="1:23">
      <c r="A74" s="133" t="s">
        <v>48</v>
      </c>
      <c r="B74" s="133" t="s">
        <v>303</v>
      </c>
      <c r="C74" s="133" t="s">
        <v>221</v>
      </c>
      <c r="D74" s="133" t="s">
        <v>125</v>
      </c>
      <c r="E74" s="133" t="s">
        <v>126</v>
      </c>
      <c r="F74" s="133" t="s">
        <v>228</v>
      </c>
      <c r="G74" s="133" t="s">
        <v>229</v>
      </c>
      <c r="H74" s="140"/>
      <c r="I74" s="140"/>
      <c r="J74" s="140"/>
      <c r="K74" s="140"/>
      <c r="L74" s="140"/>
      <c r="M74" s="133"/>
      <c r="N74" s="140"/>
      <c r="O74" s="140"/>
      <c r="P74" s="140"/>
      <c r="Q74" s="140"/>
      <c r="R74" s="140"/>
      <c r="S74" s="140"/>
      <c r="T74" s="140"/>
      <c r="U74" s="140"/>
      <c r="V74" s="140"/>
      <c r="W74" s="140"/>
    </row>
    <row r="75" ht="53.25" customHeight="1" outlineLevel="1" spans="1:23">
      <c r="A75" s="133" t="s">
        <v>48</v>
      </c>
      <c r="B75" s="133" t="s">
        <v>303</v>
      </c>
      <c r="C75" s="133" t="s">
        <v>221</v>
      </c>
      <c r="D75" s="133" t="s">
        <v>125</v>
      </c>
      <c r="E75" s="133" t="s">
        <v>126</v>
      </c>
      <c r="F75" s="133" t="s">
        <v>228</v>
      </c>
      <c r="G75" s="133" t="s">
        <v>229</v>
      </c>
      <c r="H75" s="140">
        <v>14856</v>
      </c>
      <c r="I75" s="140">
        <v>14856</v>
      </c>
      <c r="J75" s="140"/>
      <c r="K75" s="140"/>
      <c r="L75" s="140">
        <v>14856</v>
      </c>
      <c r="M75" s="133"/>
      <c r="N75" s="140"/>
      <c r="O75" s="140"/>
      <c r="P75" s="140"/>
      <c r="Q75" s="140"/>
      <c r="R75" s="140"/>
      <c r="S75" s="140"/>
      <c r="T75" s="140"/>
      <c r="U75" s="140"/>
      <c r="V75" s="140"/>
      <c r="W75" s="140"/>
    </row>
    <row r="76" ht="53.25" customHeight="1" outlineLevel="1" spans="1:23">
      <c r="A76" s="133" t="s">
        <v>48</v>
      </c>
      <c r="B76" s="133" t="s">
        <v>303</v>
      </c>
      <c r="C76" s="133" t="s">
        <v>221</v>
      </c>
      <c r="D76" s="133" t="s">
        <v>125</v>
      </c>
      <c r="E76" s="133" t="s">
        <v>126</v>
      </c>
      <c r="F76" s="133" t="s">
        <v>228</v>
      </c>
      <c r="G76" s="133" t="s">
        <v>229</v>
      </c>
      <c r="H76" s="140"/>
      <c r="I76" s="140"/>
      <c r="J76" s="140"/>
      <c r="K76" s="140"/>
      <c r="L76" s="140"/>
      <c r="M76" s="133"/>
      <c r="N76" s="140"/>
      <c r="O76" s="140"/>
      <c r="P76" s="140"/>
      <c r="Q76" s="140"/>
      <c r="R76" s="140"/>
      <c r="S76" s="140"/>
      <c r="T76" s="140"/>
      <c r="U76" s="140"/>
      <c r="V76" s="140"/>
      <c r="W76" s="140"/>
    </row>
    <row r="77" ht="53.25" customHeight="1" outlineLevel="1" spans="1:23">
      <c r="A77" s="133" t="s">
        <v>48</v>
      </c>
      <c r="B77" s="133" t="s">
        <v>304</v>
      </c>
      <c r="C77" s="133" t="s">
        <v>132</v>
      </c>
      <c r="D77" s="133" t="s">
        <v>131</v>
      </c>
      <c r="E77" s="133" t="s">
        <v>132</v>
      </c>
      <c r="F77" s="133" t="s">
        <v>231</v>
      </c>
      <c r="G77" s="133" t="s">
        <v>132</v>
      </c>
      <c r="H77" s="140">
        <v>891360.12</v>
      </c>
      <c r="I77" s="140">
        <v>891360.12</v>
      </c>
      <c r="J77" s="140"/>
      <c r="K77" s="140"/>
      <c r="L77" s="140">
        <v>891360.12</v>
      </c>
      <c r="M77" s="133"/>
      <c r="N77" s="140"/>
      <c r="O77" s="140"/>
      <c r="P77" s="140"/>
      <c r="Q77" s="140"/>
      <c r="R77" s="140"/>
      <c r="S77" s="140"/>
      <c r="T77" s="140"/>
      <c r="U77" s="140"/>
      <c r="V77" s="140"/>
      <c r="W77" s="140"/>
    </row>
    <row r="78" ht="53.25" customHeight="1" outlineLevel="1" spans="1:23">
      <c r="A78" s="133" t="s">
        <v>48</v>
      </c>
      <c r="B78" s="133" t="s">
        <v>305</v>
      </c>
      <c r="C78" s="133" t="s">
        <v>233</v>
      </c>
      <c r="D78" s="133" t="s">
        <v>116</v>
      </c>
      <c r="E78" s="133" t="s">
        <v>115</v>
      </c>
      <c r="F78" s="133" t="s">
        <v>228</v>
      </c>
      <c r="G78" s="133" t="s">
        <v>229</v>
      </c>
      <c r="H78" s="140">
        <v>3957840</v>
      </c>
      <c r="I78" s="140">
        <v>3957840</v>
      </c>
      <c r="J78" s="140"/>
      <c r="K78" s="140"/>
      <c r="L78" s="140">
        <v>3957840</v>
      </c>
      <c r="M78" s="133"/>
      <c r="N78" s="140"/>
      <c r="O78" s="140"/>
      <c r="P78" s="140"/>
      <c r="Q78" s="140"/>
      <c r="R78" s="140"/>
      <c r="S78" s="140"/>
      <c r="T78" s="140"/>
      <c r="U78" s="140"/>
      <c r="V78" s="140"/>
      <c r="W78" s="140"/>
    </row>
    <row r="79" ht="53.25" customHeight="1" outlineLevel="1" spans="1:23">
      <c r="A79" s="133" t="s">
        <v>48</v>
      </c>
      <c r="B79" s="133" t="s">
        <v>306</v>
      </c>
      <c r="C79" s="133" t="s">
        <v>235</v>
      </c>
      <c r="D79" s="133" t="s">
        <v>84</v>
      </c>
      <c r="E79" s="133" t="s">
        <v>85</v>
      </c>
      <c r="F79" s="133" t="s">
        <v>236</v>
      </c>
      <c r="G79" s="133" t="s">
        <v>237</v>
      </c>
      <c r="H79" s="140">
        <v>7227360</v>
      </c>
      <c r="I79" s="140">
        <v>7227360</v>
      </c>
      <c r="J79" s="140"/>
      <c r="K79" s="140"/>
      <c r="L79" s="140">
        <v>7227360</v>
      </c>
      <c r="M79" s="133"/>
      <c r="N79" s="140"/>
      <c r="O79" s="140"/>
      <c r="P79" s="140"/>
      <c r="Q79" s="140"/>
      <c r="R79" s="140"/>
      <c r="S79" s="140"/>
      <c r="T79" s="140"/>
      <c r="U79" s="140"/>
      <c r="V79" s="140"/>
      <c r="W79" s="140"/>
    </row>
    <row r="80" ht="53.25" customHeight="1" outlineLevel="1" spans="1:23">
      <c r="A80" s="133" t="s">
        <v>48</v>
      </c>
      <c r="B80" s="133" t="s">
        <v>307</v>
      </c>
      <c r="C80" s="133" t="s">
        <v>239</v>
      </c>
      <c r="D80" s="133" t="s">
        <v>84</v>
      </c>
      <c r="E80" s="133" t="s">
        <v>85</v>
      </c>
      <c r="F80" s="133" t="s">
        <v>240</v>
      </c>
      <c r="G80" s="133" t="s">
        <v>241</v>
      </c>
      <c r="H80" s="140">
        <v>333100</v>
      </c>
      <c r="I80" s="140">
        <v>333100</v>
      </c>
      <c r="J80" s="140"/>
      <c r="K80" s="140"/>
      <c r="L80" s="140">
        <v>333100</v>
      </c>
      <c r="M80" s="133"/>
      <c r="N80" s="140"/>
      <c r="O80" s="140"/>
      <c r="P80" s="140"/>
      <c r="Q80" s="140"/>
      <c r="R80" s="140"/>
      <c r="S80" s="140"/>
      <c r="T80" s="140"/>
      <c r="U80" s="140"/>
      <c r="V80" s="140"/>
      <c r="W80" s="140"/>
    </row>
    <row r="81" ht="53.25" customHeight="1" outlineLevel="1" spans="1:23">
      <c r="A81" s="133" t="s">
        <v>48</v>
      </c>
      <c r="B81" s="133" t="s">
        <v>307</v>
      </c>
      <c r="C81" s="133" t="s">
        <v>239</v>
      </c>
      <c r="D81" s="133" t="s">
        <v>84</v>
      </c>
      <c r="E81" s="133" t="s">
        <v>85</v>
      </c>
      <c r="F81" s="133" t="s">
        <v>244</v>
      </c>
      <c r="G81" s="133" t="s">
        <v>245</v>
      </c>
      <c r="H81" s="140">
        <v>40000</v>
      </c>
      <c r="I81" s="140">
        <v>40000</v>
      </c>
      <c r="J81" s="140"/>
      <c r="K81" s="140"/>
      <c r="L81" s="140">
        <v>40000</v>
      </c>
      <c r="M81" s="133"/>
      <c r="N81" s="140"/>
      <c r="O81" s="140"/>
      <c r="P81" s="140"/>
      <c r="Q81" s="140"/>
      <c r="R81" s="140"/>
      <c r="S81" s="140"/>
      <c r="T81" s="140"/>
      <c r="U81" s="140"/>
      <c r="V81" s="140"/>
      <c r="W81" s="140"/>
    </row>
    <row r="82" ht="53.25" customHeight="1" outlineLevel="1" spans="1:23">
      <c r="A82" s="133" t="s">
        <v>48</v>
      </c>
      <c r="B82" s="133" t="s">
        <v>307</v>
      </c>
      <c r="C82" s="133" t="s">
        <v>239</v>
      </c>
      <c r="D82" s="133" t="s">
        <v>84</v>
      </c>
      <c r="E82" s="133" t="s">
        <v>85</v>
      </c>
      <c r="F82" s="133" t="s">
        <v>246</v>
      </c>
      <c r="G82" s="133" t="s">
        <v>247</v>
      </c>
      <c r="H82" s="140">
        <v>200000</v>
      </c>
      <c r="I82" s="140">
        <v>200000</v>
      </c>
      <c r="J82" s="140"/>
      <c r="K82" s="140"/>
      <c r="L82" s="140">
        <v>200000</v>
      </c>
      <c r="M82" s="133"/>
      <c r="N82" s="140"/>
      <c r="O82" s="140"/>
      <c r="P82" s="140"/>
      <c r="Q82" s="140"/>
      <c r="R82" s="140"/>
      <c r="S82" s="140"/>
      <c r="T82" s="140"/>
      <c r="U82" s="140"/>
      <c r="V82" s="140"/>
      <c r="W82" s="140"/>
    </row>
    <row r="83" ht="53.25" customHeight="1" outlineLevel="1" spans="1:23">
      <c r="A83" s="133" t="s">
        <v>48</v>
      </c>
      <c r="B83" s="133" t="s">
        <v>308</v>
      </c>
      <c r="C83" s="133" t="s">
        <v>269</v>
      </c>
      <c r="D83" s="133" t="s">
        <v>84</v>
      </c>
      <c r="E83" s="133" t="s">
        <v>85</v>
      </c>
      <c r="F83" s="133" t="s">
        <v>270</v>
      </c>
      <c r="G83" s="133" t="s">
        <v>271</v>
      </c>
      <c r="H83" s="140">
        <v>45000</v>
      </c>
      <c r="I83" s="140">
        <v>45000</v>
      </c>
      <c r="J83" s="140"/>
      <c r="K83" s="140"/>
      <c r="L83" s="140">
        <v>45000</v>
      </c>
      <c r="M83" s="133"/>
      <c r="N83" s="140"/>
      <c r="O83" s="140"/>
      <c r="P83" s="140"/>
      <c r="Q83" s="140"/>
      <c r="R83" s="140"/>
      <c r="S83" s="140"/>
      <c r="T83" s="140"/>
      <c r="U83" s="140"/>
      <c r="V83" s="140"/>
      <c r="W83" s="140"/>
    </row>
    <row r="84" ht="53.25" customHeight="1" outlineLevel="1" spans="1:23">
      <c r="A84" s="133" t="s">
        <v>48</v>
      </c>
      <c r="B84" s="133" t="s">
        <v>309</v>
      </c>
      <c r="C84" s="133" t="s">
        <v>273</v>
      </c>
      <c r="D84" s="133" t="s">
        <v>84</v>
      </c>
      <c r="E84" s="133" t="s">
        <v>85</v>
      </c>
      <c r="F84" s="133" t="s">
        <v>274</v>
      </c>
      <c r="G84" s="133" t="s">
        <v>180</v>
      </c>
      <c r="H84" s="140">
        <v>1900</v>
      </c>
      <c r="I84" s="140">
        <v>1900</v>
      </c>
      <c r="J84" s="140"/>
      <c r="K84" s="140"/>
      <c r="L84" s="140">
        <v>1900</v>
      </c>
      <c r="M84" s="133"/>
      <c r="N84" s="140"/>
      <c r="O84" s="140"/>
      <c r="P84" s="140"/>
      <c r="Q84" s="140"/>
      <c r="R84" s="140"/>
      <c r="S84" s="140"/>
      <c r="T84" s="140"/>
      <c r="U84" s="140"/>
      <c r="V84" s="140"/>
      <c r="W84" s="140"/>
    </row>
    <row r="85" ht="53.25" customHeight="1" outlineLevel="1" spans="1:23">
      <c r="A85" s="133" t="s">
        <v>48</v>
      </c>
      <c r="B85" s="133" t="s">
        <v>310</v>
      </c>
      <c r="C85" s="133" t="s">
        <v>276</v>
      </c>
      <c r="D85" s="133" t="s">
        <v>100</v>
      </c>
      <c r="E85" s="133" t="s">
        <v>101</v>
      </c>
      <c r="F85" s="133" t="s">
        <v>240</v>
      </c>
      <c r="G85" s="133" t="s">
        <v>241</v>
      </c>
      <c r="H85" s="140">
        <v>6600</v>
      </c>
      <c r="I85" s="140">
        <v>6600</v>
      </c>
      <c r="J85" s="140"/>
      <c r="K85" s="140"/>
      <c r="L85" s="140">
        <v>6600</v>
      </c>
      <c r="M85" s="133"/>
      <c r="N85" s="140"/>
      <c r="O85" s="140"/>
      <c r="P85" s="140"/>
      <c r="Q85" s="140"/>
      <c r="R85" s="140"/>
      <c r="S85" s="140"/>
      <c r="T85" s="140"/>
      <c r="U85" s="140"/>
      <c r="V85" s="140"/>
      <c r="W85" s="140"/>
    </row>
    <row r="86" ht="53.25" customHeight="1" outlineLevel="1" spans="1:23">
      <c r="A86" s="133" t="s">
        <v>48</v>
      </c>
      <c r="B86" s="133" t="s">
        <v>311</v>
      </c>
      <c r="C86" s="133" t="s">
        <v>278</v>
      </c>
      <c r="D86" s="133" t="s">
        <v>84</v>
      </c>
      <c r="E86" s="133" t="s">
        <v>85</v>
      </c>
      <c r="F86" s="133" t="s">
        <v>279</v>
      </c>
      <c r="G86" s="133" t="s">
        <v>278</v>
      </c>
      <c r="H86" s="140"/>
      <c r="I86" s="140"/>
      <c r="J86" s="140"/>
      <c r="K86" s="140"/>
      <c r="L86" s="140"/>
      <c r="M86" s="133"/>
      <c r="N86" s="140"/>
      <c r="O86" s="140"/>
      <c r="P86" s="140"/>
      <c r="Q86" s="140"/>
      <c r="R86" s="140"/>
      <c r="S86" s="140"/>
      <c r="T86" s="140"/>
      <c r="U86" s="140"/>
      <c r="V86" s="140"/>
      <c r="W86" s="140"/>
    </row>
    <row r="87" ht="53.25" customHeight="1" outlineLevel="1" spans="1:23">
      <c r="A87" s="133" t="s">
        <v>48</v>
      </c>
      <c r="B87" s="133" t="s">
        <v>311</v>
      </c>
      <c r="C87" s="133" t="s">
        <v>278</v>
      </c>
      <c r="D87" s="133" t="s">
        <v>84</v>
      </c>
      <c r="E87" s="133" t="s">
        <v>85</v>
      </c>
      <c r="F87" s="133" t="s">
        <v>279</v>
      </c>
      <c r="G87" s="133" t="s">
        <v>278</v>
      </c>
      <c r="H87" s="140">
        <v>122334.24</v>
      </c>
      <c r="I87" s="140">
        <v>122334.24</v>
      </c>
      <c r="J87" s="140"/>
      <c r="K87" s="140"/>
      <c r="L87" s="140">
        <v>122334.24</v>
      </c>
      <c r="M87" s="133"/>
      <c r="N87" s="140"/>
      <c r="O87" s="140"/>
      <c r="P87" s="140"/>
      <c r="Q87" s="140"/>
      <c r="R87" s="140"/>
      <c r="S87" s="140"/>
      <c r="T87" s="140"/>
      <c r="U87" s="140"/>
      <c r="V87" s="140"/>
      <c r="W87" s="140"/>
    </row>
    <row r="88" ht="53.25" customHeight="1" outlineLevel="1" spans="1:23">
      <c r="A88" s="133" t="s">
        <v>48</v>
      </c>
      <c r="B88" s="133" t="s">
        <v>312</v>
      </c>
      <c r="C88" s="133" t="s">
        <v>281</v>
      </c>
      <c r="D88" s="133" t="s">
        <v>84</v>
      </c>
      <c r="E88" s="133" t="s">
        <v>85</v>
      </c>
      <c r="F88" s="133" t="s">
        <v>282</v>
      </c>
      <c r="G88" s="133" t="s">
        <v>283</v>
      </c>
      <c r="H88" s="140">
        <v>553200</v>
      </c>
      <c r="I88" s="140">
        <v>553200</v>
      </c>
      <c r="J88" s="140"/>
      <c r="K88" s="140"/>
      <c r="L88" s="140">
        <v>553200</v>
      </c>
      <c r="M88" s="133"/>
      <c r="N88" s="140"/>
      <c r="O88" s="140"/>
      <c r="P88" s="140"/>
      <c r="Q88" s="140"/>
      <c r="R88" s="140"/>
      <c r="S88" s="140"/>
      <c r="T88" s="140"/>
      <c r="U88" s="140"/>
      <c r="V88" s="140"/>
      <c r="W88" s="140"/>
    </row>
    <row r="89" ht="53.25" customHeight="1" outlineLevel="1" spans="1:23">
      <c r="A89" s="133" t="s">
        <v>48</v>
      </c>
      <c r="B89" s="133" t="s">
        <v>313</v>
      </c>
      <c r="C89" s="133" t="s">
        <v>314</v>
      </c>
      <c r="D89" s="133" t="s">
        <v>84</v>
      </c>
      <c r="E89" s="133" t="s">
        <v>85</v>
      </c>
      <c r="F89" s="133" t="s">
        <v>214</v>
      </c>
      <c r="G89" s="133" t="s">
        <v>215</v>
      </c>
      <c r="H89" s="140">
        <v>490000</v>
      </c>
      <c r="I89" s="140">
        <v>490000</v>
      </c>
      <c r="J89" s="140"/>
      <c r="K89" s="140"/>
      <c r="L89" s="140">
        <v>490000</v>
      </c>
      <c r="M89" s="133"/>
      <c r="N89" s="140"/>
      <c r="O89" s="140"/>
      <c r="P89" s="140"/>
      <c r="Q89" s="140"/>
      <c r="R89" s="140"/>
      <c r="S89" s="140"/>
      <c r="T89" s="140"/>
      <c r="U89" s="140"/>
      <c r="V89" s="140"/>
      <c r="W89" s="140"/>
    </row>
    <row r="90" ht="53.25" customHeight="1" outlineLevel="1" spans="1:23">
      <c r="A90" s="133" t="s">
        <v>48</v>
      </c>
      <c r="B90" s="133" t="s">
        <v>315</v>
      </c>
      <c r="C90" s="133" t="s">
        <v>316</v>
      </c>
      <c r="D90" s="133" t="s">
        <v>84</v>
      </c>
      <c r="E90" s="133" t="s">
        <v>85</v>
      </c>
      <c r="F90" s="133" t="s">
        <v>236</v>
      </c>
      <c r="G90" s="133" t="s">
        <v>237</v>
      </c>
      <c r="H90" s="140">
        <v>5000000</v>
      </c>
      <c r="I90" s="140">
        <v>5000000</v>
      </c>
      <c r="J90" s="140"/>
      <c r="K90" s="140"/>
      <c r="L90" s="140">
        <v>5000000</v>
      </c>
      <c r="M90" s="133"/>
      <c r="N90" s="140"/>
      <c r="O90" s="140"/>
      <c r="P90" s="140"/>
      <c r="Q90" s="140"/>
      <c r="R90" s="140"/>
      <c r="S90" s="140"/>
      <c r="T90" s="140"/>
      <c r="U90" s="140"/>
      <c r="V90" s="140"/>
      <c r="W90" s="140"/>
    </row>
    <row r="91" ht="30.75" customHeight="1" spans="1:23">
      <c r="A91" s="146" t="s">
        <v>30</v>
      </c>
      <c r="B91" s="146"/>
      <c r="C91" s="146"/>
      <c r="D91" s="146"/>
      <c r="E91" s="146"/>
      <c r="F91" s="146"/>
      <c r="G91" s="146"/>
      <c r="H91" s="140">
        <v>152277671.76</v>
      </c>
      <c r="I91" s="140">
        <v>152277671.76</v>
      </c>
      <c r="J91" s="140"/>
      <c r="K91" s="140"/>
      <c r="L91" s="140">
        <v>152277671.76</v>
      </c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</row>
  </sheetData>
  <mergeCells count="32">
    <mergeCell ref="T2:W2"/>
    <mergeCell ref="A3:W3"/>
    <mergeCell ref="A4:G4"/>
    <mergeCell ref="T4:W4"/>
    <mergeCell ref="H5:W5"/>
    <mergeCell ref="I6:M6"/>
    <mergeCell ref="N6:P6"/>
    <mergeCell ref="R6:W6"/>
    <mergeCell ref="A91:G9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6"/>
  <sheetViews>
    <sheetView showZeros="0" workbookViewId="0">
      <pane ySplit="1" topLeftCell="A2" activePane="bottomLeft" state="frozen"/>
      <selection/>
      <selection pane="bottomLeft" activeCell="I60" sqref="I6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.7142857142857" customWidth="1"/>
    <col min="4" max="4" width="10.5714285714286" customWidth="1"/>
    <col min="5" max="6" width="7.28571428571429" customWidth="1"/>
    <col min="7" max="7" width="5.28571428571429" customWidth="1"/>
    <col min="8" max="8" width="9.4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customHeight="1" spans="1:2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18.75" customHeight="1" spans="1:23">
      <c r="A2" s="136" t="s">
        <v>317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26.25" customHeight="1" spans="1:23">
      <c r="A3" s="130" t="s">
        <v>318</v>
      </c>
      <c r="B3" s="130"/>
      <c r="C3" s="130" t="s">
        <v>61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ht="18.75" customHeight="1" spans="1:23">
      <c r="A4" s="137" t="str">
        <f>"单位名称："&amp;"芒市公安局"</f>
        <v>单位名称：芒市公安局</v>
      </c>
      <c r="B4" s="137"/>
      <c r="C4" s="137"/>
      <c r="D4" s="137"/>
      <c r="E4" s="137"/>
      <c r="F4" s="137"/>
      <c r="G4" s="137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6" t="s">
        <v>27</v>
      </c>
      <c r="W4" s="136"/>
    </row>
    <row r="5" ht="26.25" customHeight="1" spans="1:23">
      <c r="A5" s="139" t="s">
        <v>319</v>
      </c>
      <c r="B5" s="139" t="s">
        <v>186</v>
      </c>
      <c r="C5" s="139" t="s">
        <v>187</v>
      </c>
      <c r="D5" s="139" t="s">
        <v>320</v>
      </c>
      <c r="E5" s="139" t="s">
        <v>188</v>
      </c>
      <c r="F5" s="139" t="s">
        <v>189</v>
      </c>
      <c r="G5" s="139" t="s">
        <v>321</v>
      </c>
      <c r="H5" s="139" t="s">
        <v>322</v>
      </c>
      <c r="I5" s="139" t="s">
        <v>30</v>
      </c>
      <c r="J5" s="139" t="s">
        <v>323</v>
      </c>
      <c r="K5" s="139"/>
      <c r="L5" s="139"/>
      <c r="M5" s="139"/>
      <c r="N5" s="139" t="s">
        <v>198</v>
      </c>
      <c r="O5" s="139"/>
      <c r="P5" s="139"/>
      <c r="Q5" s="139" t="s">
        <v>37</v>
      </c>
      <c r="R5" s="139" t="s">
        <v>53</v>
      </c>
      <c r="S5" s="139"/>
      <c r="T5" s="139"/>
      <c r="U5" s="139"/>
      <c r="V5" s="139"/>
      <c r="W5" s="139"/>
    </row>
    <row r="6" ht="26.25" customHeight="1" spans="1:23">
      <c r="A6" s="139"/>
      <c r="B6" s="139"/>
      <c r="C6" s="139"/>
      <c r="D6" s="139"/>
      <c r="E6" s="139"/>
      <c r="F6" s="139"/>
      <c r="G6" s="139"/>
      <c r="H6" s="139"/>
      <c r="I6" s="139"/>
      <c r="J6" s="139" t="s">
        <v>34</v>
      </c>
      <c r="K6" s="139"/>
      <c r="L6" s="139" t="s">
        <v>35</v>
      </c>
      <c r="M6" s="139" t="s">
        <v>36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26.25" customHeight="1" spans="1:23">
      <c r="A7" s="139"/>
      <c r="B7" s="139"/>
      <c r="C7" s="139"/>
      <c r="D7" s="139"/>
      <c r="E7" s="139"/>
      <c r="F7" s="139"/>
      <c r="G7" s="139"/>
      <c r="H7" s="139"/>
      <c r="I7" s="139"/>
      <c r="J7" s="139" t="s">
        <v>33</v>
      </c>
      <c r="K7" s="139" t="s">
        <v>324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61</v>
      </c>
      <c r="B8" s="139" t="s">
        <v>62</v>
      </c>
      <c r="C8" s="139" t="s">
        <v>63</v>
      </c>
      <c r="D8" s="139" t="s">
        <v>64</v>
      </c>
      <c r="E8" s="139" t="s">
        <v>65</v>
      </c>
      <c r="F8" s="139" t="s">
        <v>66</v>
      </c>
      <c r="G8" s="139" t="s">
        <v>67</v>
      </c>
      <c r="H8" s="139" t="s">
        <v>68</v>
      </c>
      <c r="I8" s="139" t="s">
        <v>69</v>
      </c>
      <c r="J8" s="139" t="s">
        <v>70</v>
      </c>
      <c r="K8" s="139" t="s">
        <v>71</v>
      </c>
      <c r="L8" s="139" t="s">
        <v>72</v>
      </c>
      <c r="M8" s="139" t="s">
        <v>73</v>
      </c>
      <c r="N8" s="139" t="s">
        <v>74</v>
      </c>
      <c r="O8" s="139" t="s">
        <v>75</v>
      </c>
      <c r="P8" s="139" t="s">
        <v>200</v>
      </c>
      <c r="Q8" s="139" t="s">
        <v>201</v>
      </c>
      <c r="R8" s="139" t="s">
        <v>202</v>
      </c>
      <c r="S8" s="139" t="s">
        <v>203</v>
      </c>
      <c r="T8" s="139" t="s">
        <v>204</v>
      </c>
      <c r="U8" s="139" t="s">
        <v>205</v>
      </c>
      <c r="V8" s="139" t="s">
        <v>206</v>
      </c>
      <c r="W8" s="139" t="s">
        <v>207</v>
      </c>
    </row>
    <row r="9" ht="52.5" customHeight="1" spans="1:23">
      <c r="A9" s="133"/>
      <c r="B9" s="133"/>
      <c r="C9" s="133" t="s">
        <v>325</v>
      </c>
      <c r="D9" s="133"/>
      <c r="E9" s="133"/>
      <c r="F9" s="133"/>
      <c r="G9" s="133"/>
      <c r="H9" s="133"/>
      <c r="I9" s="140">
        <v>4000000</v>
      </c>
      <c r="J9" s="140"/>
      <c r="K9" s="140"/>
      <c r="L9" s="140"/>
      <c r="M9" s="140"/>
      <c r="N9" s="140"/>
      <c r="O9" s="140"/>
      <c r="P9" s="140"/>
      <c r="Q9" s="140"/>
      <c r="R9" s="140">
        <v>4000000</v>
      </c>
      <c r="S9" s="140"/>
      <c r="T9" s="140"/>
      <c r="U9" s="140"/>
      <c r="V9" s="140"/>
      <c r="W9" s="140">
        <v>4000000</v>
      </c>
    </row>
    <row r="10" ht="52.5" customHeight="1" outlineLevel="1" spans="1:23">
      <c r="A10" s="133" t="s">
        <v>326</v>
      </c>
      <c r="B10" s="133" t="s">
        <v>327</v>
      </c>
      <c r="C10" s="133" t="s">
        <v>325</v>
      </c>
      <c r="D10" s="133" t="s">
        <v>46</v>
      </c>
      <c r="E10" s="133" t="s">
        <v>84</v>
      </c>
      <c r="F10" s="133" t="s">
        <v>85</v>
      </c>
      <c r="G10" s="133" t="s">
        <v>240</v>
      </c>
      <c r="H10" s="133" t="s">
        <v>241</v>
      </c>
      <c r="I10" s="140">
        <v>200000</v>
      </c>
      <c r="J10" s="140"/>
      <c r="K10" s="140"/>
      <c r="L10" s="140"/>
      <c r="M10" s="140"/>
      <c r="N10" s="140"/>
      <c r="O10" s="140"/>
      <c r="P10" s="140"/>
      <c r="Q10" s="140"/>
      <c r="R10" s="140">
        <v>200000</v>
      </c>
      <c r="S10" s="140"/>
      <c r="T10" s="140"/>
      <c r="U10" s="140"/>
      <c r="V10" s="140"/>
      <c r="W10" s="140">
        <v>200000</v>
      </c>
    </row>
    <row r="11" ht="52.5" customHeight="1" outlineLevel="1" spans="1:23">
      <c r="A11" s="133" t="s">
        <v>326</v>
      </c>
      <c r="B11" s="133" t="s">
        <v>327</v>
      </c>
      <c r="C11" s="133" t="s">
        <v>325</v>
      </c>
      <c r="D11" s="133" t="s">
        <v>46</v>
      </c>
      <c r="E11" s="133" t="s">
        <v>84</v>
      </c>
      <c r="F11" s="133" t="s">
        <v>85</v>
      </c>
      <c r="G11" s="133" t="s">
        <v>262</v>
      </c>
      <c r="H11" s="133" t="s">
        <v>263</v>
      </c>
      <c r="I11" s="140">
        <v>300000</v>
      </c>
      <c r="J11" s="140"/>
      <c r="K11" s="140"/>
      <c r="L11" s="140"/>
      <c r="M11" s="140"/>
      <c r="N11" s="133"/>
      <c r="O11" s="133"/>
      <c r="P11" s="133"/>
      <c r="Q11" s="140"/>
      <c r="R11" s="140">
        <v>300000</v>
      </c>
      <c r="S11" s="140"/>
      <c r="T11" s="140"/>
      <c r="U11" s="140"/>
      <c r="V11" s="140"/>
      <c r="W11" s="140">
        <v>300000</v>
      </c>
    </row>
    <row r="12" ht="52.5" customHeight="1" outlineLevel="1" spans="1:23">
      <c r="A12" s="133" t="s">
        <v>326</v>
      </c>
      <c r="B12" s="133" t="s">
        <v>327</v>
      </c>
      <c r="C12" s="133" t="s">
        <v>325</v>
      </c>
      <c r="D12" s="133" t="s">
        <v>46</v>
      </c>
      <c r="E12" s="133" t="s">
        <v>84</v>
      </c>
      <c r="F12" s="133" t="s">
        <v>85</v>
      </c>
      <c r="G12" s="133" t="s">
        <v>288</v>
      </c>
      <c r="H12" s="133" t="s">
        <v>289</v>
      </c>
      <c r="I12" s="140">
        <v>300000</v>
      </c>
      <c r="J12" s="140"/>
      <c r="K12" s="140"/>
      <c r="L12" s="140"/>
      <c r="M12" s="140"/>
      <c r="N12" s="133"/>
      <c r="O12" s="133"/>
      <c r="P12" s="133"/>
      <c r="Q12" s="140"/>
      <c r="R12" s="140">
        <v>300000</v>
      </c>
      <c r="S12" s="140"/>
      <c r="T12" s="140"/>
      <c r="U12" s="140"/>
      <c r="V12" s="140"/>
      <c r="W12" s="140">
        <v>300000</v>
      </c>
    </row>
    <row r="13" ht="52.5" customHeight="1" outlineLevel="1" spans="1:23">
      <c r="A13" s="133" t="s">
        <v>326</v>
      </c>
      <c r="B13" s="133" t="s">
        <v>327</v>
      </c>
      <c r="C13" s="133" t="s">
        <v>325</v>
      </c>
      <c r="D13" s="133" t="s">
        <v>46</v>
      </c>
      <c r="E13" s="133" t="s">
        <v>84</v>
      </c>
      <c r="F13" s="133" t="s">
        <v>85</v>
      </c>
      <c r="G13" s="133" t="s">
        <v>328</v>
      </c>
      <c r="H13" s="133" t="s">
        <v>329</v>
      </c>
      <c r="I13" s="140">
        <v>500000</v>
      </c>
      <c r="J13" s="140"/>
      <c r="K13" s="140"/>
      <c r="L13" s="140"/>
      <c r="M13" s="140"/>
      <c r="N13" s="133"/>
      <c r="O13" s="133"/>
      <c r="P13" s="133"/>
      <c r="Q13" s="140"/>
      <c r="R13" s="140">
        <v>500000</v>
      </c>
      <c r="S13" s="140"/>
      <c r="T13" s="140"/>
      <c r="U13" s="140"/>
      <c r="V13" s="140"/>
      <c r="W13" s="140">
        <v>500000</v>
      </c>
    </row>
    <row r="14" ht="52.5" customHeight="1" outlineLevel="1" spans="1:23">
      <c r="A14" s="133" t="s">
        <v>326</v>
      </c>
      <c r="B14" s="133" t="s">
        <v>327</v>
      </c>
      <c r="C14" s="133" t="s">
        <v>325</v>
      </c>
      <c r="D14" s="133" t="s">
        <v>46</v>
      </c>
      <c r="E14" s="133" t="s">
        <v>84</v>
      </c>
      <c r="F14" s="133" t="s">
        <v>85</v>
      </c>
      <c r="G14" s="133" t="s">
        <v>330</v>
      </c>
      <c r="H14" s="133" t="s">
        <v>331</v>
      </c>
      <c r="I14" s="140">
        <v>200000</v>
      </c>
      <c r="J14" s="140"/>
      <c r="K14" s="140"/>
      <c r="L14" s="140"/>
      <c r="M14" s="140"/>
      <c r="N14" s="133"/>
      <c r="O14" s="133"/>
      <c r="P14" s="133"/>
      <c r="Q14" s="140"/>
      <c r="R14" s="140">
        <v>200000</v>
      </c>
      <c r="S14" s="140"/>
      <c r="T14" s="140"/>
      <c r="U14" s="140"/>
      <c r="V14" s="140"/>
      <c r="W14" s="140">
        <v>200000</v>
      </c>
    </row>
    <row r="15" ht="52.5" customHeight="1" outlineLevel="1" spans="1:23">
      <c r="A15" s="133" t="s">
        <v>326</v>
      </c>
      <c r="B15" s="133" t="s">
        <v>327</v>
      </c>
      <c r="C15" s="133" t="s">
        <v>325</v>
      </c>
      <c r="D15" s="133" t="s">
        <v>46</v>
      </c>
      <c r="E15" s="133" t="s">
        <v>84</v>
      </c>
      <c r="F15" s="133" t="s">
        <v>85</v>
      </c>
      <c r="G15" s="133" t="s">
        <v>260</v>
      </c>
      <c r="H15" s="133" t="s">
        <v>261</v>
      </c>
      <c r="I15" s="140">
        <v>200000</v>
      </c>
      <c r="J15" s="140"/>
      <c r="K15" s="140"/>
      <c r="L15" s="140"/>
      <c r="M15" s="140"/>
      <c r="N15" s="133"/>
      <c r="O15" s="133"/>
      <c r="P15" s="133"/>
      <c r="Q15" s="140"/>
      <c r="R15" s="140">
        <v>200000</v>
      </c>
      <c r="S15" s="140"/>
      <c r="T15" s="140"/>
      <c r="U15" s="140"/>
      <c r="V15" s="140"/>
      <c r="W15" s="140">
        <v>200000</v>
      </c>
    </row>
    <row r="16" ht="52.5" customHeight="1" outlineLevel="1" spans="1:23">
      <c r="A16" s="133" t="s">
        <v>326</v>
      </c>
      <c r="B16" s="133" t="s">
        <v>327</v>
      </c>
      <c r="C16" s="133" t="s">
        <v>325</v>
      </c>
      <c r="D16" s="133" t="s">
        <v>46</v>
      </c>
      <c r="E16" s="133" t="s">
        <v>84</v>
      </c>
      <c r="F16" s="133" t="s">
        <v>85</v>
      </c>
      <c r="G16" s="133" t="s">
        <v>270</v>
      </c>
      <c r="H16" s="133" t="s">
        <v>271</v>
      </c>
      <c r="I16" s="140">
        <v>300000</v>
      </c>
      <c r="J16" s="140"/>
      <c r="K16" s="140"/>
      <c r="L16" s="140"/>
      <c r="M16" s="140"/>
      <c r="N16" s="133"/>
      <c r="O16" s="133"/>
      <c r="P16" s="133"/>
      <c r="Q16" s="140"/>
      <c r="R16" s="140">
        <v>300000</v>
      </c>
      <c r="S16" s="140"/>
      <c r="T16" s="140"/>
      <c r="U16" s="140"/>
      <c r="V16" s="140"/>
      <c r="W16" s="140">
        <v>300000</v>
      </c>
    </row>
    <row r="17" ht="52.5" customHeight="1" outlineLevel="1" spans="1:23">
      <c r="A17" s="133" t="s">
        <v>326</v>
      </c>
      <c r="B17" s="133" t="s">
        <v>327</v>
      </c>
      <c r="C17" s="133" t="s">
        <v>325</v>
      </c>
      <c r="D17" s="133" t="s">
        <v>46</v>
      </c>
      <c r="E17" s="133" t="s">
        <v>84</v>
      </c>
      <c r="F17" s="133" t="s">
        <v>85</v>
      </c>
      <c r="G17" s="133" t="s">
        <v>282</v>
      </c>
      <c r="H17" s="133" t="s">
        <v>283</v>
      </c>
      <c r="I17" s="140">
        <v>500000</v>
      </c>
      <c r="J17" s="140"/>
      <c r="K17" s="140"/>
      <c r="L17" s="140"/>
      <c r="M17" s="140"/>
      <c r="N17" s="133"/>
      <c r="O17" s="133"/>
      <c r="P17" s="133"/>
      <c r="Q17" s="140"/>
      <c r="R17" s="140">
        <v>500000</v>
      </c>
      <c r="S17" s="140"/>
      <c r="T17" s="140"/>
      <c r="U17" s="140"/>
      <c r="V17" s="140"/>
      <c r="W17" s="140">
        <v>500000</v>
      </c>
    </row>
    <row r="18" ht="52.5" customHeight="1" outlineLevel="1" spans="1:23">
      <c r="A18" s="133" t="s">
        <v>326</v>
      </c>
      <c r="B18" s="133" t="s">
        <v>327</v>
      </c>
      <c r="C18" s="133" t="s">
        <v>325</v>
      </c>
      <c r="D18" s="133" t="s">
        <v>46</v>
      </c>
      <c r="E18" s="133" t="s">
        <v>84</v>
      </c>
      <c r="F18" s="133" t="s">
        <v>85</v>
      </c>
      <c r="G18" s="133" t="s">
        <v>252</v>
      </c>
      <c r="H18" s="133" t="s">
        <v>253</v>
      </c>
      <c r="I18" s="140">
        <v>200000</v>
      </c>
      <c r="J18" s="140"/>
      <c r="K18" s="140"/>
      <c r="L18" s="140"/>
      <c r="M18" s="140"/>
      <c r="N18" s="133"/>
      <c r="O18" s="133"/>
      <c r="P18" s="133"/>
      <c r="Q18" s="140"/>
      <c r="R18" s="140">
        <v>200000</v>
      </c>
      <c r="S18" s="140"/>
      <c r="T18" s="140"/>
      <c r="U18" s="140"/>
      <c r="V18" s="140"/>
      <c r="W18" s="140">
        <v>200000</v>
      </c>
    </row>
    <row r="19" ht="52.5" customHeight="1" outlineLevel="1" spans="1:23">
      <c r="A19" s="133" t="s">
        <v>326</v>
      </c>
      <c r="B19" s="133" t="s">
        <v>327</v>
      </c>
      <c r="C19" s="133" t="s">
        <v>325</v>
      </c>
      <c r="D19" s="133" t="s">
        <v>46</v>
      </c>
      <c r="E19" s="133" t="s">
        <v>84</v>
      </c>
      <c r="F19" s="133" t="s">
        <v>85</v>
      </c>
      <c r="G19" s="133" t="s">
        <v>292</v>
      </c>
      <c r="H19" s="133" t="s">
        <v>293</v>
      </c>
      <c r="I19" s="140">
        <v>500000</v>
      </c>
      <c r="J19" s="140"/>
      <c r="K19" s="140"/>
      <c r="L19" s="140"/>
      <c r="M19" s="140"/>
      <c r="N19" s="133"/>
      <c r="O19" s="133"/>
      <c r="P19" s="133"/>
      <c r="Q19" s="140"/>
      <c r="R19" s="140">
        <v>500000</v>
      </c>
      <c r="S19" s="140"/>
      <c r="T19" s="140"/>
      <c r="U19" s="140"/>
      <c r="V19" s="140"/>
      <c r="W19" s="140">
        <v>500000</v>
      </c>
    </row>
    <row r="20" ht="52.5" customHeight="1" outlineLevel="1" spans="1:23">
      <c r="A20" s="133" t="s">
        <v>326</v>
      </c>
      <c r="B20" s="133" t="s">
        <v>327</v>
      </c>
      <c r="C20" s="133" t="s">
        <v>325</v>
      </c>
      <c r="D20" s="133" t="s">
        <v>46</v>
      </c>
      <c r="E20" s="133" t="s">
        <v>84</v>
      </c>
      <c r="F20" s="133" t="s">
        <v>85</v>
      </c>
      <c r="G20" s="133" t="s">
        <v>266</v>
      </c>
      <c r="H20" s="133" t="s">
        <v>267</v>
      </c>
      <c r="I20" s="140">
        <v>200000</v>
      </c>
      <c r="J20" s="140"/>
      <c r="K20" s="140"/>
      <c r="L20" s="140"/>
      <c r="M20" s="140"/>
      <c r="N20" s="133"/>
      <c r="O20" s="133"/>
      <c r="P20" s="133"/>
      <c r="Q20" s="140"/>
      <c r="R20" s="140">
        <v>200000</v>
      </c>
      <c r="S20" s="140"/>
      <c r="T20" s="140"/>
      <c r="U20" s="140"/>
      <c r="V20" s="140"/>
      <c r="W20" s="140">
        <v>200000</v>
      </c>
    </row>
    <row r="21" ht="52.5" customHeight="1" outlineLevel="1" spans="1:23">
      <c r="A21" s="133" t="s">
        <v>326</v>
      </c>
      <c r="B21" s="133" t="s">
        <v>327</v>
      </c>
      <c r="C21" s="133" t="s">
        <v>325</v>
      </c>
      <c r="D21" s="133" t="s">
        <v>46</v>
      </c>
      <c r="E21" s="133" t="s">
        <v>84</v>
      </c>
      <c r="F21" s="133" t="s">
        <v>85</v>
      </c>
      <c r="G21" s="133" t="s">
        <v>332</v>
      </c>
      <c r="H21" s="133" t="s">
        <v>333</v>
      </c>
      <c r="I21" s="140">
        <v>600000</v>
      </c>
      <c r="J21" s="140"/>
      <c r="K21" s="140"/>
      <c r="L21" s="140"/>
      <c r="M21" s="140"/>
      <c r="N21" s="133"/>
      <c r="O21" s="133"/>
      <c r="P21" s="133"/>
      <c r="Q21" s="140"/>
      <c r="R21" s="140">
        <v>600000</v>
      </c>
      <c r="S21" s="140"/>
      <c r="T21" s="140"/>
      <c r="U21" s="140"/>
      <c r="V21" s="140"/>
      <c r="W21" s="140">
        <v>600000</v>
      </c>
    </row>
    <row r="22" ht="52.5" customHeight="1" spans="1:23">
      <c r="A22" s="133"/>
      <c r="B22" s="133"/>
      <c r="C22" s="133" t="s">
        <v>334</v>
      </c>
      <c r="D22" s="133"/>
      <c r="E22" s="133"/>
      <c r="F22" s="133"/>
      <c r="G22" s="133"/>
      <c r="H22" s="133"/>
      <c r="I22" s="140">
        <v>10790000</v>
      </c>
      <c r="J22" s="140">
        <v>10790000</v>
      </c>
      <c r="K22" s="140">
        <v>10790000</v>
      </c>
      <c r="L22" s="140"/>
      <c r="M22" s="140"/>
      <c r="N22" s="133"/>
      <c r="O22" s="133"/>
      <c r="P22" s="133"/>
      <c r="Q22" s="140"/>
      <c r="R22" s="140"/>
      <c r="S22" s="140"/>
      <c r="T22" s="140"/>
      <c r="U22" s="140"/>
      <c r="V22" s="140"/>
      <c r="W22" s="140"/>
    </row>
    <row r="23" ht="52.5" customHeight="1" outlineLevel="1" spans="1:23">
      <c r="A23" s="133" t="s">
        <v>326</v>
      </c>
      <c r="B23" s="133" t="s">
        <v>335</v>
      </c>
      <c r="C23" s="133" t="s">
        <v>334</v>
      </c>
      <c r="D23" s="133" t="s">
        <v>46</v>
      </c>
      <c r="E23" s="133" t="s">
        <v>86</v>
      </c>
      <c r="F23" s="133" t="s">
        <v>87</v>
      </c>
      <c r="G23" s="133" t="s">
        <v>246</v>
      </c>
      <c r="H23" s="133" t="s">
        <v>247</v>
      </c>
      <c r="I23" s="140">
        <v>180000</v>
      </c>
      <c r="J23" s="140">
        <v>180000</v>
      </c>
      <c r="K23" s="140">
        <v>180000</v>
      </c>
      <c r="L23" s="140"/>
      <c r="M23" s="140"/>
      <c r="N23" s="133"/>
      <c r="O23" s="133"/>
      <c r="P23" s="133"/>
      <c r="Q23" s="140"/>
      <c r="R23" s="140"/>
      <c r="S23" s="140"/>
      <c r="T23" s="140"/>
      <c r="U23" s="140"/>
      <c r="V23" s="140"/>
      <c r="W23" s="140"/>
    </row>
    <row r="24" ht="52.5" customHeight="1" outlineLevel="1" spans="1:23">
      <c r="A24" s="133" t="s">
        <v>326</v>
      </c>
      <c r="B24" s="133" t="s">
        <v>335</v>
      </c>
      <c r="C24" s="133" t="s">
        <v>334</v>
      </c>
      <c r="D24" s="133" t="s">
        <v>46</v>
      </c>
      <c r="E24" s="133" t="s">
        <v>86</v>
      </c>
      <c r="F24" s="133" t="s">
        <v>87</v>
      </c>
      <c r="G24" s="133" t="s">
        <v>288</v>
      </c>
      <c r="H24" s="133" t="s">
        <v>289</v>
      </c>
      <c r="I24" s="140">
        <v>2000000</v>
      </c>
      <c r="J24" s="140">
        <v>2000000</v>
      </c>
      <c r="K24" s="140">
        <v>2000000</v>
      </c>
      <c r="L24" s="140"/>
      <c r="M24" s="140"/>
      <c r="N24" s="133"/>
      <c r="O24" s="133"/>
      <c r="P24" s="133"/>
      <c r="Q24" s="140"/>
      <c r="R24" s="140"/>
      <c r="S24" s="140"/>
      <c r="T24" s="140"/>
      <c r="U24" s="140"/>
      <c r="V24" s="140"/>
      <c r="W24" s="140"/>
    </row>
    <row r="25" ht="52.5" customHeight="1" outlineLevel="1" spans="1:23">
      <c r="A25" s="133" t="s">
        <v>326</v>
      </c>
      <c r="B25" s="133" t="s">
        <v>335</v>
      </c>
      <c r="C25" s="133" t="s">
        <v>334</v>
      </c>
      <c r="D25" s="133" t="s">
        <v>46</v>
      </c>
      <c r="E25" s="133" t="s">
        <v>86</v>
      </c>
      <c r="F25" s="133" t="s">
        <v>87</v>
      </c>
      <c r="G25" s="133" t="s">
        <v>288</v>
      </c>
      <c r="H25" s="133" t="s">
        <v>289</v>
      </c>
      <c r="I25" s="140">
        <v>300000</v>
      </c>
      <c r="J25" s="140">
        <v>300000</v>
      </c>
      <c r="K25" s="140">
        <v>300000</v>
      </c>
      <c r="L25" s="140"/>
      <c r="M25" s="140"/>
      <c r="N25" s="133"/>
      <c r="O25" s="133"/>
      <c r="P25" s="133"/>
      <c r="Q25" s="140"/>
      <c r="R25" s="140"/>
      <c r="S25" s="140"/>
      <c r="T25" s="140"/>
      <c r="U25" s="140"/>
      <c r="V25" s="140"/>
      <c r="W25" s="140"/>
    </row>
    <row r="26" ht="52.5" customHeight="1" outlineLevel="1" spans="1:23">
      <c r="A26" s="133" t="s">
        <v>326</v>
      </c>
      <c r="B26" s="133" t="s">
        <v>335</v>
      </c>
      <c r="C26" s="133" t="s">
        <v>334</v>
      </c>
      <c r="D26" s="133" t="s">
        <v>46</v>
      </c>
      <c r="E26" s="133" t="s">
        <v>86</v>
      </c>
      <c r="F26" s="133" t="s">
        <v>87</v>
      </c>
      <c r="G26" s="133" t="s">
        <v>288</v>
      </c>
      <c r="H26" s="133" t="s">
        <v>289</v>
      </c>
      <c r="I26" s="140">
        <v>150000</v>
      </c>
      <c r="J26" s="140">
        <v>150000</v>
      </c>
      <c r="K26" s="140">
        <v>150000</v>
      </c>
      <c r="L26" s="140"/>
      <c r="M26" s="140"/>
      <c r="N26" s="133"/>
      <c r="O26" s="133"/>
      <c r="P26" s="133"/>
      <c r="Q26" s="140"/>
      <c r="R26" s="140"/>
      <c r="S26" s="140"/>
      <c r="T26" s="140"/>
      <c r="U26" s="140"/>
      <c r="V26" s="140"/>
      <c r="W26" s="140"/>
    </row>
    <row r="27" ht="52.5" customHeight="1" outlineLevel="1" spans="1:23">
      <c r="A27" s="133" t="s">
        <v>326</v>
      </c>
      <c r="B27" s="133" t="s">
        <v>335</v>
      </c>
      <c r="C27" s="133" t="s">
        <v>334</v>
      </c>
      <c r="D27" s="133" t="s">
        <v>46</v>
      </c>
      <c r="E27" s="133" t="s">
        <v>86</v>
      </c>
      <c r="F27" s="133" t="s">
        <v>87</v>
      </c>
      <c r="G27" s="133" t="s">
        <v>336</v>
      </c>
      <c r="H27" s="133" t="s">
        <v>337</v>
      </c>
      <c r="I27" s="140">
        <v>292500</v>
      </c>
      <c r="J27" s="140">
        <v>292500</v>
      </c>
      <c r="K27" s="140">
        <v>292500</v>
      </c>
      <c r="L27" s="140"/>
      <c r="M27" s="140"/>
      <c r="N27" s="133"/>
      <c r="O27" s="133"/>
      <c r="P27" s="133"/>
      <c r="Q27" s="140"/>
      <c r="R27" s="140"/>
      <c r="S27" s="140"/>
      <c r="T27" s="140"/>
      <c r="U27" s="140"/>
      <c r="V27" s="140"/>
      <c r="W27" s="140"/>
    </row>
    <row r="28" ht="52.5" customHeight="1" outlineLevel="1" spans="1:23">
      <c r="A28" s="133" t="s">
        <v>326</v>
      </c>
      <c r="B28" s="133" t="s">
        <v>335</v>
      </c>
      <c r="C28" s="133" t="s">
        <v>334</v>
      </c>
      <c r="D28" s="133" t="s">
        <v>46</v>
      </c>
      <c r="E28" s="133" t="s">
        <v>86</v>
      </c>
      <c r="F28" s="133" t="s">
        <v>87</v>
      </c>
      <c r="G28" s="133" t="s">
        <v>338</v>
      </c>
      <c r="H28" s="133" t="s">
        <v>339</v>
      </c>
      <c r="I28" s="140">
        <v>1981600</v>
      </c>
      <c r="J28" s="140">
        <v>1981600</v>
      </c>
      <c r="K28" s="140">
        <v>1981600</v>
      </c>
      <c r="L28" s="140"/>
      <c r="M28" s="140"/>
      <c r="N28" s="133"/>
      <c r="O28" s="133"/>
      <c r="P28" s="133"/>
      <c r="Q28" s="140"/>
      <c r="R28" s="140"/>
      <c r="S28" s="140"/>
      <c r="T28" s="140"/>
      <c r="U28" s="140"/>
      <c r="V28" s="140"/>
      <c r="W28" s="140"/>
    </row>
    <row r="29" ht="52.5" customHeight="1" outlineLevel="1" spans="1:23">
      <c r="A29" s="133" t="s">
        <v>326</v>
      </c>
      <c r="B29" s="133" t="s">
        <v>335</v>
      </c>
      <c r="C29" s="133" t="s">
        <v>334</v>
      </c>
      <c r="D29" s="133" t="s">
        <v>46</v>
      </c>
      <c r="E29" s="133" t="s">
        <v>86</v>
      </c>
      <c r="F29" s="133" t="s">
        <v>87</v>
      </c>
      <c r="G29" s="133" t="s">
        <v>340</v>
      </c>
      <c r="H29" s="133" t="s">
        <v>341</v>
      </c>
      <c r="I29" s="140">
        <v>940000</v>
      </c>
      <c r="J29" s="140">
        <v>940000</v>
      </c>
      <c r="K29" s="140">
        <v>940000</v>
      </c>
      <c r="L29" s="140"/>
      <c r="M29" s="140"/>
      <c r="N29" s="133"/>
      <c r="O29" s="133"/>
      <c r="P29" s="133"/>
      <c r="Q29" s="140"/>
      <c r="R29" s="140"/>
      <c r="S29" s="140"/>
      <c r="T29" s="140"/>
      <c r="U29" s="140"/>
      <c r="V29" s="140"/>
      <c r="W29" s="140"/>
    </row>
    <row r="30" ht="52.5" customHeight="1" outlineLevel="1" spans="1:23">
      <c r="A30" s="133" t="s">
        <v>326</v>
      </c>
      <c r="B30" s="133" t="s">
        <v>335</v>
      </c>
      <c r="C30" s="133" t="s">
        <v>334</v>
      </c>
      <c r="D30" s="133" t="s">
        <v>46</v>
      </c>
      <c r="E30" s="133" t="s">
        <v>86</v>
      </c>
      <c r="F30" s="133" t="s">
        <v>87</v>
      </c>
      <c r="G30" s="133" t="s">
        <v>342</v>
      </c>
      <c r="H30" s="133" t="s">
        <v>343</v>
      </c>
      <c r="I30" s="140">
        <v>1875000</v>
      </c>
      <c r="J30" s="140">
        <v>1875000</v>
      </c>
      <c r="K30" s="140">
        <v>1875000</v>
      </c>
      <c r="L30" s="140"/>
      <c r="M30" s="140"/>
      <c r="N30" s="133"/>
      <c r="O30" s="133"/>
      <c r="P30" s="133"/>
      <c r="Q30" s="140"/>
      <c r="R30" s="140"/>
      <c r="S30" s="140"/>
      <c r="T30" s="140"/>
      <c r="U30" s="140"/>
      <c r="V30" s="140"/>
      <c r="W30" s="140"/>
    </row>
    <row r="31" ht="52.5" customHeight="1" outlineLevel="1" spans="1:23">
      <c r="A31" s="133" t="s">
        <v>326</v>
      </c>
      <c r="B31" s="133" t="s">
        <v>335</v>
      </c>
      <c r="C31" s="133" t="s">
        <v>334</v>
      </c>
      <c r="D31" s="133" t="s">
        <v>46</v>
      </c>
      <c r="E31" s="133" t="s">
        <v>90</v>
      </c>
      <c r="F31" s="133" t="s">
        <v>91</v>
      </c>
      <c r="G31" s="133" t="s">
        <v>288</v>
      </c>
      <c r="H31" s="133" t="s">
        <v>289</v>
      </c>
      <c r="I31" s="140">
        <v>2880100</v>
      </c>
      <c r="J31" s="140">
        <v>2880100</v>
      </c>
      <c r="K31" s="140">
        <v>2880100</v>
      </c>
      <c r="L31" s="140"/>
      <c r="M31" s="140"/>
      <c r="N31" s="133"/>
      <c r="O31" s="133"/>
      <c r="P31" s="133"/>
      <c r="Q31" s="140"/>
      <c r="R31" s="140"/>
      <c r="S31" s="140"/>
      <c r="T31" s="140"/>
      <c r="U31" s="140"/>
      <c r="V31" s="140"/>
      <c r="W31" s="140"/>
    </row>
    <row r="32" ht="52.5" customHeight="1" outlineLevel="1" spans="1:23">
      <c r="A32" s="133" t="s">
        <v>326</v>
      </c>
      <c r="B32" s="133" t="s">
        <v>335</v>
      </c>
      <c r="C32" s="133" t="s">
        <v>334</v>
      </c>
      <c r="D32" s="133" t="s">
        <v>46</v>
      </c>
      <c r="E32" s="133" t="s">
        <v>90</v>
      </c>
      <c r="F32" s="133" t="s">
        <v>91</v>
      </c>
      <c r="G32" s="133" t="s">
        <v>336</v>
      </c>
      <c r="H32" s="133" t="s">
        <v>337</v>
      </c>
      <c r="I32" s="140">
        <v>190800</v>
      </c>
      <c r="J32" s="140">
        <v>190800</v>
      </c>
      <c r="K32" s="140">
        <v>190800</v>
      </c>
      <c r="L32" s="140"/>
      <c r="M32" s="140"/>
      <c r="N32" s="133"/>
      <c r="O32" s="133"/>
      <c r="P32" s="133"/>
      <c r="Q32" s="140"/>
      <c r="R32" s="140"/>
      <c r="S32" s="140"/>
      <c r="T32" s="140"/>
      <c r="U32" s="140"/>
      <c r="V32" s="140"/>
      <c r="W32" s="140"/>
    </row>
    <row r="33" ht="52.5" customHeight="1" spans="1:23">
      <c r="A33" s="133"/>
      <c r="B33" s="133"/>
      <c r="C33" s="133" t="s">
        <v>344</v>
      </c>
      <c r="D33" s="133"/>
      <c r="E33" s="133"/>
      <c r="F33" s="133"/>
      <c r="G33" s="133"/>
      <c r="H33" s="133"/>
      <c r="I33" s="140">
        <v>8200000</v>
      </c>
      <c r="J33" s="140">
        <v>8200000</v>
      </c>
      <c r="K33" s="140">
        <v>8200000</v>
      </c>
      <c r="L33" s="140"/>
      <c r="M33" s="140"/>
      <c r="N33" s="133"/>
      <c r="O33" s="133"/>
      <c r="P33" s="133"/>
      <c r="Q33" s="140"/>
      <c r="R33" s="140"/>
      <c r="S33" s="140"/>
      <c r="T33" s="140"/>
      <c r="U33" s="140"/>
      <c r="V33" s="140"/>
      <c r="W33" s="140"/>
    </row>
    <row r="34" ht="52.5" customHeight="1" outlineLevel="1" spans="1:23">
      <c r="A34" s="133" t="s">
        <v>326</v>
      </c>
      <c r="B34" s="133" t="s">
        <v>345</v>
      </c>
      <c r="C34" s="133" t="s">
        <v>344</v>
      </c>
      <c r="D34" s="133" t="s">
        <v>46</v>
      </c>
      <c r="E34" s="133" t="s">
        <v>86</v>
      </c>
      <c r="F34" s="133" t="s">
        <v>87</v>
      </c>
      <c r="G34" s="133" t="s">
        <v>240</v>
      </c>
      <c r="H34" s="133" t="s">
        <v>241</v>
      </c>
      <c r="I34" s="140">
        <v>100000</v>
      </c>
      <c r="J34" s="140">
        <v>100000</v>
      </c>
      <c r="K34" s="140">
        <v>100000</v>
      </c>
      <c r="L34" s="140"/>
      <c r="M34" s="140"/>
      <c r="N34" s="133"/>
      <c r="O34" s="133"/>
      <c r="P34" s="133"/>
      <c r="Q34" s="140"/>
      <c r="R34" s="140"/>
      <c r="S34" s="140"/>
      <c r="T34" s="140"/>
      <c r="U34" s="140"/>
      <c r="V34" s="140"/>
      <c r="W34" s="140"/>
    </row>
    <row r="35" ht="52.5" customHeight="1" outlineLevel="1" spans="1:23">
      <c r="A35" s="133" t="s">
        <v>326</v>
      </c>
      <c r="B35" s="133" t="s">
        <v>345</v>
      </c>
      <c r="C35" s="133" t="s">
        <v>344</v>
      </c>
      <c r="D35" s="133" t="s">
        <v>46</v>
      </c>
      <c r="E35" s="133" t="s">
        <v>86</v>
      </c>
      <c r="F35" s="133" t="s">
        <v>87</v>
      </c>
      <c r="G35" s="133" t="s">
        <v>240</v>
      </c>
      <c r="H35" s="133" t="s">
        <v>241</v>
      </c>
      <c r="I35" s="140">
        <v>50000</v>
      </c>
      <c r="J35" s="140">
        <v>50000</v>
      </c>
      <c r="K35" s="140">
        <v>50000</v>
      </c>
      <c r="L35" s="140"/>
      <c r="M35" s="140"/>
      <c r="N35" s="133"/>
      <c r="O35" s="133"/>
      <c r="P35" s="133"/>
      <c r="Q35" s="140"/>
      <c r="R35" s="140"/>
      <c r="S35" s="140"/>
      <c r="T35" s="140"/>
      <c r="U35" s="140"/>
      <c r="V35" s="140"/>
      <c r="W35" s="140"/>
    </row>
    <row r="36" ht="52.5" customHeight="1" outlineLevel="1" spans="1:23">
      <c r="A36" s="133" t="s">
        <v>326</v>
      </c>
      <c r="B36" s="133" t="s">
        <v>345</v>
      </c>
      <c r="C36" s="133" t="s">
        <v>344</v>
      </c>
      <c r="D36" s="133" t="s">
        <v>46</v>
      </c>
      <c r="E36" s="133" t="s">
        <v>86</v>
      </c>
      <c r="F36" s="133" t="s">
        <v>87</v>
      </c>
      <c r="G36" s="133" t="s">
        <v>240</v>
      </c>
      <c r="H36" s="133" t="s">
        <v>241</v>
      </c>
      <c r="I36" s="140">
        <v>500000</v>
      </c>
      <c r="J36" s="140">
        <v>500000</v>
      </c>
      <c r="K36" s="140">
        <v>500000</v>
      </c>
      <c r="L36" s="140"/>
      <c r="M36" s="140"/>
      <c r="N36" s="133"/>
      <c r="O36" s="133"/>
      <c r="P36" s="133"/>
      <c r="Q36" s="140"/>
      <c r="R36" s="140"/>
      <c r="S36" s="140"/>
      <c r="T36" s="140"/>
      <c r="U36" s="140"/>
      <c r="V36" s="140"/>
      <c r="W36" s="140"/>
    </row>
    <row r="37" ht="52.5" customHeight="1" outlineLevel="1" spans="1:23">
      <c r="A37" s="133" t="s">
        <v>326</v>
      </c>
      <c r="B37" s="133" t="s">
        <v>345</v>
      </c>
      <c r="C37" s="133" t="s">
        <v>344</v>
      </c>
      <c r="D37" s="133" t="s">
        <v>46</v>
      </c>
      <c r="E37" s="133" t="s">
        <v>86</v>
      </c>
      <c r="F37" s="133" t="s">
        <v>87</v>
      </c>
      <c r="G37" s="133" t="s">
        <v>246</v>
      </c>
      <c r="H37" s="133" t="s">
        <v>247</v>
      </c>
      <c r="I37" s="140">
        <v>879000</v>
      </c>
      <c r="J37" s="140">
        <v>879000</v>
      </c>
      <c r="K37" s="140">
        <v>879000</v>
      </c>
      <c r="L37" s="140"/>
      <c r="M37" s="140"/>
      <c r="N37" s="133"/>
      <c r="O37" s="133"/>
      <c r="P37" s="133"/>
      <c r="Q37" s="140"/>
      <c r="R37" s="140"/>
      <c r="S37" s="140"/>
      <c r="T37" s="140"/>
      <c r="U37" s="140"/>
      <c r="V37" s="140"/>
      <c r="W37" s="140"/>
    </row>
    <row r="38" ht="52.5" customHeight="1" outlineLevel="1" spans="1:23">
      <c r="A38" s="133" t="s">
        <v>326</v>
      </c>
      <c r="B38" s="133" t="s">
        <v>345</v>
      </c>
      <c r="C38" s="133" t="s">
        <v>344</v>
      </c>
      <c r="D38" s="133" t="s">
        <v>46</v>
      </c>
      <c r="E38" s="133" t="s">
        <v>86</v>
      </c>
      <c r="F38" s="133" t="s">
        <v>87</v>
      </c>
      <c r="G38" s="133" t="s">
        <v>288</v>
      </c>
      <c r="H38" s="133" t="s">
        <v>289</v>
      </c>
      <c r="I38" s="140">
        <v>1177200</v>
      </c>
      <c r="J38" s="140">
        <v>1177200</v>
      </c>
      <c r="K38" s="140">
        <v>1177200</v>
      </c>
      <c r="L38" s="140"/>
      <c r="M38" s="140"/>
      <c r="N38" s="133"/>
      <c r="O38" s="133"/>
      <c r="P38" s="133"/>
      <c r="Q38" s="140"/>
      <c r="R38" s="140"/>
      <c r="S38" s="140"/>
      <c r="T38" s="140"/>
      <c r="U38" s="140"/>
      <c r="V38" s="140"/>
      <c r="W38" s="140"/>
    </row>
    <row r="39" ht="52.5" customHeight="1" outlineLevel="1" spans="1:23">
      <c r="A39" s="133" t="s">
        <v>326</v>
      </c>
      <c r="B39" s="133" t="s">
        <v>345</v>
      </c>
      <c r="C39" s="133" t="s">
        <v>344</v>
      </c>
      <c r="D39" s="133" t="s">
        <v>46</v>
      </c>
      <c r="E39" s="133" t="s">
        <v>86</v>
      </c>
      <c r="F39" s="133" t="s">
        <v>87</v>
      </c>
      <c r="G39" s="133" t="s">
        <v>336</v>
      </c>
      <c r="H39" s="133" t="s">
        <v>337</v>
      </c>
      <c r="I39" s="140">
        <v>1573800</v>
      </c>
      <c r="J39" s="140">
        <v>1573800</v>
      </c>
      <c r="K39" s="140">
        <v>1573800</v>
      </c>
      <c r="L39" s="140"/>
      <c r="M39" s="140"/>
      <c r="N39" s="133"/>
      <c r="O39" s="133"/>
      <c r="P39" s="133"/>
      <c r="Q39" s="140"/>
      <c r="R39" s="140"/>
      <c r="S39" s="140"/>
      <c r="T39" s="140"/>
      <c r="U39" s="140"/>
      <c r="V39" s="140"/>
      <c r="W39" s="140"/>
    </row>
    <row r="40" ht="52.5" customHeight="1" outlineLevel="1" spans="1:23">
      <c r="A40" s="133" t="s">
        <v>326</v>
      </c>
      <c r="B40" s="133" t="s">
        <v>345</v>
      </c>
      <c r="C40" s="133" t="s">
        <v>344</v>
      </c>
      <c r="D40" s="133" t="s">
        <v>46</v>
      </c>
      <c r="E40" s="133" t="s">
        <v>86</v>
      </c>
      <c r="F40" s="133" t="s">
        <v>87</v>
      </c>
      <c r="G40" s="133" t="s">
        <v>250</v>
      </c>
      <c r="H40" s="133" t="s">
        <v>251</v>
      </c>
      <c r="I40" s="140">
        <v>720000</v>
      </c>
      <c r="J40" s="140">
        <v>720000</v>
      </c>
      <c r="K40" s="140">
        <v>720000</v>
      </c>
      <c r="L40" s="140"/>
      <c r="M40" s="140"/>
      <c r="N40" s="133"/>
      <c r="O40" s="133"/>
      <c r="P40" s="133"/>
      <c r="Q40" s="140"/>
      <c r="R40" s="140"/>
      <c r="S40" s="140"/>
      <c r="T40" s="140"/>
      <c r="U40" s="140"/>
      <c r="V40" s="140"/>
      <c r="W40" s="140"/>
    </row>
    <row r="41" ht="52.5" customHeight="1" outlineLevel="1" spans="1:23">
      <c r="A41" s="133" t="s">
        <v>326</v>
      </c>
      <c r="B41" s="133" t="s">
        <v>345</v>
      </c>
      <c r="C41" s="133" t="s">
        <v>344</v>
      </c>
      <c r="D41" s="133" t="s">
        <v>46</v>
      </c>
      <c r="E41" s="133" t="s">
        <v>86</v>
      </c>
      <c r="F41" s="133" t="s">
        <v>87</v>
      </c>
      <c r="G41" s="133" t="s">
        <v>282</v>
      </c>
      <c r="H41" s="133" t="s">
        <v>283</v>
      </c>
      <c r="I41" s="140">
        <v>200000</v>
      </c>
      <c r="J41" s="140">
        <v>200000</v>
      </c>
      <c r="K41" s="140">
        <v>200000</v>
      </c>
      <c r="L41" s="140"/>
      <c r="M41" s="140"/>
      <c r="N41" s="133"/>
      <c r="O41" s="133"/>
      <c r="P41" s="133"/>
      <c r="Q41" s="140"/>
      <c r="R41" s="140"/>
      <c r="S41" s="140"/>
      <c r="T41" s="140"/>
      <c r="U41" s="140"/>
      <c r="V41" s="140"/>
      <c r="W41" s="140"/>
    </row>
    <row r="42" ht="52.5" customHeight="1" outlineLevel="1" spans="1:23">
      <c r="A42" s="133" t="s">
        <v>326</v>
      </c>
      <c r="B42" s="133" t="s">
        <v>345</v>
      </c>
      <c r="C42" s="133" t="s">
        <v>344</v>
      </c>
      <c r="D42" s="133" t="s">
        <v>46</v>
      </c>
      <c r="E42" s="133" t="s">
        <v>86</v>
      </c>
      <c r="F42" s="133" t="s">
        <v>87</v>
      </c>
      <c r="G42" s="133" t="s">
        <v>292</v>
      </c>
      <c r="H42" s="133" t="s">
        <v>293</v>
      </c>
      <c r="I42" s="140">
        <v>200000</v>
      </c>
      <c r="J42" s="140">
        <v>200000</v>
      </c>
      <c r="K42" s="140">
        <v>200000</v>
      </c>
      <c r="L42" s="140"/>
      <c r="M42" s="140"/>
      <c r="N42" s="133"/>
      <c r="O42" s="133"/>
      <c r="P42" s="133"/>
      <c r="Q42" s="140"/>
      <c r="R42" s="140"/>
      <c r="S42" s="140"/>
      <c r="T42" s="140"/>
      <c r="U42" s="140"/>
      <c r="V42" s="140"/>
      <c r="W42" s="140"/>
    </row>
    <row r="43" ht="52.5" customHeight="1" outlineLevel="1" spans="1:23">
      <c r="A43" s="133" t="s">
        <v>326</v>
      </c>
      <c r="B43" s="133" t="s">
        <v>345</v>
      </c>
      <c r="C43" s="133" t="s">
        <v>344</v>
      </c>
      <c r="D43" s="133" t="s">
        <v>46</v>
      </c>
      <c r="E43" s="133" t="s">
        <v>86</v>
      </c>
      <c r="F43" s="133" t="s">
        <v>87</v>
      </c>
      <c r="G43" s="133" t="s">
        <v>292</v>
      </c>
      <c r="H43" s="133" t="s">
        <v>293</v>
      </c>
      <c r="I43" s="140">
        <v>300000</v>
      </c>
      <c r="J43" s="140">
        <v>300000</v>
      </c>
      <c r="K43" s="140">
        <v>300000</v>
      </c>
      <c r="L43" s="140"/>
      <c r="M43" s="140"/>
      <c r="N43" s="133"/>
      <c r="O43" s="133"/>
      <c r="P43" s="133"/>
      <c r="Q43" s="140"/>
      <c r="R43" s="140"/>
      <c r="S43" s="140"/>
      <c r="T43" s="140"/>
      <c r="U43" s="140"/>
      <c r="V43" s="140"/>
      <c r="W43" s="140"/>
    </row>
    <row r="44" ht="52.5" customHeight="1" outlineLevel="1" spans="1:23">
      <c r="A44" s="133" t="s">
        <v>326</v>
      </c>
      <c r="B44" s="133" t="s">
        <v>345</v>
      </c>
      <c r="C44" s="133" t="s">
        <v>344</v>
      </c>
      <c r="D44" s="133" t="s">
        <v>46</v>
      </c>
      <c r="E44" s="133" t="s">
        <v>86</v>
      </c>
      <c r="F44" s="133" t="s">
        <v>87</v>
      </c>
      <c r="G44" s="133" t="s">
        <v>332</v>
      </c>
      <c r="H44" s="133" t="s">
        <v>333</v>
      </c>
      <c r="I44" s="140">
        <v>500000</v>
      </c>
      <c r="J44" s="140">
        <v>500000</v>
      </c>
      <c r="K44" s="140">
        <v>500000</v>
      </c>
      <c r="L44" s="140"/>
      <c r="M44" s="140"/>
      <c r="N44" s="133"/>
      <c r="O44" s="133"/>
      <c r="P44" s="133"/>
      <c r="Q44" s="140"/>
      <c r="R44" s="140"/>
      <c r="S44" s="140"/>
      <c r="T44" s="140"/>
      <c r="U44" s="140"/>
      <c r="V44" s="140"/>
      <c r="W44" s="140"/>
    </row>
    <row r="45" ht="52.5" customHeight="1" outlineLevel="1" spans="1:23">
      <c r="A45" s="133" t="s">
        <v>326</v>
      </c>
      <c r="B45" s="133" t="s">
        <v>345</v>
      </c>
      <c r="C45" s="133" t="s">
        <v>344</v>
      </c>
      <c r="D45" s="133" t="s">
        <v>46</v>
      </c>
      <c r="E45" s="133" t="s">
        <v>94</v>
      </c>
      <c r="F45" s="133" t="s">
        <v>95</v>
      </c>
      <c r="G45" s="133" t="s">
        <v>292</v>
      </c>
      <c r="H45" s="133" t="s">
        <v>293</v>
      </c>
      <c r="I45" s="140">
        <v>2000000</v>
      </c>
      <c r="J45" s="140">
        <v>2000000</v>
      </c>
      <c r="K45" s="140">
        <v>2000000</v>
      </c>
      <c r="L45" s="140"/>
      <c r="M45" s="140"/>
      <c r="N45" s="133"/>
      <c r="O45" s="133"/>
      <c r="P45" s="133"/>
      <c r="Q45" s="140"/>
      <c r="R45" s="140"/>
      <c r="S45" s="140"/>
      <c r="T45" s="140"/>
      <c r="U45" s="140"/>
      <c r="V45" s="140"/>
      <c r="W45" s="140"/>
    </row>
    <row r="46" ht="82" customHeight="1" outlineLevel="1" spans="1:23">
      <c r="A46" s="133" t="s">
        <v>326</v>
      </c>
      <c r="B46" s="133" t="s">
        <v>346</v>
      </c>
      <c r="C46" s="133" t="s">
        <v>347</v>
      </c>
      <c r="D46" s="133" t="s">
        <v>48</v>
      </c>
      <c r="E46" s="133" t="s">
        <v>94</v>
      </c>
      <c r="F46" s="133" t="s">
        <v>95</v>
      </c>
      <c r="G46" s="133" t="s">
        <v>288</v>
      </c>
      <c r="H46" s="133" t="s">
        <v>289</v>
      </c>
      <c r="I46" s="140">
        <v>900000</v>
      </c>
      <c r="J46" s="140">
        <v>900000</v>
      </c>
      <c r="K46" s="140">
        <v>900000</v>
      </c>
      <c r="L46" s="140"/>
      <c r="M46" s="140"/>
      <c r="N46" s="133"/>
      <c r="O46" s="133"/>
      <c r="P46" s="133"/>
      <c r="Q46" s="140"/>
      <c r="R46" s="140"/>
      <c r="S46" s="140"/>
      <c r="T46" s="140"/>
      <c r="U46" s="140"/>
      <c r="V46" s="140"/>
      <c r="W46" s="140"/>
    </row>
    <row r="47" ht="52.5" customHeight="1" outlineLevel="1" spans="1:23">
      <c r="A47" s="133" t="s">
        <v>326</v>
      </c>
      <c r="B47" s="133" t="s">
        <v>348</v>
      </c>
      <c r="C47" s="133" t="s">
        <v>325</v>
      </c>
      <c r="D47" s="133" t="s">
        <v>48</v>
      </c>
      <c r="E47" s="133" t="s">
        <v>84</v>
      </c>
      <c r="F47" s="133" t="s">
        <v>85</v>
      </c>
      <c r="G47" s="133" t="s">
        <v>240</v>
      </c>
      <c r="H47" s="133" t="s">
        <v>241</v>
      </c>
      <c r="I47" s="140">
        <v>200</v>
      </c>
      <c r="J47" s="140"/>
      <c r="K47" s="140"/>
      <c r="L47" s="140"/>
      <c r="M47" s="140"/>
      <c r="N47" s="133"/>
      <c r="O47" s="133"/>
      <c r="P47" s="133"/>
      <c r="Q47" s="140"/>
      <c r="R47" s="140">
        <v>200</v>
      </c>
      <c r="S47" s="140"/>
      <c r="T47" s="140"/>
      <c r="U47" s="140"/>
      <c r="V47" s="140"/>
      <c r="W47" s="140">
        <v>200</v>
      </c>
    </row>
    <row r="48" ht="52.5" customHeight="1" spans="1:23">
      <c r="A48" s="133"/>
      <c r="B48" s="133"/>
      <c r="C48" s="133" t="s">
        <v>334</v>
      </c>
      <c r="D48" s="133"/>
      <c r="E48" s="133"/>
      <c r="F48" s="133"/>
      <c r="G48" s="133"/>
      <c r="H48" s="133"/>
      <c r="I48" s="140">
        <v>7207800</v>
      </c>
      <c r="J48" s="140">
        <v>7207800</v>
      </c>
      <c r="K48" s="140">
        <v>7207800</v>
      </c>
      <c r="L48" s="140"/>
      <c r="M48" s="140"/>
      <c r="N48" s="133"/>
      <c r="O48" s="133"/>
      <c r="P48" s="133"/>
      <c r="Q48" s="140"/>
      <c r="R48" s="140"/>
      <c r="S48" s="140"/>
      <c r="T48" s="140"/>
      <c r="U48" s="140"/>
      <c r="V48" s="140"/>
      <c r="W48" s="140"/>
    </row>
    <row r="49" ht="52.5" customHeight="1" outlineLevel="1" spans="1:23">
      <c r="A49" s="133" t="s">
        <v>326</v>
      </c>
      <c r="B49" s="133" t="s">
        <v>349</v>
      </c>
      <c r="C49" s="133" t="s">
        <v>334</v>
      </c>
      <c r="D49" s="133" t="s">
        <v>48</v>
      </c>
      <c r="E49" s="133" t="s">
        <v>84</v>
      </c>
      <c r="F49" s="133" t="s">
        <v>85</v>
      </c>
      <c r="G49" s="133" t="s">
        <v>240</v>
      </c>
      <c r="H49" s="133" t="s">
        <v>241</v>
      </c>
      <c r="I49" s="140">
        <v>50000</v>
      </c>
      <c r="J49" s="140">
        <v>50000</v>
      </c>
      <c r="K49" s="140">
        <v>50000</v>
      </c>
      <c r="L49" s="140"/>
      <c r="M49" s="140"/>
      <c r="N49" s="133"/>
      <c r="O49" s="133"/>
      <c r="P49" s="133"/>
      <c r="Q49" s="140"/>
      <c r="R49" s="140"/>
      <c r="S49" s="140"/>
      <c r="T49" s="140"/>
      <c r="U49" s="140"/>
      <c r="V49" s="140"/>
      <c r="W49" s="140"/>
    </row>
    <row r="50" ht="52.5" customHeight="1" outlineLevel="1" spans="1:23">
      <c r="A50" s="133" t="s">
        <v>326</v>
      </c>
      <c r="B50" s="133" t="s">
        <v>349</v>
      </c>
      <c r="C50" s="133" t="s">
        <v>334</v>
      </c>
      <c r="D50" s="133" t="s">
        <v>48</v>
      </c>
      <c r="E50" s="133" t="s">
        <v>84</v>
      </c>
      <c r="F50" s="133" t="s">
        <v>85</v>
      </c>
      <c r="G50" s="133" t="s">
        <v>288</v>
      </c>
      <c r="H50" s="133" t="s">
        <v>289</v>
      </c>
      <c r="I50" s="140">
        <v>170000</v>
      </c>
      <c r="J50" s="140">
        <v>170000</v>
      </c>
      <c r="K50" s="140">
        <v>170000</v>
      </c>
      <c r="L50" s="140"/>
      <c r="M50" s="140"/>
      <c r="N50" s="133"/>
      <c r="O50" s="133"/>
      <c r="P50" s="133"/>
      <c r="Q50" s="140"/>
      <c r="R50" s="140"/>
      <c r="S50" s="140"/>
      <c r="T50" s="140"/>
      <c r="U50" s="140"/>
      <c r="V50" s="140"/>
      <c r="W50" s="140"/>
    </row>
    <row r="51" ht="52.5" customHeight="1" outlineLevel="1" spans="1:23">
      <c r="A51" s="133" t="s">
        <v>326</v>
      </c>
      <c r="B51" s="133" t="s">
        <v>349</v>
      </c>
      <c r="C51" s="133" t="s">
        <v>334</v>
      </c>
      <c r="D51" s="133" t="s">
        <v>48</v>
      </c>
      <c r="E51" s="133" t="s">
        <v>84</v>
      </c>
      <c r="F51" s="133" t="s">
        <v>85</v>
      </c>
      <c r="G51" s="133" t="s">
        <v>260</v>
      </c>
      <c r="H51" s="133" t="s">
        <v>261</v>
      </c>
      <c r="I51" s="140">
        <v>80000</v>
      </c>
      <c r="J51" s="140">
        <v>80000</v>
      </c>
      <c r="K51" s="140">
        <v>80000</v>
      </c>
      <c r="L51" s="140"/>
      <c r="M51" s="140"/>
      <c r="N51" s="133"/>
      <c r="O51" s="133"/>
      <c r="P51" s="133"/>
      <c r="Q51" s="140"/>
      <c r="R51" s="140"/>
      <c r="S51" s="140"/>
      <c r="T51" s="140"/>
      <c r="U51" s="140"/>
      <c r="V51" s="140"/>
      <c r="W51" s="140"/>
    </row>
    <row r="52" ht="52.5" customHeight="1" outlineLevel="1" spans="1:23">
      <c r="A52" s="133" t="s">
        <v>326</v>
      </c>
      <c r="B52" s="133" t="s">
        <v>349</v>
      </c>
      <c r="C52" s="133" t="s">
        <v>334</v>
      </c>
      <c r="D52" s="133" t="s">
        <v>48</v>
      </c>
      <c r="E52" s="133" t="s">
        <v>84</v>
      </c>
      <c r="F52" s="133" t="s">
        <v>85</v>
      </c>
      <c r="G52" s="133" t="s">
        <v>252</v>
      </c>
      <c r="H52" s="133" t="s">
        <v>253</v>
      </c>
      <c r="I52" s="140">
        <v>290000</v>
      </c>
      <c r="J52" s="140">
        <v>290000</v>
      </c>
      <c r="K52" s="140">
        <v>290000</v>
      </c>
      <c r="L52" s="140"/>
      <c r="M52" s="140"/>
      <c r="N52" s="133"/>
      <c r="O52" s="133"/>
      <c r="P52" s="133"/>
      <c r="Q52" s="140"/>
      <c r="R52" s="140"/>
      <c r="S52" s="140"/>
      <c r="T52" s="140"/>
      <c r="U52" s="140"/>
      <c r="V52" s="140"/>
      <c r="W52" s="140"/>
    </row>
    <row r="53" ht="52.5" customHeight="1" outlineLevel="1" spans="1:23">
      <c r="A53" s="133" t="s">
        <v>326</v>
      </c>
      <c r="B53" s="133" t="s">
        <v>349</v>
      </c>
      <c r="C53" s="133" t="s">
        <v>334</v>
      </c>
      <c r="D53" s="133" t="s">
        <v>48</v>
      </c>
      <c r="E53" s="133" t="s">
        <v>84</v>
      </c>
      <c r="F53" s="133" t="s">
        <v>85</v>
      </c>
      <c r="G53" s="133" t="s">
        <v>292</v>
      </c>
      <c r="H53" s="133" t="s">
        <v>293</v>
      </c>
      <c r="I53" s="140">
        <v>1492500</v>
      </c>
      <c r="J53" s="140">
        <v>1492500</v>
      </c>
      <c r="K53" s="140">
        <v>1492500</v>
      </c>
      <c r="L53" s="140"/>
      <c r="M53" s="140"/>
      <c r="N53" s="133"/>
      <c r="O53" s="133"/>
      <c r="P53" s="133"/>
      <c r="Q53" s="140"/>
      <c r="R53" s="140"/>
      <c r="S53" s="140"/>
      <c r="T53" s="140"/>
      <c r="U53" s="140"/>
      <c r="V53" s="140"/>
      <c r="W53" s="140"/>
    </row>
    <row r="54" ht="52.5" customHeight="1" outlineLevel="1" spans="1:23">
      <c r="A54" s="133" t="s">
        <v>326</v>
      </c>
      <c r="B54" s="133" t="s">
        <v>349</v>
      </c>
      <c r="C54" s="133" t="s">
        <v>334</v>
      </c>
      <c r="D54" s="133" t="s">
        <v>48</v>
      </c>
      <c r="E54" s="133" t="s">
        <v>84</v>
      </c>
      <c r="F54" s="133" t="s">
        <v>85</v>
      </c>
      <c r="G54" s="133" t="s">
        <v>332</v>
      </c>
      <c r="H54" s="133" t="s">
        <v>333</v>
      </c>
      <c r="I54" s="140">
        <v>600000</v>
      </c>
      <c r="J54" s="140">
        <v>600000</v>
      </c>
      <c r="K54" s="140">
        <v>600000</v>
      </c>
      <c r="L54" s="140"/>
      <c r="M54" s="140"/>
      <c r="N54" s="133"/>
      <c r="O54" s="133"/>
      <c r="P54" s="133"/>
      <c r="Q54" s="140"/>
      <c r="R54" s="140"/>
      <c r="S54" s="140"/>
      <c r="T54" s="140"/>
      <c r="U54" s="140"/>
      <c r="V54" s="140"/>
      <c r="W54" s="140"/>
    </row>
    <row r="55" ht="52.5" customHeight="1" outlineLevel="1" spans="1:23">
      <c r="A55" s="133" t="s">
        <v>326</v>
      </c>
      <c r="B55" s="133" t="s">
        <v>349</v>
      </c>
      <c r="C55" s="133" t="s">
        <v>334</v>
      </c>
      <c r="D55" s="133" t="s">
        <v>48</v>
      </c>
      <c r="E55" s="133" t="s">
        <v>92</v>
      </c>
      <c r="F55" s="133" t="s">
        <v>93</v>
      </c>
      <c r="G55" s="133" t="s">
        <v>248</v>
      </c>
      <c r="H55" s="133" t="s">
        <v>249</v>
      </c>
      <c r="I55" s="140">
        <v>300000</v>
      </c>
      <c r="J55" s="140">
        <v>300000</v>
      </c>
      <c r="K55" s="140">
        <v>300000</v>
      </c>
      <c r="L55" s="140"/>
      <c r="M55" s="140"/>
      <c r="N55" s="133"/>
      <c r="O55" s="133"/>
      <c r="P55" s="133"/>
      <c r="Q55" s="140"/>
      <c r="R55" s="140"/>
      <c r="S55" s="140"/>
      <c r="T55" s="140"/>
      <c r="U55" s="140"/>
      <c r="V55" s="140"/>
      <c r="W55" s="140"/>
    </row>
    <row r="56" ht="52.5" customHeight="1" outlineLevel="1" spans="1:23">
      <c r="A56" s="133" t="s">
        <v>326</v>
      </c>
      <c r="B56" s="133" t="s">
        <v>349</v>
      </c>
      <c r="C56" s="133" t="s">
        <v>334</v>
      </c>
      <c r="D56" s="133" t="s">
        <v>48</v>
      </c>
      <c r="E56" s="133" t="s">
        <v>92</v>
      </c>
      <c r="F56" s="133" t="s">
        <v>93</v>
      </c>
      <c r="G56" s="133" t="s">
        <v>262</v>
      </c>
      <c r="H56" s="133" t="s">
        <v>263</v>
      </c>
      <c r="I56" s="140">
        <v>13000</v>
      </c>
      <c r="J56" s="140">
        <v>13000</v>
      </c>
      <c r="K56" s="140">
        <v>13000</v>
      </c>
      <c r="L56" s="140"/>
      <c r="M56" s="140"/>
      <c r="N56" s="133"/>
      <c r="O56" s="133"/>
      <c r="P56" s="133"/>
      <c r="Q56" s="140"/>
      <c r="R56" s="140"/>
      <c r="S56" s="140"/>
      <c r="T56" s="140"/>
      <c r="U56" s="140"/>
      <c r="V56" s="140"/>
      <c r="W56" s="140"/>
    </row>
    <row r="57" ht="52.5" customHeight="1" outlineLevel="1" spans="1:23">
      <c r="A57" s="133" t="s">
        <v>326</v>
      </c>
      <c r="B57" s="133" t="s">
        <v>349</v>
      </c>
      <c r="C57" s="133" t="s">
        <v>334</v>
      </c>
      <c r="D57" s="133" t="s">
        <v>48</v>
      </c>
      <c r="E57" s="133" t="s">
        <v>92</v>
      </c>
      <c r="F57" s="133" t="s">
        <v>93</v>
      </c>
      <c r="G57" s="133" t="s">
        <v>336</v>
      </c>
      <c r="H57" s="133" t="s">
        <v>337</v>
      </c>
      <c r="I57" s="140">
        <v>800000</v>
      </c>
      <c r="J57" s="140">
        <v>800000</v>
      </c>
      <c r="K57" s="140">
        <v>800000</v>
      </c>
      <c r="L57" s="140"/>
      <c r="M57" s="140"/>
      <c r="N57" s="133"/>
      <c r="O57" s="133"/>
      <c r="P57" s="133"/>
      <c r="Q57" s="140"/>
      <c r="R57" s="140"/>
      <c r="S57" s="140"/>
      <c r="T57" s="140"/>
      <c r="U57" s="140"/>
      <c r="V57" s="140"/>
      <c r="W57" s="140"/>
    </row>
    <row r="58" ht="52.5" customHeight="1" outlineLevel="1" spans="1:23">
      <c r="A58" s="133" t="s">
        <v>326</v>
      </c>
      <c r="B58" s="133" t="s">
        <v>349</v>
      </c>
      <c r="C58" s="133" t="s">
        <v>334</v>
      </c>
      <c r="D58" s="133" t="s">
        <v>48</v>
      </c>
      <c r="E58" s="133" t="s">
        <v>92</v>
      </c>
      <c r="F58" s="133" t="s">
        <v>93</v>
      </c>
      <c r="G58" s="133" t="s">
        <v>328</v>
      </c>
      <c r="H58" s="133" t="s">
        <v>329</v>
      </c>
      <c r="I58" s="140">
        <v>40000</v>
      </c>
      <c r="J58" s="140">
        <v>40000</v>
      </c>
      <c r="K58" s="140">
        <v>40000</v>
      </c>
      <c r="L58" s="140"/>
      <c r="M58" s="140"/>
      <c r="N58" s="133"/>
      <c r="O58" s="133"/>
      <c r="P58" s="133"/>
      <c r="Q58" s="140"/>
      <c r="R58" s="140"/>
      <c r="S58" s="140"/>
      <c r="T58" s="140"/>
      <c r="U58" s="140"/>
      <c r="V58" s="140"/>
      <c r="W58" s="140"/>
    </row>
    <row r="59" ht="52.5" customHeight="1" outlineLevel="1" spans="1:23">
      <c r="A59" s="133" t="s">
        <v>326</v>
      </c>
      <c r="B59" s="133" t="s">
        <v>349</v>
      </c>
      <c r="C59" s="133" t="s">
        <v>334</v>
      </c>
      <c r="D59" s="133" t="s">
        <v>48</v>
      </c>
      <c r="E59" s="133" t="s">
        <v>92</v>
      </c>
      <c r="F59" s="133" t="s">
        <v>93</v>
      </c>
      <c r="G59" s="133" t="s">
        <v>254</v>
      </c>
      <c r="H59" s="133" t="s">
        <v>255</v>
      </c>
      <c r="I59" s="140">
        <v>1500000</v>
      </c>
      <c r="J59" s="140">
        <v>1500000</v>
      </c>
      <c r="K59" s="140">
        <v>1500000</v>
      </c>
      <c r="L59" s="140"/>
      <c r="M59" s="140"/>
      <c r="N59" s="133"/>
      <c r="O59" s="133"/>
      <c r="P59" s="133"/>
      <c r="Q59" s="140"/>
      <c r="R59" s="140"/>
      <c r="S59" s="140"/>
      <c r="T59" s="140"/>
      <c r="U59" s="140"/>
      <c r="V59" s="140"/>
      <c r="W59" s="140"/>
    </row>
    <row r="60" ht="52.5" customHeight="1" outlineLevel="1" spans="1:23">
      <c r="A60" s="133" t="s">
        <v>326</v>
      </c>
      <c r="B60" s="133" t="s">
        <v>349</v>
      </c>
      <c r="C60" s="133" t="s">
        <v>334</v>
      </c>
      <c r="D60" s="133" t="s">
        <v>48</v>
      </c>
      <c r="E60" s="133" t="s">
        <v>92</v>
      </c>
      <c r="F60" s="133" t="s">
        <v>93</v>
      </c>
      <c r="G60" s="133" t="s">
        <v>250</v>
      </c>
      <c r="H60" s="133" t="s">
        <v>251</v>
      </c>
      <c r="I60" s="140">
        <v>450000</v>
      </c>
      <c r="J60" s="140">
        <v>450000</v>
      </c>
      <c r="K60" s="140">
        <v>450000</v>
      </c>
      <c r="L60" s="140"/>
      <c r="M60" s="140"/>
      <c r="N60" s="133"/>
      <c r="O60" s="133"/>
      <c r="P60" s="133"/>
      <c r="Q60" s="140"/>
      <c r="R60" s="140"/>
      <c r="S60" s="140"/>
      <c r="T60" s="140"/>
      <c r="U60" s="140"/>
      <c r="V60" s="140"/>
      <c r="W60" s="140"/>
    </row>
    <row r="61" ht="52.5" customHeight="1" outlineLevel="1" spans="1:23">
      <c r="A61" s="133" t="s">
        <v>326</v>
      </c>
      <c r="B61" s="133" t="s">
        <v>349</v>
      </c>
      <c r="C61" s="133" t="s">
        <v>334</v>
      </c>
      <c r="D61" s="133" t="s">
        <v>48</v>
      </c>
      <c r="E61" s="133" t="s">
        <v>92</v>
      </c>
      <c r="F61" s="133" t="s">
        <v>93</v>
      </c>
      <c r="G61" s="133" t="s">
        <v>270</v>
      </c>
      <c r="H61" s="133" t="s">
        <v>271</v>
      </c>
      <c r="I61" s="140">
        <v>284500</v>
      </c>
      <c r="J61" s="140">
        <v>284500</v>
      </c>
      <c r="K61" s="140">
        <v>284500</v>
      </c>
      <c r="L61" s="140"/>
      <c r="M61" s="140"/>
      <c r="N61" s="133"/>
      <c r="O61" s="133"/>
      <c r="P61" s="133"/>
      <c r="Q61" s="140"/>
      <c r="R61" s="140"/>
      <c r="S61" s="140"/>
      <c r="T61" s="140"/>
      <c r="U61" s="140"/>
      <c r="V61" s="140"/>
      <c r="W61" s="140"/>
    </row>
    <row r="62" ht="52.5" customHeight="1" outlineLevel="1" spans="1:23">
      <c r="A62" s="133" t="s">
        <v>326</v>
      </c>
      <c r="B62" s="133" t="s">
        <v>349</v>
      </c>
      <c r="C62" s="133" t="s">
        <v>334</v>
      </c>
      <c r="D62" s="133" t="s">
        <v>48</v>
      </c>
      <c r="E62" s="133" t="s">
        <v>92</v>
      </c>
      <c r="F62" s="133" t="s">
        <v>93</v>
      </c>
      <c r="G62" s="133" t="s">
        <v>282</v>
      </c>
      <c r="H62" s="133" t="s">
        <v>283</v>
      </c>
      <c r="I62" s="140">
        <v>300000</v>
      </c>
      <c r="J62" s="140">
        <v>300000</v>
      </c>
      <c r="K62" s="140">
        <v>300000</v>
      </c>
      <c r="L62" s="140"/>
      <c r="M62" s="140"/>
      <c r="N62" s="133"/>
      <c r="O62" s="133"/>
      <c r="P62" s="133"/>
      <c r="Q62" s="140"/>
      <c r="R62" s="140"/>
      <c r="S62" s="140"/>
      <c r="T62" s="140"/>
      <c r="U62" s="140"/>
      <c r="V62" s="140"/>
      <c r="W62" s="140"/>
    </row>
    <row r="63" ht="52.5" customHeight="1" outlineLevel="1" spans="1:23">
      <c r="A63" s="133" t="s">
        <v>326</v>
      </c>
      <c r="B63" s="133" t="s">
        <v>349</v>
      </c>
      <c r="C63" s="133" t="s">
        <v>334</v>
      </c>
      <c r="D63" s="133" t="s">
        <v>48</v>
      </c>
      <c r="E63" s="133" t="s">
        <v>94</v>
      </c>
      <c r="F63" s="133" t="s">
        <v>95</v>
      </c>
      <c r="G63" s="133" t="s">
        <v>288</v>
      </c>
      <c r="H63" s="133" t="s">
        <v>289</v>
      </c>
      <c r="I63" s="140">
        <v>150000</v>
      </c>
      <c r="J63" s="140">
        <v>150000</v>
      </c>
      <c r="K63" s="140">
        <v>150000</v>
      </c>
      <c r="L63" s="140"/>
      <c r="M63" s="140"/>
      <c r="N63" s="133"/>
      <c r="O63" s="133"/>
      <c r="P63" s="133"/>
      <c r="Q63" s="140"/>
      <c r="R63" s="140"/>
      <c r="S63" s="140"/>
      <c r="T63" s="140"/>
      <c r="U63" s="140"/>
      <c r="V63" s="140"/>
      <c r="W63" s="140"/>
    </row>
    <row r="64" ht="52.5" customHeight="1" outlineLevel="1" spans="1:23">
      <c r="A64" s="133" t="s">
        <v>326</v>
      </c>
      <c r="B64" s="133" t="s">
        <v>349</v>
      </c>
      <c r="C64" s="133" t="s">
        <v>334</v>
      </c>
      <c r="D64" s="133" t="s">
        <v>48</v>
      </c>
      <c r="E64" s="133" t="s">
        <v>94</v>
      </c>
      <c r="F64" s="133" t="s">
        <v>95</v>
      </c>
      <c r="G64" s="133" t="s">
        <v>350</v>
      </c>
      <c r="H64" s="133" t="s">
        <v>351</v>
      </c>
      <c r="I64" s="140">
        <v>387800</v>
      </c>
      <c r="J64" s="140">
        <v>387800</v>
      </c>
      <c r="K64" s="140">
        <v>387800</v>
      </c>
      <c r="L64" s="140"/>
      <c r="M64" s="140"/>
      <c r="N64" s="133"/>
      <c r="O64" s="133"/>
      <c r="P64" s="133"/>
      <c r="Q64" s="140"/>
      <c r="R64" s="140"/>
      <c r="S64" s="140"/>
      <c r="T64" s="140"/>
      <c r="U64" s="140"/>
      <c r="V64" s="140"/>
      <c r="W64" s="140"/>
    </row>
    <row r="65" ht="52.5" customHeight="1" outlineLevel="1" spans="1:23">
      <c r="A65" s="133" t="s">
        <v>326</v>
      </c>
      <c r="B65" s="133" t="s">
        <v>349</v>
      </c>
      <c r="C65" s="133" t="s">
        <v>334</v>
      </c>
      <c r="D65" s="133" t="s">
        <v>48</v>
      </c>
      <c r="E65" s="133" t="s">
        <v>94</v>
      </c>
      <c r="F65" s="133" t="s">
        <v>95</v>
      </c>
      <c r="G65" s="133" t="s">
        <v>352</v>
      </c>
      <c r="H65" s="133" t="s">
        <v>353</v>
      </c>
      <c r="I65" s="140">
        <v>300000</v>
      </c>
      <c r="J65" s="140">
        <v>300000</v>
      </c>
      <c r="K65" s="140">
        <v>300000</v>
      </c>
      <c r="L65" s="140"/>
      <c r="M65" s="140"/>
      <c r="N65" s="133"/>
      <c r="O65" s="133"/>
      <c r="P65" s="133"/>
      <c r="Q65" s="140"/>
      <c r="R65" s="140"/>
      <c r="S65" s="140"/>
      <c r="T65" s="140"/>
      <c r="U65" s="140"/>
      <c r="V65" s="140"/>
      <c r="W65" s="140"/>
    </row>
    <row r="66" ht="52.5" customHeight="1" spans="1:23">
      <c r="A66" s="133"/>
      <c r="B66" s="133"/>
      <c r="C66" s="133" t="s">
        <v>354</v>
      </c>
      <c r="D66" s="133"/>
      <c r="E66" s="133"/>
      <c r="F66" s="133"/>
      <c r="G66" s="133"/>
      <c r="H66" s="133"/>
      <c r="I66" s="140">
        <v>2130000</v>
      </c>
      <c r="J66" s="140">
        <v>2130000</v>
      </c>
      <c r="K66" s="140">
        <v>2130000</v>
      </c>
      <c r="L66" s="140"/>
      <c r="M66" s="140"/>
      <c r="N66" s="133"/>
      <c r="O66" s="133"/>
      <c r="P66" s="133"/>
      <c r="Q66" s="140"/>
      <c r="R66" s="140"/>
      <c r="S66" s="140"/>
      <c r="T66" s="140"/>
      <c r="U66" s="140"/>
      <c r="V66" s="140"/>
      <c r="W66" s="140"/>
    </row>
    <row r="67" ht="52.5" customHeight="1" outlineLevel="1" spans="1:23">
      <c r="A67" s="133" t="s">
        <v>326</v>
      </c>
      <c r="B67" s="133" t="s">
        <v>355</v>
      </c>
      <c r="C67" s="133" t="s">
        <v>354</v>
      </c>
      <c r="D67" s="133" t="s">
        <v>48</v>
      </c>
      <c r="E67" s="133" t="s">
        <v>94</v>
      </c>
      <c r="F67" s="133" t="s">
        <v>95</v>
      </c>
      <c r="G67" s="133" t="s">
        <v>342</v>
      </c>
      <c r="H67" s="133" t="s">
        <v>343</v>
      </c>
      <c r="I67" s="140">
        <v>2130000</v>
      </c>
      <c r="J67" s="140">
        <v>2130000</v>
      </c>
      <c r="K67" s="140">
        <v>2130000</v>
      </c>
      <c r="L67" s="140"/>
      <c r="M67" s="140"/>
      <c r="N67" s="133"/>
      <c r="O67" s="133"/>
      <c r="P67" s="133"/>
      <c r="Q67" s="140"/>
      <c r="R67" s="140"/>
      <c r="S67" s="140"/>
      <c r="T67" s="140"/>
      <c r="U67" s="140"/>
      <c r="V67" s="140"/>
      <c r="W67" s="140"/>
    </row>
    <row r="68" ht="71" customHeight="1" spans="1:23">
      <c r="A68" s="133"/>
      <c r="B68" s="133"/>
      <c r="C68" s="133" t="s">
        <v>356</v>
      </c>
      <c r="D68" s="133"/>
      <c r="E68" s="133"/>
      <c r="F68" s="133"/>
      <c r="G68" s="133"/>
      <c r="H68" s="133"/>
      <c r="I68" s="140">
        <v>4170000</v>
      </c>
      <c r="J68" s="140">
        <v>4170000</v>
      </c>
      <c r="K68" s="140">
        <v>4170000</v>
      </c>
      <c r="L68" s="140"/>
      <c r="M68" s="140"/>
      <c r="N68" s="133"/>
      <c r="O68" s="133"/>
      <c r="P68" s="133"/>
      <c r="Q68" s="140"/>
      <c r="R68" s="140"/>
      <c r="S68" s="140"/>
      <c r="T68" s="140"/>
      <c r="U68" s="140"/>
      <c r="V68" s="140"/>
      <c r="W68" s="140"/>
    </row>
    <row r="69" ht="86" customHeight="1" outlineLevel="1" spans="1:23">
      <c r="A69" s="133" t="s">
        <v>326</v>
      </c>
      <c r="B69" s="133" t="s">
        <v>357</v>
      </c>
      <c r="C69" s="133" t="s">
        <v>356</v>
      </c>
      <c r="D69" s="133" t="s">
        <v>48</v>
      </c>
      <c r="E69" s="133" t="s">
        <v>94</v>
      </c>
      <c r="F69" s="133" t="s">
        <v>95</v>
      </c>
      <c r="G69" s="133" t="s">
        <v>288</v>
      </c>
      <c r="H69" s="133" t="s">
        <v>289</v>
      </c>
      <c r="I69" s="140">
        <v>2200000</v>
      </c>
      <c r="J69" s="140">
        <v>2200000</v>
      </c>
      <c r="K69" s="140">
        <v>2200000</v>
      </c>
      <c r="L69" s="140"/>
      <c r="M69" s="140"/>
      <c r="N69" s="133"/>
      <c r="O69" s="133"/>
      <c r="P69" s="133"/>
      <c r="Q69" s="140"/>
      <c r="R69" s="140"/>
      <c r="S69" s="140"/>
      <c r="T69" s="140"/>
      <c r="U69" s="140"/>
      <c r="V69" s="140"/>
      <c r="W69" s="140"/>
    </row>
    <row r="70" ht="81" customHeight="1" outlineLevel="1" spans="1:23">
      <c r="A70" s="133" t="s">
        <v>326</v>
      </c>
      <c r="B70" s="133" t="s">
        <v>357</v>
      </c>
      <c r="C70" s="133" t="s">
        <v>356</v>
      </c>
      <c r="D70" s="133" t="s">
        <v>48</v>
      </c>
      <c r="E70" s="133" t="s">
        <v>94</v>
      </c>
      <c r="F70" s="133" t="s">
        <v>95</v>
      </c>
      <c r="G70" s="133" t="s">
        <v>288</v>
      </c>
      <c r="H70" s="133" t="s">
        <v>289</v>
      </c>
      <c r="I70" s="140">
        <v>470000</v>
      </c>
      <c r="J70" s="140">
        <v>470000</v>
      </c>
      <c r="K70" s="140">
        <v>470000</v>
      </c>
      <c r="L70" s="140"/>
      <c r="M70" s="140"/>
      <c r="N70" s="133"/>
      <c r="O70" s="133"/>
      <c r="P70" s="133"/>
      <c r="Q70" s="140"/>
      <c r="R70" s="140"/>
      <c r="S70" s="140"/>
      <c r="T70" s="140"/>
      <c r="U70" s="140"/>
      <c r="V70" s="140"/>
      <c r="W70" s="140"/>
    </row>
    <row r="71" ht="90" customHeight="1" outlineLevel="1" spans="1:23">
      <c r="A71" s="133" t="s">
        <v>326</v>
      </c>
      <c r="B71" s="133" t="s">
        <v>357</v>
      </c>
      <c r="C71" s="133" t="s">
        <v>356</v>
      </c>
      <c r="D71" s="133" t="s">
        <v>48</v>
      </c>
      <c r="E71" s="133" t="s">
        <v>94</v>
      </c>
      <c r="F71" s="133" t="s">
        <v>95</v>
      </c>
      <c r="G71" s="133" t="s">
        <v>288</v>
      </c>
      <c r="H71" s="133" t="s">
        <v>289</v>
      </c>
      <c r="I71" s="140">
        <v>1100000</v>
      </c>
      <c r="J71" s="140">
        <v>1100000</v>
      </c>
      <c r="K71" s="140">
        <v>1100000</v>
      </c>
      <c r="L71" s="140"/>
      <c r="M71" s="140"/>
      <c r="N71" s="133"/>
      <c r="O71" s="133"/>
      <c r="P71" s="133"/>
      <c r="Q71" s="140"/>
      <c r="R71" s="140"/>
      <c r="S71" s="140"/>
      <c r="T71" s="140"/>
      <c r="U71" s="140"/>
      <c r="V71" s="140"/>
      <c r="W71" s="140"/>
    </row>
    <row r="72" ht="95" customHeight="1" outlineLevel="1" spans="1:23">
      <c r="A72" s="133" t="s">
        <v>326</v>
      </c>
      <c r="B72" s="133" t="s">
        <v>357</v>
      </c>
      <c r="C72" s="133" t="s">
        <v>356</v>
      </c>
      <c r="D72" s="133" t="s">
        <v>48</v>
      </c>
      <c r="E72" s="133" t="s">
        <v>94</v>
      </c>
      <c r="F72" s="133" t="s">
        <v>95</v>
      </c>
      <c r="G72" s="133" t="s">
        <v>288</v>
      </c>
      <c r="H72" s="133" t="s">
        <v>289</v>
      </c>
      <c r="I72" s="140">
        <v>400000</v>
      </c>
      <c r="J72" s="140">
        <v>400000</v>
      </c>
      <c r="K72" s="140">
        <v>400000</v>
      </c>
      <c r="L72" s="140"/>
      <c r="M72" s="140"/>
      <c r="N72" s="133"/>
      <c r="O72" s="133"/>
      <c r="P72" s="133"/>
      <c r="Q72" s="140"/>
      <c r="R72" s="140"/>
      <c r="S72" s="140"/>
      <c r="T72" s="140"/>
      <c r="U72" s="140"/>
      <c r="V72" s="140"/>
      <c r="W72" s="140"/>
    </row>
    <row r="73" ht="52.5" customHeight="1" spans="1:23">
      <c r="A73" s="133"/>
      <c r="B73" s="133"/>
      <c r="C73" s="133" t="s">
        <v>344</v>
      </c>
      <c r="D73" s="133"/>
      <c r="E73" s="133"/>
      <c r="F73" s="133"/>
      <c r="G73" s="133"/>
      <c r="H73" s="133"/>
      <c r="I73" s="140">
        <v>110000</v>
      </c>
      <c r="J73" s="140">
        <v>110000</v>
      </c>
      <c r="K73" s="140">
        <v>110000</v>
      </c>
      <c r="L73" s="140"/>
      <c r="M73" s="140"/>
      <c r="N73" s="133"/>
      <c r="O73" s="133"/>
      <c r="P73" s="133"/>
      <c r="Q73" s="140"/>
      <c r="R73" s="140"/>
      <c r="S73" s="140"/>
      <c r="T73" s="140"/>
      <c r="U73" s="140"/>
      <c r="V73" s="140"/>
      <c r="W73" s="140"/>
    </row>
    <row r="74" ht="52.5" customHeight="1" outlineLevel="1" spans="1:23">
      <c r="A74" s="133" t="s">
        <v>326</v>
      </c>
      <c r="B74" s="133" t="s">
        <v>358</v>
      </c>
      <c r="C74" s="133" t="s">
        <v>344</v>
      </c>
      <c r="D74" s="133" t="s">
        <v>48</v>
      </c>
      <c r="E74" s="133" t="s">
        <v>92</v>
      </c>
      <c r="F74" s="133" t="s">
        <v>93</v>
      </c>
      <c r="G74" s="133" t="s">
        <v>260</v>
      </c>
      <c r="H74" s="133" t="s">
        <v>261</v>
      </c>
      <c r="I74" s="140">
        <v>100000</v>
      </c>
      <c r="J74" s="140">
        <v>100000</v>
      </c>
      <c r="K74" s="140">
        <v>100000</v>
      </c>
      <c r="L74" s="140"/>
      <c r="M74" s="140"/>
      <c r="N74" s="133"/>
      <c r="O74" s="133"/>
      <c r="P74" s="133"/>
      <c r="Q74" s="140"/>
      <c r="R74" s="140"/>
      <c r="S74" s="140"/>
      <c r="T74" s="140"/>
      <c r="U74" s="140"/>
      <c r="V74" s="140"/>
      <c r="W74" s="140"/>
    </row>
    <row r="75" ht="52.5" customHeight="1" outlineLevel="1" spans="1:23">
      <c r="A75" s="133" t="s">
        <v>326</v>
      </c>
      <c r="B75" s="133" t="s">
        <v>358</v>
      </c>
      <c r="C75" s="133" t="s">
        <v>344</v>
      </c>
      <c r="D75" s="133" t="s">
        <v>48</v>
      </c>
      <c r="E75" s="133" t="s">
        <v>92</v>
      </c>
      <c r="F75" s="133" t="s">
        <v>93</v>
      </c>
      <c r="G75" s="133" t="s">
        <v>254</v>
      </c>
      <c r="H75" s="133" t="s">
        <v>255</v>
      </c>
      <c r="I75" s="140">
        <v>10000</v>
      </c>
      <c r="J75" s="140">
        <v>10000</v>
      </c>
      <c r="K75" s="140">
        <v>10000</v>
      </c>
      <c r="L75" s="140"/>
      <c r="M75" s="140"/>
      <c r="N75" s="133"/>
      <c r="O75" s="133"/>
      <c r="P75" s="133"/>
      <c r="Q75" s="140"/>
      <c r="R75" s="140"/>
      <c r="S75" s="140"/>
      <c r="T75" s="140"/>
      <c r="U75" s="140"/>
      <c r="V75" s="140"/>
      <c r="W75" s="140"/>
    </row>
    <row r="76" ht="30" customHeight="1" spans="1:23">
      <c r="A76" s="141" t="s">
        <v>30</v>
      </c>
      <c r="B76" s="141"/>
      <c r="C76" s="141"/>
      <c r="D76" s="141"/>
      <c r="E76" s="141"/>
      <c r="F76" s="141"/>
      <c r="G76" s="141"/>
      <c r="H76" s="141"/>
      <c r="I76" s="140">
        <v>37508000</v>
      </c>
      <c r="J76" s="140">
        <v>33507800</v>
      </c>
      <c r="K76" s="140">
        <v>33507800</v>
      </c>
      <c r="L76" s="140"/>
      <c r="M76" s="140"/>
      <c r="N76" s="140"/>
      <c r="O76" s="140"/>
      <c r="P76" s="140"/>
      <c r="Q76" s="140"/>
      <c r="R76" s="140">
        <v>4000200</v>
      </c>
      <c r="S76" s="140"/>
      <c r="T76" s="140"/>
      <c r="U76" s="140"/>
      <c r="V76" s="140"/>
      <c r="W76" s="140">
        <v>4000200</v>
      </c>
    </row>
  </sheetData>
  <mergeCells count="30">
    <mergeCell ref="A2:W2"/>
    <mergeCell ref="A3:W3"/>
    <mergeCell ref="A4:G4"/>
    <mergeCell ref="V4:W4"/>
    <mergeCell ref="J5:M5"/>
    <mergeCell ref="N5:P5"/>
    <mergeCell ref="R5:W5"/>
    <mergeCell ref="J6:K6"/>
    <mergeCell ref="A76:H7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0388888888888889" right="0.0388888888888889" top="0.75" bottom="0.75" header="0.309027777777778" footer="0.309027777777778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7"/>
  <sheetViews>
    <sheetView showZeros="0" workbookViewId="0">
      <pane ySplit="1" topLeftCell="A38" activePane="bottomLeft" state="frozen"/>
      <selection/>
      <selection pane="bottomLeft" activeCell="B42" sqref="B42:B47"/>
    </sheetView>
  </sheetViews>
  <sheetFormatPr defaultColWidth="10.2857142857143" defaultRowHeight="15" customHeight="1"/>
  <cols>
    <col min="1" max="1" width="14.2857142857143" customWidth="1"/>
    <col min="2" max="2" width="21.1428571428571" customWidth="1"/>
    <col min="3" max="9" width="14.2857142857143" customWidth="1"/>
    <col min="10" max="10" width="34.8571428571429" customWidth="1"/>
  </cols>
  <sheetData>
    <row r="1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ht="18.75" customHeight="1" spans="1:10">
      <c r="A2" s="129"/>
      <c r="B2" s="129"/>
      <c r="C2" s="129"/>
      <c r="D2" s="129"/>
      <c r="E2" s="129"/>
      <c r="F2" s="129"/>
      <c r="G2" s="129"/>
      <c r="H2" s="129"/>
      <c r="I2" s="129"/>
      <c r="J2" s="135" t="s">
        <v>359</v>
      </c>
    </row>
    <row r="3" ht="34.5" customHeight="1" spans="1:10">
      <c r="A3" s="130" t="str">
        <f>"2025"&amp;"年项目支出绩效目标表"</f>
        <v>2025年项目支出绩效目标表</v>
      </c>
      <c r="B3" s="130"/>
      <c r="C3" s="130"/>
      <c r="D3" s="130"/>
      <c r="E3" s="130"/>
      <c r="F3" s="130"/>
      <c r="G3" s="130"/>
      <c r="H3" s="130"/>
      <c r="I3" s="130"/>
      <c r="J3" s="130"/>
    </row>
    <row r="4" ht="18.75" customHeight="1" spans="1:10">
      <c r="A4" s="129" t="str">
        <f>"单位名称："&amp;"芒市公安局"</f>
        <v>单位名称：芒市公安局</v>
      </c>
      <c r="B4" s="129"/>
      <c r="C4" s="129"/>
      <c r="D4" s="129"/>
      <c r="E4" s="129"/>
      <c r="F4" s="129"/>
      <c r="G4" s="129"/>
      <c r="H4" s="129"/>
      <c r="I4" s="129"/>
      <c r="J4" s="129"/>
    </row>
    <row r="5" ht="22.5" customHeight="1" spans="1:10">
      <c r="A5" s="131" t="s">
        <v>360</v>
      </c>
      <c r="B5" s="131" t="s">
        <v>361</v>
      </c>
      <c r="C5" s="131" t="s">
        <v>362</v>
      </c>
      <c r="D5" s="131" t="s">
        <v>363</v>
      </c>
      <c r="E5" s="131" t="s">
        <v>364</v>
      </c>
      <c r="F5" s="131" t="s">
        <v>365</v>
      </c>
      <c r="G5" s="131" t="s">
        <v>366</v>
      </c>
      <c r="H5" s="131" t="s">
        <v>367</v>
      </c>
      <c r="I5" s="131" t="s">
        <v>368</v>
      </c>
      <c r="J5" s="131" t="s">
        <v>369</v>
      </c>
    </row>
    <row r="6" ht="22.5" customHeight="1" spans="1:10">
      <c r="A6" s="131" t="s">
        <v>61</v>
      </c>
      <c r="B6" s="131" t="s">
        <v>62</v>
      </c>
      <c r="C6" s="131" t="s">
        <v>63</v>
      </c>
      <c r="D6" s="131" t="s">
        <v>64</v>
      </c>
      <c r="E6" s="131" t="s">
        <v>65</v>
      </c>
      <c r="F6" s="131" t="s">
        <v>66</v>
      </c>
      <c r="G6" s="131" t="s">
        <v>67</v>
      </c>
      <c r="H6" s="131" t="s">
        <v>68</v>
      </c>
      <c r="I6" s="131" t="s">
        <v>69</v>
      </c>
      <c r="J6" s="131" t="s">
        <v>70</v>
      </c>
    </row>
    <row r="7" ht="52.5" customHeight="1" spans="1:10">
      <c r="A7" s="131" t="s">
        <v>46</v>
      </c>
      <c r="B7" s="131"/>
      <c r="C7" s="131"/>
      <c r="D7" s="131"/>
      <c r="E7" s="131"/>
      <c r="F7" s="131"/>
      <c r="G7" s="131"/>
      <c r="H7" s="131"/>
      <c r="I7" s="131"/>
      <c r="J7" s="131"/>
    </row>
    <row r="8" ht="52.5" customHeight="1" outlineLevel="1" spans="1:10">
      <c r="A8" s="132" t="s">
        <v>344</v>
      </c>
      <c r="B8" s="132" t="s">
        <v>370</v>
      </c>
      <c r="C8" s="132" t="s">
        <v>371</v>
      </c>
      <c r="D8" s="132" t="s">
        <v>372</v>
      </c>
      <c r="E8" s="132" t="s">
        <v>373</v>
      </c>
      <c r="F8" s="132" t="s">
        <v>374</v>
      </c>
      <c r="G8" s="131" t="s">
        <v>375</v>
      </c>
      <c r="H8" s="131" t="s">
        <v>376</v>
      </c>
      <c r="I8" s="132" t="s">
        <v>377</v>
      </c>
      <c r="J8" s="132" t="s">
        <v>378</v>
      </c>
    </row>
    <row r="9" ht="52.5" customHeight="1" outlineLevel="1" spans="1:10">
      <c r="A9" s="132" t="s">
        <v>344</v>
      </c>
      <c r="B9" s="132" t="s">
        <v>379</v>
      </c>
      <c r="C9" s="132" t="s">
        <v>380</v>
      </c>
      <c r="D9" s="132" t="s">
        <v>381</v>
      </c>
      <c r="E9" s="132" t="s">
        <v>382</v>
      </c>
      <c r="F9" s="132" t="s">
        <v>374</v>
      </c>
      <c r="G9" s="131" t="s">
        <v>383</v>
      </c>
      <c r="H9" s="131" t="s">
        <v>384</v>
      </c>
      <c r="I9" s="132" t="s">
        <v>377</v>
      </c>
      <c r="J9" s="132" t="s">
        <v>385</v>
      </c>
    </row>
    <row r="10" ht="52.5" customHeight="1" outlineLevel="1" spans="1:10">
      <c r="A10" s="132" t="s">
        <v>344</v>
      </c>
      <c r="B10" s="132" t="s">
        <v>379</v>
      </c>
      <c r="C10" s="132" t="s">
        <v>386</v>
      </c>
      <c r="D10" s="132" t="s">
        <v>387</v>
      </c>
      <c r="E10" s="132" t="s">
        <v>388</v>
      </c>
      <c r="F10" s="132" t="s">
        <v>389</v>
      </c>
      <c r="G10" s="131" t="s">
        <v>375</v>
      </c>
      <c r="H10" s="131" t="s">
        <v>376</v>
      </c>
      <c r="I10" s="132" t="s">
        <v>377</v>
      </c>
      <c r="J10" s="132" t="s">
        <v>390</v>
      </c>
    </row>
    <row r="11" ht="52.5" customHeight="1" outlineLevel="1" spans="1:10">
      <c r="A11" s="132" t="s">
        <v>325</v>
      </c>
      <c r="B11" s="132" t="s">
        <v>391</v>
      </c>
      <c r="C11" s="132" t="s">
        <v>371</v>
      </c>
      <c r="D11" s="132" t="s">
        <v>372</v>
      </c>
      <c r="E11" s="132" t="s">
        <v>373</v>
      </c>
      <c r="F11" s="132" t="s">
        <v>374</v>
      </c>
      <c r="G11" s="131" t="s">
        <v>392</v>
      </c>
      <c r="H11" s="131" t="s">
        <v>376</v>
      </c>
      <c r="I11" s="132" t="s">
        <v>377</v>
      </c>
      <c r="J11" s="132" t="s">
        <v>393</v>
      </c>
    </row>
    <row r="12" ht="52.5" customHeight="1" outlineLevel="1" spans="1:10">
      <c r="A12" s="132" t="s">
        <v>325</v>
      </c>
      <c r="B12" s="132" t="s">
        <v>391</v>
      </c>
      <c r="C12" s="132" t="s">
        <v>380</v>
      </c>
      <c r="D12" s="132" t="s">
        <v>381</v>
      </c>
      <c r="E12" s="132" t="s">
        <v>382</v>
      </c>
      <c r="F12" s="132" t="s">
        <v>374</v>
      </c>
      <c r="G12" s="131" t="s">
        <v>383</v>
      </c>
      <c r="H12" s="131" t="s">
        <v>384</v>
      </c>
      <c r="I12" s="132" t="s">
        <v>377</v>
      </c>
      <c r="J12" s="132" t="s">
        <v>385</v>
      </c>
    </row>
    <row r="13" ht="52.5" customHeight="1" outlineLevel="1" spans="1:10">
      <c r="A13" s="132" t="s">
        <v>325</v>
      </c>
      <c r="B13" s="132" t="s">
        <v>391</v>
      </c>
      <c r="C13" s="132" t="s">
        <v>386</v>
      </c>
      <c r="D13" s="132" t="s">
        <v>387</v>
      </c>
      <c r="E13" s="132" t="s">
        <v>394</v>
      </c>
      <c r="F13" s="132" t="s">
        <v>389</v>
      </c>
      <c r="G13" s="131" t="s">
        <v>375</v>
      </c>
      <c r="H13" s="131" t="s">
        <v>376</v>
      </c>
      <c r="I13" s="132" t="s">
        <v>377</v>
      </c>
      <c r="J13" s="132" t="s">
        <v>395</v>
      </c>
    </row>
    <row r="14" ht="52.5" customHeight="1" outlineLevel="1" spans="1:10">
      <c r="A14" s="132" t="s">
        <v>334</v>
      </c>
      <c r="B14" s="132" t="s">
        <v>396</v>
      </c>
      <c r="C14" s="132" t="s">
        <v>371</v>
      </c>
      <c r="D14" s="132" t="s">
        <v>372</v>
      </c>
      <c r="E14" s="132" t="s">
        <v>373</v>
      </c>
      <c r="F14" s="132" t="s">
        <v>374</v>
      </c>
      <c r="G14" s="131" t="s">
        <v>392</v>
      </c>
      <c r="H14" s="131" t="s">
        <v>376</v>
      </c>
      <c r="I14" s="132" t="s">
        <v>377</v>
      </c>
      <c r="J14" s="132" t="s">
        <v>397</v>
      </c>
    </row>
    <row r="15" ht="52.5" customHeight="1" outlineLevel="1" spans="1:10">
      <c r="A15" s="132" t="s">
        <v>334</v>
      </c>
      <c r="B15" s="132" t="s">
        <v>396</v>
      </c>
      <c r="C15" s="132" t="s">
        <v>380</v>
      </c>
      <c r="D15" s="132" t="s">
        <v>381</v>
      </c>
      <c r="E15" s="132" t="s">
        <v>398</v>
      </c>
      <c r="F15" s="132" t="s">
        <v>374</v>
      </c>
      <c r="G15" s="131" t="s">
        <v>375</v>
      </c>
      <c r="H15" s="131" t="s">
        <v>384</v>
      </c>
      <c r="I15" s="132" t="s">
        <v>377</v>
      </c>
      <c r="J15" s="132" t="s">
        <v>385</v>
      </c>
    </row>
    <row r="16" ht="52.5" customHeight="1" outlineLevel="1" spans="1:10">
      <c r="A16" s="132" t="s">
        <v>334</v>
      </c>
      <c r="B16" s="132" t="s">
        <v>396</v>
      </c>
      <c r="C16" s="132" t="s">
        <v>386</v>
      </c>
      <c r="D16" s="132" t="s">
        <v>387</v>
      </c>
      <c r="E16" s="132" t="s">
        <v>394</v>
      </c>
      <c r="F16" s="132" t="s">
        <v>374</v>
      </c>
      <c r="G16" s="131" t="s">
        <v>375</v>
      </c>
      <c r="H16" s="131" t="s">
        <v>376</v>
      </c>
      <c r="I16" s="132" t="s">
        <v>377</v>
      </c>
      <c r="J16" s="132" t="s">
        <v>390</v>
      </c>
    </row>
    <row r="17" ht="52.5" customHeight="1" spans="1:10">
      <c r="A17" s="131" t="s">
        <v>48</v>
      </c>
      <c r="B17" s="133"/>
      <c r="C17" s="133"/>
      <c r="D17" s="133"/>
      <c r="E17" s="133"/>
      <c r="F17" s="133"/>
      <c r="G17" s="133"/>
      <c r="H17" s="133"/>
      <c r="I17" s="133"/>
      <c r="J17" s="133"/>
    </row>
    <row r="18" ht="52.5" customHeight="1" outlineLevel="1" spans="1:10">
      <c r="A18" s="132" t="s">
        <v>325</v>
      </c>
      <c r="B18" s="132" t="s">
        <v>399</v>
      </c>
      <c r="C18" s="132" t="s">
        <v>371</v>
      </c>
      <c r="D18" s="132" t="s">
        <v>400</v>
      </c>
      <c r="E18" s="132" t="s">
        <v>401</v>
      </c>
      <c r="F18" s="132" t="s">
        <v>374</v>
      </c>
      <c r="G18" s="131" t="s">
        <v>402</v>
      </c>
      <c r="H18" s="131" t="s">
        <v>403</v>
      </c>
      <c r="I18" s="132" t="s">
        <v>404</v>
      </c>
      <c r="J18" s="132" t="s">
        <v>405</v>
      </c>
    </row>
    <row r="19" ht="52.5" customHeight="1" outlineLevel="1" spans="1:10">
      <c r="A19" s="132" t="s">
        <v>325</v>
      </c>
      <c r="B19" s="132" t="s">
        <v>399</v>
      </c>
      <c r="C19" s="132" t="s">
        <v>380</v>
      </c>
      <c r="D19" s="132" t="s">
        <v>381</v>
      </c>
      <c r="E19" s="132" t="s">
        <v>406</v>
      </c>
      <c r="F19" s="132" t="s">
        <v>374</v>
      </c>
      <c r="G19" s="131" t="s">
        <v>407</v>
      </c>
      <c r="H19" s="131"/>
      <c r="I19" s="132" t="s">
        <v>377</v>
      </c>
      <c r="J19" s="132" t="s">
        <v>408</v>
      </c>
    </row>
    <row r="20" ht="52.5" customHeight="1" outlineLevel="1" spans="1:10">
      <c r="A20" s="132" t="s">
        <v>325</v>
      </c>
      <c r="B20" s="132" t="s">
        <v>399</v>
      </c>
      <c r="C20" s="132" t="s">
        <v>386</v>
      </c>
      <c r="D20" s="132" t="s">
        <v>387</v>
      </c>
      <c r="E20" s="132" t="s">
        <v>409</v>
      </c>
      <c r="F20" s="132" t="s">
        <v>389</v>
      </c>
      <c r="G20" s="131" t="s">
        <v>375</v>
      </c>
      <c r="H20" s="131" t="s">
        <v>376</v>
      </c>
      <c r="I20" s="132" t="s">
        <v>404</v>
      </c>
      <c r="J20" s="132" t="s">
        <v>410</v>
      </c>
    </row>
    <row r="21" ht="52.5" customHeight="1" outlineLevel="1" spans="1:10">
      <c r="A21" s="132" t="s">
        <v>334</v>
      </c>
      <c r="B21" s="132" t="s">
        <v>411</v>
      </c>
      <c r="C21" s="132" t="s">
        <v>371</v>
      </c>
      <c r="D21" s="132" t="s">
        <v>372</v>
      </c>
      <c r="E21" s="132" t="s">
        <v>412</v>
      </c>
      <c r="F21" s="132" t="s">
        <v>389</v>
      </c>
      <c r="G21" s="131" t="s">
        <v>375</v>
      </c>
      <c r="H21" s="131" t="s">
        <v>376</v>
      </c>
      <c r="I21" s="132" t="s">
        <v>404</v>
      </c>
      <c r="J21" s="132" t="s">
        <v>413</v>
      </c>
    </row>
    <row r="22" ht="52.5" customHeight="1" outlineLevel="1" spans="1:10">
      <c r="A22" s="132" t="s">
        <v>334</v>
      </c>
      <c r="B22" s="132" t="s">
        <v>411</v>
      </c>
      <c r="C22" s="132" t="s">
        <v>380</v>
      </c>
      <c r="D22" s="132" t="s">
        <v>381</v>
      </c>
      <c r="E22" s="132" t="s">
        <v>414</v>
      </c>
      <c r="F22" s="132" t="s">
        <v>374</v>
      </c>
      <c r="G22" s="131" t="s">
        <v>415</v>
      </c>
      <c r="H22" s="131"/>
      <c r="I22" s="132" t="s">
        <v>377</v>
      </c>
      <c r="J22" s="132" t="s">
        <v>416</v>
      </c>
    </row>
    <row r="23" ht="52.5" customHeight="1" outlineLevel="1" spans="1:10">
      <c r="A23" s="132" t="s">
        <v>334</v>
      </c>
      <c r="B23" s="132" t="s">
        <v>411</v>
      </c>
      <c r="C23" s="132" t="s">
        <v>386</v>
      </c>
      <c r="D23" s="132" t="s">
        <v>387</v>
      </c>
      <c r="E23" s="132" t="s">
        <v>417</v>
      </c>
      <c r="F23" s="132" t="s">
        <v>389</v>
      </c>
      <c r="G23" s="131" t="s">
        <v>375</v>
      </c>
      <c r="H23" s="131" t="s">
        <v>376</v>
      </c>
      <c r="I23" s="132" t="s">
        <v>404</v>
      </c>
      <c r="J23" s="132" t="s">
        <v>418</v>
      </c>
    </row>
    <row r="24" ht="52.5" customHeight="1" outlineLevel="1" spans="1:10">
      <c r="A24" s="132" t="s">
        <v>347</v>
      </c>
      <c r="B24" s="132" t="s">
        <v>419</v>
      </c>
      <c r="C24" s="132" t="s">
        <v>371</v>
      </c>
      <c r="D24" s="132" t="s">
        <v>420</v>
      </c>
      <c r="E24" s="132" t="s">
        <v>421</v>
      </c>
      <c r="F24" s="132" t="s">
        <v>374</v>
      </c>
      <c r="G24" s="131" t="s">
        <v>392</v>
      </c>
      <c r="H24" s="131" t="s">
        <v>376</v>
      </c>
      <c r="I24" s="132" t="s">
        <v>404</v>
      </c>
      <c r="J24" s="132" t="s">
        <v>422</v>
      </c>
    </row>
    <row r="25" ht="52.5" customHeight="1" outlineLevel="1" spans="1:10">
      <c r="A25" s="132" t="s">
        <v>347</v>
      </c>
      <c r="B25" s="132" t="s">
        <v>419</v>
      </c>
      <c r="C25" s="132" t="s">
        <v>371</v>
      </c>
      <c r="D25" s="132" t="s">
        <v>372</v>
      </c>
      <c r="E25" s="132" t="s">
        <v>423</v>
      </c>
      <c r="F25" s="132" t="s">
        <v>389</v>
      </c>
      <c r="G25" s="131" t="s">
        <v>375</v>
      </c>
      <c r="H25" s="131" t="s">
        <v>376</v>
      </c>
      <c r="I25" s="132" t="s">
        <v>404</v>
      </c>
      <c r="J25" s="132" t="s">
        <v>424</v>
      </c>
    </row>
    <row r="26" ht="52.5" customHeight="1" outlineLevel="1" spans="1:10">
      <c r="A26" s="132" t="s">
        <v>347</v>
      </c>
      <c r="B26" s="132" t="s">
        <v>419</v>
      </c>
      <c r="C26" s="132" t="s">
        <v>380</v>
      </c>
      <c r="D26" s="132" t="s">
        <v>381</v>
      </c>
      <c r="E26" s="132" t="s">
        <v>425</v>
      </c>
      <c r="F26" s="132" t="s">
        <v>374</v>
      </c>
      <c r="G26" s="131" t="s">
        <v>426</v>
      </c>
      <c r="H26" s="131"/>
      <c r="I26" s="132" t="s">
        <v>377</v>
      </c>
      <c r="J26" s="132" t="s">
        <v>427</v>
      </c>
    </row>
    <row r="27" ht="52.5" customHeight="1" outlineLevel="1" spans="1:10">
      <c r="A27" s="132" t="s">
        <v>347</v>
      </c>
      <c r="B27" s="132" t="s">
        <v>419</v>
      </c>
      <c r="C27" s="132" t="s">
        <v>386</v>
      </c>
      <c r="D27" s="132" t="s">
        <v>387</v>
      </c>
      <c r="E27" s="132" t="s">
        <v>417</v>
      </c>
      <c r="F27" s="132" t="s">
        <v>389</v>
      </c>
      <c r="G27" s="131" t="s">
        <v>375</v>
      </c>
      <c r="H27" s="131" t="s">
        <v>376</v>
      </c>
      <c r="I27" s="132" t="s">
        <v>404</v>
      </c>
      <c r="J27" s="132" t="s">
        <v>428</v>
      </c>
    </row>
    <row r="28" ht="52.5" customHeight="1" outlineLevel="1" spans="1:10">
      <c r="A28" s="132" t="s">
        <v>354</v>
      </c>
      <c r="B28" s="132" t="s">
        <v>429</v>
      </c>
      <c r="C28" s="132" t="s">
        <v>371</v>
      </c>
      <c r="D28" s="132" t="s">
        <v>400</v>
      </c>
      <c r="E28" s="132" t="s">
        <v>430</v>
      </c>
      <c r="F28" s="132" t="s">
        <v>374</v>
      </c>
      <c r="G28" s="131" t="s">
        <v>392</v>
      </c>
      <c r="H28" s="131" t="s">
        <v>376</v>
      </c>
      <c r="I28" s="132" t="s">
        <v>404</v>
      </c>
      <c r="J28" s="132" t="s">
        <v>431</v>
      </c>
    </row>
    <row r="29" ht="52.5" customHeight="1" outlineLevel="1" spans="1:10">
      <c r="A29" s="132" t="s">
        <v>354</v>
      </c>
      <c r="B29" s="132" t="s">
        <v>432</v>
      </c>
      <c r="C29" s="132" t="s">
        <v>371</v>
      </c>
      <c r="D29" s="132" t="s">
        <v>420</v>
      </c>
      <c r="E29" s="132" t="s">
        <v>433</v>
      </c>
      <c r="F29" s="132" t="s">
        <v>374</v>
      </c>
      <c r="G29" s="131" t="s">
        <v>392</v>
      </c>
      <c r="H29" s="131" t="s">
        <v>376</v>
      </c>
      <c r="I29" s="132" t="s">
        <v>377</v>
      </c>
      <c r="J29" s="132" t="s">
        <v>434</v>
      </c>
    </row>
    <row r="30" ht="52.5" customHeight="1" outlineLevel="1" spans="1:10">
      <c r="A30" s="132" t="s">
        <v>354</v>
      </c>
      <c r="B30" s="132" t="s">
        <v>432</v>
      </c>
      <c r="C30" s="132" t="s">
        <v>371</v>
      </c>
      <c r="D30" s="132" t="s">
        <v>372</v>
      </c>
      <c r="E30" s="132" t="s">
        <v>412</v>
      </c>
      <c r="F30" s="132" t="s">
        <v>374</v>
      </c>
      <c r="G30" s="131" t="s">
        <v>392</v>
      </c>
      <c r="H30" s="131" t="s">
        <v>376</v>
      </c>
      <c r="I30" s="132" t="s">
        <v>404</v>
      </c>
      <c r="J30" s="132" t="s">
        <v>435</v>
      </c>
    </row>
    <row r="31" ht="52.5" customHeight="1" outlineLevel="1" spans="1:10">
      <c r="A31" s="132" t="s">
        <v>354</v>
      </c>
      <c r="B31" s="132" t="s">
        <v>432</v>
      </c>
      <c r="C31" s="132" t="s">
        <v>380</v>
      </c>
      <c r="D31" s="132" t="s">
        <v>381</v>
      </c>
      <c r="E31" s="132" t="s">
        <v>436</v>
      </c>
      <c r="F31" s="132" t="s">
        <v>374</v>
      </c>
      <c r="G31" s="131" t="s">
        <v>392</v>
      </c>
      <c r="H31" s="131" t="s">
        <v>376</v>
      </c>
      <c r="I31" s="132" t="s">
        <v>404</v>
      </c>
      <c r="J31" s="132" t="s">
        <v>437</v>
      </c>
    </row>
    <row r="32" ht="52.5" customHeight="1" outlineLevel="1" spans="1:10">
      <c r="A32" s="132" t="s">
        <v>354</v>
      </c>
      <c r="B32" s="132" t="s">
        <v>432</v>
      </c>
      <c r="C32" s="132" t="s">
        <v>380</v>
      </c>
      <c r="D32" s="132" t="s">
        <v>381</v>
      </c>
      <c r="E32" s="132" t="s">
        <v>438</v>
      </c>
      <c r="F32" s="132" t="s">
        <v>374</v>
      </c>
      <c r="G32" s="131" t="s">
        <v>392</v>
      </c>
      <c r="H32" s="131" t="s">
        <v>376</v>
      </c>
      <c r="I32" s="132" t="s">
        <v>377</v>
      </c>
      <c r="J32" s="132" t="s">
        <v>439</v>
      </c>
    </row>
    <row r="33" ht="52.5" customHeight="1" outlineLevel="1" spans="1:10">
      <c r="A33" s="132" t="s">
        <v>354</v>
      </c>
      <c r="B33" s="132" t="s">
        <v>432</v>
      </c>
      <c r="C33" s="132" t="s">
        <v>380</v>
      </c>
      <c r="D33" s="132" t="s">
        <v>381</v>
      </c>
      <c r="E33" s="132" t="s">
        <v>440</v>
      </c>
      <c r="F33" s="132" t="s">
        <v>374</v>
      </c>
      <c r="G33" s="131" t="s">
        <v>392</v>
      </c>
      <c r="H33" s="131" t="s">
        <v>376</v>
      </c>
      <c r="I33" s="132" t="s">
        <v>404</v>
      </c>
      <c r="J33" s="132" t="s">
        <v>441</v>
      </c>
    </row>
    <row r="34" ht="52.5" customHeight="1" outlineLevel="1" spans="1:10">
      <c r="A34" s="132" t="s">
        <v>354</v>
      </c>
      <c r="B34" s="132" t="s">
        <v>432</v>
      </c>
      <c r="C34" s="132" t="s">
        <v>380</v>
      </c>
      <c r="D34" s="132" t="s">
        <v>442</v>
      </c>
      <c r="E34" s="132" t="s">
        <v>443</v>
      </c>
      <c r="F34" s="132" t="s">
        <v>374</v>
      </c>
      <c r="G34" s="131" t="s">
        <v>392</v>
      </c>
      <c r="H34" s="131" t="s">
        <v>376</v>
      </c>
      <c r="I34" s="132" t="s">
        <v>377</v>
      </c>
      <c r="J34" s="132" t="s">
        <v>444</v>
      </c>
    </row>
    <row r="35" ht="52.5" customHeight="1" outlineLevel="1" spans="1:10">
      <c r="A35" s="132" t="s">
        <v>354</v>
      </c>
      <c r="B35" s="132" t="s">
        <v>432</v>
      </c>
      <c r="C35" s="132" t="s">
        <v>380</v>
      </c>
      <c r="D35" s="132" t="s">
        <v>442</v>
      </c>
      <c r="E35" s="132" t="s">
        <v>445</v>
      </c>
      <c r="F35" s="132" t="s">
        <v>374</v>
      </c>
      <c r="G35" s="131" t="s">
        <v>392</v>
      </c>
      <c r="H35" s="131" t="s">
        <v>376</v>
      </c>
      <c r="I35" s="132" t="s">
        <v>377</v>
      </c>
      <c r="J35" s="132" t="s">
        <v>446</v>
      </c>
    </row>
    <row r="36" ht="52.5" customHeight="1" outlineLevel="1" spans="1:10">
      <c r="A36" s="132" t="s">
        <v>354</v>
      </c>
      <c r="B36" s="132" t="s">
        <v>432</v>
      </c>
      <c r="C36" s="132" t="s">
        <v>386</v>
      </c>
      <c r="D36" s="132" t="s">
        <v>387</v>
      </c>
      <c r="E36" s="132" t="s">
        <v>447</v>
      </c>
      <c r="F36" s="132" t="s">
        <v>389</v>
      </c>
      <c r="G36" s="131" t="s">
        <v>375</v>
      </c>
      <c r="H36" s="131" t="s">
        <v>376</v>
      </c>
      <c r="I36" s="132" t="s">
        <v>404</v>
      </c>
      <c r="J36" s="132" t="s">
        <v>448</v>
      </c>
    </row>
    <row r="37" ht="52.5" customHeight="1" outlineLevel="1" spans="1:10">
      <c r="A37" s="132" t="s">
        <v>344</v>
      </c>
      <c r="B37" s="132" t="s">
        <v>449</v>
      </c>
      <c r="C37" s="132" t="s">
        <v>371</v>
      </c>
      <c r="D37" s="132" t="s">
        <v>400</v>
      </c>
      <c r="E37" s="132" t="s">
        <v>450</v>
      </c>
      <c r="F37" s="132" t="s">
        <v>389</v>
      </c>
      <c r="G37" s="131" t="s">
        <v>62</v>
      </c>
      <c r="H37" s="131" t="s">
        <v>403</v>
      </c>
      <c r="I37" s="132" t="s">
        <v>404</v>
      </c>
      <c r="J37" s="132" t="s">
        <v>451</v>
      </c>
    </row>
    <row r="38" ht="52.5" customHeight="1" outlineLevel="1" spans="1:10">
      <c r="A38" s="132" t="s">
        <v>344</v>
      </c>
      <c r="B38" s="132" t="s">
        <v>449</v>
      </c>
      <c r="C38" s="132" t="s">
        <v>371</v>
      </c>
      <c r="D38" s="132" t="s">
        <v>420</v>
      </c>
      <c r="E38" s="132" t="s">
        <v>452</v>
      </c>
      <c r="F38" s="132" t="s">
        <v>389</v>
      </c>
      <c r="G38" s="131" t="s">
        <v>375</v>
      </c>
      <c r="H38" s="131" t="s">
        <v>453</v>
      </c>
      <c r="I38" s="132" t="s">
        <v>404</v>
      </c>
      <c r="J38" s="132" t="s">
        <v>454</v>
      </c>
    </row>
    <row r="39" ht="52.5" customHeight="1" outlineLevel="1" spans="1:10">
      <c r="A39" s="132" t="s">
        <v>344</v>
      </c>
      <c r="B39" s="132" t="s">
        <v>449</v>
      </c>
      <c r="C39" s="132" t="s">
        <v>371</v>
      </c>
      <c r="D39" s="132" t="s">
        <v>372</v>
      </c>
      <c r="E39" s="132" t="s">
        <v>455</v>
      </c>
      <c r="F39" s="132" t="s">
        <v>456</v>
      </c>
      <c r="G39" s="131" t="s">
        <v>457</v>
      </c>
      <c r="H39" s="131"/>
      <c r="I39" s="132" t="s">
        <v>377</v>
      </c>
      <c r="J39" s="132" t="s">
        <v>458</v>
      </c>
    </row>
    <row r="40" ht="52.5" customHeight="1" outlineLevel="1" spans="1:10">
      <c r="A40" s="132" t="s">
        <v>344</v>
      </c>
      <c r="B40" s="132" t="s">
        <v>449</v>
      </c>
      <c r="C40" s="132" t="s">
        <v>380</v>
      </c>
      <c r="D40" s="132" t="s">
        <v>381</v>
      </c>
      <c r="E40" s="132" t="s">
        <v>459</v>
      </c>
      <c r="F40" s="132" t="s">
        <v>374</v>
      </c>
      <c r="G40" s="131" t="s">
        <v>460</v>
      </c>
      <c r="H40" s="131"/>
      <c r="I40" s="132" t="s">
        <v>377</v>
      </c>
      <c r="J40" s="132" t="s">
        <v>461</v>
      </c>
    </row>
    <row r="41" ht="52.5" customHeight="1" outlineLevel="1" spans="1:10">
      <c r="A41" s="132" t="s">
        <v>344</v>
      </c>
      <c r="B41" s="132" t="s">
        <v>449</v>
      </c>
      <c r="C41" s="132" t="s">
        <v>386</v>
      </c>
      <c r="D41" s="132" t="s">
        <v>387</v>
      </c>
      <c r="E41" s="132" t="s">
        <v>462</v>
      </c>
      <c r="F41" s="132" t="s">
        <v>389</v>
      </c>
      <c r="G41" s="131" t="s">
        <v>375</v>
      </c>
      <c r="H41" s="131" t="s">
        <v>376</v>
      </c>
      <c r="I41" s="132" t="s">
        <v>404</v>
      </c>
      <c r="J41" s="132" t="s">
        <v>463</v>
      </c>
    </row>
    <row r="42" ht="52.5" customHeight="1" outlineLevel="1" spans="1:10">
      <c r="A42" s="132" t="s">
        <v>356</v>
      </c>
      <c r="B42" s="134" t="s">
        <v>464</v>
      </c>
      <c r="C42" s="132" t="s">
        <v>371</v>
      </c>
      <c r="D42" s="132" t="s">
        <v>400</v>
      </c>
      <c r="E42" s="132" t="s">
        <v>465</v>
      </c>
      <c r="F42" s="132" t="s">
        <v>374</v>
      </c>
      <c r="G42" s="131" t="s">
        <v>392</v>
      </c>
      <c r="H42" s="131" t="s">
        <v>376</v>
      </c>
      <c r="I42" s="132" t="s">
        <v>404</v>
      </c>
      <c r="J42" s="132" t="s">
        <v>466</v>
      </c>
    </row>
    <row r="43" ht="52.5" customHeight="1" outlineLevel="1" spans="1:10">
      <c r="A43" s="132" t="s">
        <v>356</v>
      </c>
      <c r="B43" s="132" t="s">
        <v>467</v>
      </c>
      <c r="C43" s="132" t="s">
        <v>371</v>
      </c>
      <c r="D43" s="132" t="s">
        <v>420</v>
      </c>
      <c r="E43" s="132" t="s">
        <v>465</v>
      </c>
      <c r="F43" s="132" t="s">
        <v>374</v>
      </c>
      <c r="G43" s="131" t="s">
        <v>392</v>
      </c>
      <c r="H43" s="131" t="s">
        <v>376</v>
      </c>
      <c r="I43" s="132" t="s">
        <v>404</v>
      </c>
      <c r="J43" s="132" t="s">
        <v>468</v>
      </c>
    </row>
    <row r="44" ht="52.5" customHeight="1" outlineLevel="1" spans="1:10">
      <c r="A44" s="132" t="s">
        <v>356</v>
      </c>
      <c r="B44" s="132" t="s">
        <v>467</v>
      </c>
      <c r="C44" s="132" t="s">
        <v>371</v>
      </c>
      <c r="D44" s="132" t="s">
        <v>372</v>
      </c>
      <c r="E44" s="132" t="s">
        <v>469</v>
      </c>
      <c r="F44" s="132" t="s">
        <v>374</v>
      </c>
      <c r="G44" s="131" t="s">
        <v>392</v>
      </c>
      <c r="H44" s="131" t="s">
        <v>376</v>
      </c>
      <c r="I44" s="132" t="s">
        <v>404</v>
      </c>
      <c r="J44" s="132" t="s">
        <v>470</v>
      </c>
    </row>
    <row r="45" ht="52.5" customHeight="1" outlineLevel="1" spans="1:10">
      <c r="A45" s="132" t="s">
        <v>356</v>
      </c>
      <c r="B45" s="132" t="s">
        <v>467</v>
      </c>
      <c r="C45" s="132" t="s">
        <v>380</v>
      </c>
      <c r="D45" s="132" t="s">
        <v>381</v>
      </c>
      <c r="E45" s="132" t="s">
        <v>471</v>
      </c>
      <c r="F45" s="132" t="s">
        <v>374</v>
      </c>
      <c r="G45" s="131" t="s">
        <v>472</v>
      </c>
      <c r="H45" s="131"/>
      <c r="I45" s="132" t="s">
        <v>377</v>
      </c>
      <c r="J45" s="132" t="s">
        <v>473</v>
      </c>
    </row>
    <row r="46" ht="52.5" customHeight="1" outlineLevel="1" spans="1:10">
      <c r="A46" s="132" t="s">
        <v>356</v>
      </c>
      <c r="B46" s="132" t="s">
        <v>467</v>
      </c>
      <c r="C46" s="132" t="s">
        <v>380</v>
      </c>
      <c r="D46" s="132" t="s">
        <v>442</v>
      </c>
      <c r="E46" s="132" t="s">
        <v>474</v>
      </c>
      <c r="F46" s="132" t="s">
        <v>374</v>
      </c>
      <c r="G46" s="131" t="s">
        <v>475</v>
      </c>
      <c r="H46" s="131"/>
      <c r="I46" s="132" t="s">
        <v>377</v>
      </c>
      <c r="J46" s="132" t="s">
        <v>476</v>
      </c>
    </row>
    <row r="47" ht="74" customHeight="1" outlineLevel="1" spans="1:10">
      <c r="A47" s="132" t="s">
        <v>356</v>
      </c>
      <c r="B47" s="132" t="s">
        <v>467</v>
      </c>
      <c r="C47" s="132" t="s">
        <v>386</v>
      </c>
      <c r="D47" s="132" t="s">
        <v>387</v>
      </c>
      <c r="E47" s="132" t="s">
        <v>447</v>
      </c>
      <c r="F47" s="132" t="s">
        <v>389</v>
      </c>
      <c r="G47" s="131" t="s">
        <v>375</v>
      </c>
      <c r="H47" s="131" t="s">
        <v>376</v>
      </c>
      <c r="I47" s="132" t="s">
        <v>404</v>
      </c>
      <c r="J47" s="132" t="s">
        <v>448</v>
      </c>
    </row>
  </sheetData>
  <mergeCells count="20">
    <mergeCell ref="A3:J3"/>
    <mergeCell ref="A4:E4"/>
    <mergeCell ref="A8:A10"/>
    <mergeCell ref="A11:A13"/>
    <mergeCell ref="A14:A16"/>
    <mergeCell ref="A18:A20"/>
    <mergeCell ref="A21:A23"/>
    <mergeCell ref="A24:A27"/>
    <mergeCell ref="A28:A36"/>
    <mergeCell ref="A37:A41"/>
    <mergeCell ref="A42:A47"/>
    <mergeCell ref="B8:B10"/>
    <mergeCell ref="B11:B13"/>
    <mergeCell ref="B14:B16"/>
    <mergeCell ref="B18:B20"/>
    <mergeCell ref="B21:B23"/>
    <mergeCell ref="B24:B27"/>
    <mergeCell ref="B28:B36"/>
    <mergeCell ref="B37:B41"/>
    <mergeCell ref="B42:B47"/>
  </mergeCells>
  <printOptions horizontalCentered="1"/>
  <pageMargins left="0.309027777777778" right="0.309027777777778" top="0.75" bottom="0.75" header="0.309027777777778" footer="0.309027777777778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WPS_1622703400</cp:lastModifiedBy>
  <dcterms:created xsi:type="dcterms:W3CDTF">2025-03-24T08:56:00Z</dcterms:created>
  <dcterms:modified xsi:type="dcterms:W3CDTF">2025-04-15T08:34:37Z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08CE09EB26FA4A04B72F950D150D26E7_13</vt:lpwstr>
  </property>
</Properties>
</file>