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10" windowHeight="9975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 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市对下转移支付预算表09-1（芒市）" sheetId="14" r:id="rId13"/>
    <sheet name="市对下转移支付绩效目标表09-2（芒市）" sheetId="15" r:id="rId14"/>
    <sheet name="新增资产配置表10" sheetId="16" r:id="rId15"/>
    <sheet name="上级补助项目支出预算表11" sheetId="17" r:id="rId16"/>
    <sheet name="部门项目中期规划预算表12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<sst xmlns="http://schemas.openxmlformats.org/spreadsheetml/2006/main" count="951" uniqueCount="340">
  <si>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</si>
  <si>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</si>
  <si>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</si>
  <si>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</si>
  <si>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</si>
  <si>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</si>
  <si>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</si>
  <si>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</si>
  <si>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</si>
  <si>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</si>
  <si>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</si>
  <si>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</si>
  <si>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</si>
  <si>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</si>
  <si>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</si>
  <si>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</si>
  <si>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</si>
  <si>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</si>
  <si>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</si>
  <si>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</si>
  <si>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</si>
  <si>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</si>
  <si>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</si>
  <si>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</si>
  <si>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</si>
  <si>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</si>
  <si>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</si>
  <si>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</si>
  <si>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</si>
  <si>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</si>
  <si>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</si>
  <si>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</si>
  <si>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</si>
  <si>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</si>
  <si>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</si>
  <si>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</si>
  <si>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</si>
  <si>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</si>
  <si>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</si>
  <si>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</si>
  <si>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</si>
  <si>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</si>
  <si>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</si>
  <si>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</si>
  <si>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</si>
  <si>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716001</t>
  </si>
  <si>
    <t>芒市人民政府防震减灾局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</si>
  <si>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</si>
  <si>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</si>
  <si>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</si>
  <si>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</si>
  <si>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</si>
  <si>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</si>
  <si>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</si>
  <si>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</si>
  <si>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</si>
  <si>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</si>
  <si>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</si>
  <si>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</si>
  <si>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</si>
  <si>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</si>
  <si>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</si>
  <si>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</si>
  <si>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</si>
  <si>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</si>
  <si>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</si>
  <si>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</si>
  <si>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</si>
  <si>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</si>
  <si>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</si>
  <si>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</si>
  <si>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</si>
  <si>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</si>
  <si>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</si>
  <si>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</si>
  <si>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</si>
  <si>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</si>
  <si>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</si>
  <si>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</si>
  <si>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</si>
  <si>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</si>
  <si>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</si>
  <si>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</si>
  <si>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</si>
  <si>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</si>
  <si>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</si>
  <si>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</si>
  <si>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</si>
  <si>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</si>
  <si>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</si>
  <si>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</si>
  <si>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</si>
  <si>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</si>
  <si>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</si>
  <si>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</si>
  <si>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</si>
  <si>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</si>
  <si>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</si>
  <si>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</si>
  <si>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</si>
  <si>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</si>
  <si>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</si>
  <si>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</si>
  <si>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</si>
  <si>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</si>
  <si>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</si>
  <si>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</si>
  <si>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</si>
  <si>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</si>
  <si>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22405</t>
  </si>
  <si>
    <t>地震事务</t>
  </si>
  <si>
    <t>2240505</t>
  </si>
  <si>
    <t>地震预测预报</t>
  </si>
  <si>
    <t>2240550</t>
  </si>
  <si>
    <t>地震事业机构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</si>
  <si>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</si>
  <si>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</si>
  <si>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</si>
  <si>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</si>
  <si>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</si>
  <si>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</si>
  <si>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</si>
  <si>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</si>
  <si>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</si>
  <si>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</si>
  <si>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</si>
  <si>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</si>
  <si>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</si>
  <si>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</si>
  <si>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</si>
  <si>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</si>
  <si>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</si>
  <si>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</si>
  <si>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</si>
  <si>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</si>
  <si>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</si>
  <si>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</si>
  <si>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</si>
  <si>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</si>
  <si>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</si>
  <si>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</si>
  <si>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</si>
  <si>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</si>
  <si>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</si>
  <si>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</si>
  <si>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</si>
  <si>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</si>
  <si>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</si>
  <si>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</si>
  <si>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</si>
  <si>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</si>
  <si>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</si>
  <si>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</si>
  <si>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</si>
  <si>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</si>
  <si>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</si>
  <si>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</si>
  <si>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</si>
  <si>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</si>
  <si>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</si>
  <si>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</si>
  <si>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</si>
  <si>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533103210000000017221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</si>
  <si>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</si>
  <si>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</si>
  <si>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</si>
  <si>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</si>
  <si>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</si>
  <si>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</si>
  <si>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</si>
  <si>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533103210000000017222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</si>
  <si>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</si>
  <si>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</si>
  <si>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</si>
  <si>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</si>
  <si>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</si>
  <si>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</si>
  <si>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</si>
  <si>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</si>
  <si>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</si>
  <si>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533103210000000017223</t>
  </si>
  <si>
    <t>30113</t>
  </si>
  <si>
    <t>533103210000000017227</t>
  </si>
  <si>
    <t>一般公用经费</t>
  </si>
  <si>
    <t>30201</t>
  </si>
  <si>
    <t>办公费</t>
  </si>
  <si>
    <t>30209</t>
  </si>
  <si>
    <t>物业管理费</t>
  </si>
  <si>
    <t>30205</t>
  </si>
  <si>
    <t>水费</t>
  </si>
  <si>
    <t>30206</t>
  </si>
  <si>
    <t>电费</t>
  </si>
  <si>
    <t>533103231100001236499</t>
  </si>
  <si>
    <t>公用经费安排的公务用车运维费</t>
  </si>
  <si>
    <t>30231</t>
  </si>
  <si>
    <t>公务用车运行维护费</t>
  </si>
  <si>
    <t>533103221100000380670</t>
  </si>
  <si>
    <t>公用经费安排的公务接待费</t>
  </si>
  <si>
    <t>30217</t>
  </si>
  <si>
    <t>30211</t>
  </si>
  <si>
    <t>差旅费</t>
  </si>
  <si>
    <t>30299</t>
  </si>
  <si>
    <t>其他商品和服务支出</t>
  </si>
  <si>
    <t>533103261100005026295</t>
  </si>
  <si>
    <t>公用经费安排的对个人和家庭的补助</t>
  </si>
  <si>
    <t>30309</t>
  </si>
  <si>
    <t>奖励金</t>
  </si>
  <si>
    <t>30213</t>
  </si>
  <si>
    <t>维修（护）费</t>
  </si>
  <si>
    <t>30305</t>
  </si>
  <si>
    <t>生活补助</t>
  </si>
  <si>
    <t>533103210000000017225</t>
  </si>
  <si>
    <t>工会经费</t>
  </si>
  <si>
    <t>30228</t>
  </si>
  <si>
    <t>533103261100004997426</t>
  </si>
  <si>
    <t>遗属补助经费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</si>
  <si>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</si>
  <si>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</si>
  <si>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</si>
  <si>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</si>
  <si>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</si>
  <si>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</si>
  <si>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</si>
  <si>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2026年单位自有资金</t>
  </si>
  <si>
    <t>事业发展类</t>
  </si>
  <si>
    <t>533103261100004997483</t>
  </si>
  <si>
    <t>30202</t>
  </si>
  <si>
    <t>印刷费</t>
  </si>
  <si>
    <t>30207</t>
  </si>
  <si>
    <t>邮电费</t>
  </si>
  <si>
    <t>30216</t>
  </si>
  <si>
    <t>培训费</t>
  </si>
  <si>
    <t>30226</t>
  </si>
  <si>
    <t>劳务费</t>
  </si>
  <si>
    <t>30227</t>
  </si>
  <si>
    <t>委托业务费</t>
  </si>
  <si>
    <t>31003</t>
  </si>
  <si>
    <t>专用设备购置</t>
  </si>
  <si>
    <t>业务经费</t>
  </si>
  <si>
    <t>533103261100004997401</t>
  </si>
  <si>
    <t>30214</t>
  </si>
  <si>
    <t>租赁费</t>
  </si>
  <si>
    <t>31002</t>
  </si>
  <si>
    <t>办公设备购置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</si>
  <si>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</si>
  <si>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</si>
  <si>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</si>
  <si>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</si>
  <si>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</si>
  <si>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</si>
  <si>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</si>
  <si>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</si>
  <si>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</si>
  <si>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</si>
  <si>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</si>
  <si>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1.维持防震减灾业务正常运转
2.保障监测数据质量和运行率</t>
  </si>
  <si>
    <t>产出指标</t>
  </si>
  <si>
    <t>质量指标</t>
  </si>
  <si>
    <t>数据运行率</t>
  </si>
  <si>
    <t>&gt;=</t>
  </si>
  <si>
    <t>99.9</t>
  </si>
  <si>
    <t>%</t>
  </si>
  <si>
    <t>定量指标</t>
  </si>
  <si>
    <t>效益指标</t>
  </si>
  <si>
    <t>社会效益</t>
  </si>
  <si>
    <t>维持单位正常运转</t>
  </si>
  <si>
    <t>=</t>
  </si>
  <si>
    <t>100</t>
  </si>
  <si>
    <t>单位日常运转</t>
  </si>
  <si>
    <t>满意度指标</t>
  </si>
  <si>
    <t>服务对象满意度</t>
  </si>
  <si>
    <t>99</t>
  </si>
  <si>
    <t>服务对象满意程度</t>
  </si>
  <si>
    <t>1.维持单位日常业务
2.提高监测预报和震害防御能力</t>
  </si>
  <si>
    <t>资金支付率</t>
  </si>
  <si>
    <t>资金支付</t>
  </si>
  <si>
    <t>维持单位日常</t>
  </si>
  <si>
    <t>服务对象满意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</si>
  <si>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</si>
  <si>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</si>
  <si>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</si>
  <si>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</si>
  <si>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</si>
  <si>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注：芒市人民政府防震减灾局无部门政府性基金预算支出预算，本表无数据，公开空表。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</si>
  <si>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</si>
  <si>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</si>
  <si>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</si>
  <si>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</si>
  <si>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</si>
  <si>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</si>
  <si>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</si>
  <si>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</si>
  <si>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</si>
  <si>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</si>
  <si>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</si>
  <si>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</si>
  <si>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公车保险</t>
  </si>
  <si>
    <t>保险服务</t>
  </si>
  <si>
    <t>年</t>
  </si>
  <si>
    <t>公车维修燃油费</t>
  </si>
  <si>
    <t>车辆维修和保养服务</t>
  </si>
  <si>
    <t>预算08表</t>
  </si>
  <si>
    <t>政府购买服务项目</t>
  </si>
  <si>
    <t>政府购买服务目录</t>
  </si>
  <si>
    <t>注：芒市人民政府防震减灾局无部门政府购买服务预算，本表无数据，公开空表。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</si>
  <si>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</si>
  <si>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</si>
  <si>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</si>
  <si>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</si>
  <si>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</si>
  <si>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</si>
  <si>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</si>
  <si>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</si>
  <si>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</si>
  <si>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</si>
  <si>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</si>
  <si>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</si>
  <si>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</si>
  <si>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</si>
  <si>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</si>
  <si>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注：芒市人民政府防震减灾局无市对下转移支付预算，本表无数据，公开空表。</t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</si>
  <si>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</si>
  <si>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</si>
  <si>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</si>
  <si>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</si>
  <si>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</si>
  <si>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</si>
  <si>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</si>
  <si>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</si>
  <si>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</si>
  <si>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</si>
  <si>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r>
      <t>注：</t>
    </r>
    <r>
      <rPr>
        <sz val="11"/>
        <color rgb="FF000000"/>
        <rFont val="Calibri"/>
        <charset val="134"/>
      </rPr>
      <t>1.</t>
    </r>
    <r>
      <rPr>
        <sz val="11"/>
        <color rgb="FF000000"/>
        <rFont val="宋体"/>
        <charset val="134"/>
      </rPr>
      <t>涉及土地使用权、房屋、公务用车购置，按照现行相关管理制度规定报批，以职能部门审批意见为准。</t>
    </r>
    <r>
      <rPr>
        <sz val="11"/>
        <color rgb="FF000000"/>
        <rFont val="Calibri"/>
        <charset val="134"/>
      </rPr>
      <t xml:space="preserve">
    2.</t>
    </r>
    <r>
      <rPr>
        <sz val="11"/>
        <color rgb="FF000000"/>
        <rFont val="宋体"/>
        <charset val="134"/>
      </rPr>
      <t>芒市人民政府防震减灾局无新增资产配置预算，本表无数据，公开空表。</t>
    </r>
  </si>
  <si>
    <t>预算11表</t>
  </si>
  <si>
    <t>上级补助</t>
  </si>
  <si>
    <t>注：芒市人民政府防震减灾局无上级转移支付补助项目支出预算，本表无数据，公开空表。</t>
  </si>
  <si>
    <t>预算12表</t>
  </si>
  <si>
    <t>项目级次</t>
  </si>
  <si>
    <t>114 对个人和家庭的补助</t>
  </si>
  <si>
    <t>本级</t>
  </si>
  <si>
    <t>313 事业发展类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</si>
</sst>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40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2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26" applyNumberFormat="0" applyAlignment="0" applyProtection="0">
      <alignment vertical="center"/>
    </xf>
    <xf numFmtId="0" fontId="30" fillId="4" borderId="27" applyNumberFormat="0" applyAlignment="0" applyProtection="0">
      <alignment vertical="center"/>
    </xf>
    <xf numFmtId="0" fontId="31" fillId="4" borderId="26" applyNumberFormat="0" applyAlignment="0" applyProtection="0">
      <alignment vertical="center"/>
    </xf>
    <xf numFmtId="0" fontId="32" fillId="5" borderId="28" applyNumberFormat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34" fillId="0" borderId="30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49" fontId="1" fillId="0" borderId="7">
      <alignment horizontal="left" vertical="center" wrapText="1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0" fontId="1" fillId="0" borderId="7">
      <alignment horizontal="right" vertical="center"/>
    </xf>
    <xf numFmtId="180" fontId="1" fillId="0" borderId="7">
      <alignment horizontal="right" vertical="center"/>
    </xf>
  </cellStyleXfs>
  <cellXfs count="196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6" fontId="1" fillId="0" borderId="7" xfId="51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0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top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left" vertical="center"/>
    </xf>
    <xf numFmtId="176" fontId="1" fillId="0" borderId="9" xfId="51" applyBorder="1" applyProtection="1">
      <alignment horizontal="right" vertical="center"/>
      <protection locked="0"/>
    </xf>
    <xf numFmtId="0" fontId="5" fillId="0" borderId="0" xfId="0" applyFont="1" applyBorder="1" applyAlignment="1">
      <alignment horizontal="left" vertical="top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10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vertical="center" wrapText="1"/>
      <protection locked="0"/>
    </xf>
    <xf numFmtId="0" fontId="4" fillId="0" borderId="9" xfId="0" applyFont="1" applyBorder="1" applyAlignment="1" applyProtection="1">
      <alignment horizontal="right" vertical="center" wrapText="1"/>
      <protection locked="0"/>
    </xf>
    <xf numFmtId="0" fontId="4" fillId="0" borderId="9" xfId="0" applyFont="1" applyBorder="1" applyAlignment="1" applyProtection="1">
      <alignment horizontal="right" vertical="center"/>
      <protection locked="0"/>
    </xf>
    <xf numFmtId="0" fontId="4" fillId="0" borderId="1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Border="1">
      <alignment vertical="top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12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14" xfId="0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 vertical="center"/>
    </xf>
    <xf numFmtId="0" fontId="5" fillId="0" borderId="15" xfId="0" applyBorder="1" applyAlignment="1" applyProtection="1">
      <alignment horizontal="center" vertical="center"/>
      <protection locked="0"/>
    </xf>
    <xf numFmtId="0" fontId="5" fillId="0" borderId="16" xfId="0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1" xfId="0" applyBorder="1" applyAlignment="1">
      <alignment vertical="center" wrapText="1"/>
    </xf>
    <xf numFmtId="176" fontId="1" fillId="0" borderId="1" xfId="51" applyBorder="1" applyProtection="1">
      <alignment horizontal="right" vertical="center"/>
      <protection locked="0"/>
    </xf>
    <xf numFmtId="0" fontId="5" fillId="0" borderId="17" xfId="0" applyBorder="1" applyAlignment="1">
      <alignment horizontal="center" vertical="center"/>
    </xf>
    <xf numFmtId="0" fontId="5" fillId="0" borderId="17" xfId="0" applyBorder="1" applyAlignment="1">
      <alignment vertical="center"/>
    </xf>
    <xf numFmtId="176" fontId="1" fillId="0" borderId="17" xfId="51" applyBorder="1" applyProtection="1">
      <alignment horizontal="right" vertical="center"/>
      <protection locked="0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18" xfId="0" applyBorder="1" applyAlignment="1">
      <alignment horizontal="center" vertical="center" wrapText="1"/>
    </xf>
    <xf numFmtId="0" fontId="5" fillId="0" borderId="19" xfId="0" applyBorder="1" applyAlignment="1">
      <alignment horizontal="center" vertical="center" wrapText="1"/>
    </xf>
    <xf numFmtId="0" fontId="5" fillId="0" borderId="20" xfId="0" applyBorder="1" applyAlignment="1">
      <alignment horizontal="center" vertical="center" wrapText="1"/>
    </xf>
    <xf numFmtId="0" fontId="5" fillId="0" borderId="20" xfId="0" applyBorder="1" applyAlignment="1">
      <alignment horizontal="center" vertical="center"/>
    </xf>
    <xf numFmtId="0" fontId="5" fillId="0" borderId="20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/>
    </xf>
    <xf numFmtId="0" fontId="4" fillId="0" borderId="20" xfId="0" applyFont="1" applyBorder="1" applyAlignment="1">
      <alignment horizontal="right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19" xfId="0" applyBorder="1" applyAlignment="1" applyProtection="1">
      <alignment horizontal="center" vertical="center" wrapText="1"/>
      <protection locked="0"/>
    </xf>
    <xf numFmtId="0" fontId="5" fillId="0" borderId="22" xfId="0" applyBorder="1" applyAlignment="1">
      <alignment horizontal="center" vertical="center" wrapText="1"/>
    </xf>
    <xf numFmtId="0" fontId="5" fillId="0" borderId="22" xfId="0" applyBorder="1" applyAlignment="1" applyProtection="1">
      <alignment horizontal="center" vertical="center"/>
      <protection locked="0"/>
    </xf>
    <xf numFmtId="0" fontId="5" fillId="0" borderId="22" xfId="0" applyBorder="1" applyAlignment="1" applyProtection="1">
      <alignment horizontal="center" vertical="center" wrapText="1"/>
      <protection locked="0"/>
    </xf>
    <xf numFmtId="0" fontId="5" fillId="0" borderId="20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4" fontId="4" fillId="0" borderId="1" xfId="0" applyNumberFormat="1" applyFont="1" applyBorder="1" applyAlignment="1" applyProtection="1">
      <alignment horizontal="right" vertical="center"/>
      <protection locked="0"/>
    </xf>
    <xf numFmtId="4" fontId="4" fillId="0" borderId="1" xfId="0" applyNumberFormat="1" applyFont="1" applyBorder="1" applyAlignment="1" applyProtection="1">
      <alignment horizontal="right" vertical="center" wrapText="1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4" fontId="4" fillId="0" borderId="17" xfId="0" applyNumberFormat="1" applyFont="1" applyBorder="1" applyAlignment="1" applyProtection="1">
      <alignment horizontal="right" vertical="center"/>
      <protection locked="0"/>
    </xf>
    <xf numFmtId="4" fontId="4" fillId="0" borderId="17" xfId="0" applyNumberFormat="1" applyFont="1" applyBorder="1" applyAlignment="1" applyProtection="1">
      <alignment horizontal="right" vertical="center" wrapText="1"/>
      <protection locked="0"/>
    </xf>
    <xf numFmtId="49" fontId="11" fillId="0" borderId="0" xfId="50" applyFont="1" applyBorder="1">
      <alignment horizontal="left" vertical="center" wrapText="1"/>
    </xf>
    <xf numFmtId="49" fontId="12" fillId="0" borderId="0" xfId="50" applyFont="1" applyBorder="1" applyAlignment="1">
      <alignment horizontal="center" vertical="center" wrapText="1"/>
    </xf>
    <xf numFmtId="49" fontId="11" fillId="0" borderId="7" xfId="50" applyFont="1" applyAlignment="1">
      <alignment horizontal="center" vertical="center" wrapText="1"/>
    </xf>
    <xf numFmtId="49" fontId="11" fillId="0" borderId="7" xfId="50" applyFont="1">
      <alignment horizontal="left" vertical="center" wrapText="1"/>
    </xf>
    <xf numFmtId="49" fontId="11" fillId="0" borderId="0" xfId="50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0" applyFont="1">
      <alignment horizontal="left" vertical="center" wrapText="1"/>
    </xf>
    <xf numFmtId="49" fontId="4" fillId="0" borderId="7" xfId="50" applyFont="1" applyAlignment="1">
      <alignment horizontal="center" vertical="center" wrapText="1"/>
    </xf>
    <xf numFmtId="176" fontId="4" fillId="0" borderId="7" xfId="51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0" applyFont="1" applyAlignment="1">
      <alignment horizontal="center" vertical="center" wrapText="1"/>
    </xf>
    <xf numFmtId="49" fontId="16" fillId="0" borderId="7" xfId="50" applyFont="1">
      <alignment horizontal="left" vertical="center" wrapText="1"/>
    </xf>
    <xf numFmtId="176" fontId="16" fillId="0" borderId="7" xfId="51" applyFont="1">
      <alignment horizontal="right" vertical="center"/>
    </xf>
    <xf numFmtId="49" fontId="16" fillId="0" borderId="7" xfId="50" applyFont="1" applyAlignment="1">
      <alignment horizontal="left" vertical="center" wrapText="1" indent="1"/>
    </xf>
    <xf numFmtId="49" fontId="16" fillId="0" borderId="7" xfId="50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6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0" applyNumberFormat="1" applyFont="1" applyBorder="1" applyAlignment="1">
      <alignment horizontal="left" vertical="center"/>
    </xf>
    <xf numFmtId="0" fontId="3" fillId="0" borderId="0" xfId="50" applyNumberFormat="1" applyFont="1" applyBorder="1" applyAlignment="1">
      <alignment horizontal="center" vertical="center"/>
    </xf>
    <xf numFmtId="0" fontId="4" fillId="0" borderId="7" xfId="50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0" applyNumberFormat="1" applyFont="1">
      <alignment horizontal="left" vertical="center" wrapText="1"/>
    </xf>
    <xf numFmtId="0" fontId="4" fillId="0" borderId="7" xfId="50" applyNumberFormat="1" applyFont="1" applyAlignment="1">
      <alignment horizontal="center" vertical="center" wrapText="1"/>
    </xf>
    <xf numFmtId="0" fontId="4" fillId="0" borderId="7" xfId="50" applyNumberFormat="1" applyFont="1" applyAlignment="1">
      <alignment horizontal="left" vertical="center" wrapText="1" indent="1"/>
    </xf>
    <xf numFmtId="0" fontId="4" fillId="0" borderId="7" xfId="50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0" applyFont="1" applyBorder="1">
      <alignment horizontal="left" vertical="center" wrapText="1"/>
    </xf>
    <xf numFmtId="49" fontId="4" fillId="0" borderId="0" xfId="50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0" applyFont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tabSelected="1" workbookViewId="0">
      <selection activeCell="A1" sqref="A1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92"/>
      <c r="B1" s="192"/>
      <c r="C1" s="192"/>
      <c r="D1" s="193" t="s">
        <v>0</v>
      </c>
    </row>
    <row r="2" ht="42" customHeight="1" spans="1:4">
      <c r="A2" s="194" t="str">
        <f>"2026"&amp;"年部门财务收支预算总表"</f>
        <v>2026年部门财务收支预算总表</v>
      </c>
      <c r="B2" s="194"/>
      <c r="C2" s="194"/>
      <c r="D2" s="194"/>
    </row>
    <row r="3" ht="18.75" customHeight="1" spans="1:4">
      <c r="A3" s="192" t="str">
        <f>"单位名称："&amp;"芒市人民政府防震减灾局"</f>
        <v>单位名称：芒市人民政府防震减灾局</v>
      </c>
      <c r="B3" s="192"/>
      <c r="C3" s="195"/>
      <c r="D3" s="193" t="s">
        <v>1</v>
      </c>
    </row>
    <row r="4" ht="18.75" customHeight="1" spans="1:4">
      <c r="A4" s="150" t="s">
        <v>2</v>
      </c>
      <c r="B4" s="150"/>
      <c r="C4" s="150" t="s">
        <v>3</v>
      </c>
      <c r="D4" s="150"/>
    </row>
    <row r="5" ht="18.75" customHeight="1" spans="1:4">
      <c r="A5" s="150" t="s">
        <v>4</v>
      </c>
      <c r="B5" s="150" t="s">
        <v>5</v>
      </c>
      <c r="C5" s="150" t="s">
        <v>6</v>
      </c>
      <c r="D5" s="150" t="s">
        <v>5</v>
      </c>
    </row>
    <row r="6" ht="18.75" customHeight="1" spans="1:4">
      <c r="A6" s="149" t="s">
        <v>7</v>
      </c>
      <c r="B6" s="151">
        <v>1070211.57</v>
      </c>
      <c r="C6" s="149" t="str">
        <f>"一"&amp;"、"&amp;"社会保障和就业支出"</f>
        <v>一、社会保障和就业支出</v>
      </c>
      <c r="D6" s="151">
        <v>108519.05</v>
      </c>
    </row>
    <row r="7" ht="18.75" customHeight="1" spans="1:4">
      <c r="A7" s="149" t="s">
        <v>8</v>
      </c>
      <c r="B7" s="151"/>
      <c r="C7" s="149" t="str">
        <f>"二"&amp;"、"&amp;"卫生健康支出"</f>
        <v>二、卫生健康支出</v>
      </c>
      <c r="D7" s="151">
        <v>33342.6</v>
      </c>
    </row>
    <row r="8" ht="18.75" customHeight="1" spans="1:4">
      <c r="A8" s="149" t="s">
        <v>9</v>
      </c>
      <c r="B8" s="151"/>
      <c r="C8" s="149" t="str">
        <f>"三"&amp;"、"&amp;"住房保障支出"</f>
        <v>三、住房保障支出</v>
      </c>
      <c r="D8" s="151">
        <v>67148.64</v>
      </c>
    </row>
    <row r="9" ht="18.75" customHeight="1" spans="1:4">
      <c r="A9" s="149" t="s">
        <v>10</v>
      </c>
      <c r="B9" s="151"/>
      <c r="C9" s="149" t="str">
        <f>"四"&amp;"、"&amp;"灾害防治及应急管理支出"</f>
        <v>四、灾害防治及应急管理支出</v>
      </c>
      <c r="D9" s="151">
        <v>1061201.28</v>
      </c>
    </row>
    <row r="10" ht="18.75" customHeight="1" spans="1:4">
      <c r="A10" s="149" t="s">
        <v>11</v>
      </c>
      <c r="B10" s="151">
        <v>200000</v>
      </c>
      <c r="C10" s="149"/>
      <c r="D10" s="151"/>
    </row>
    <row r="11" ht="18.75" customHeight="1" spans="1:4">
      <c r="A11" s="149" t="s">
        <v>12</v>
      </c>
      <c r="B11" s="151"/>
      <c r="C11" s="149"/>
      <c r="D11" s="151"/>
    </row>
    <row r="12" ht="18.75" customHeight="1" spans="1:4">
      <c r="A12" s="149" t="s">
        <v>13</v>
      </c>
      <c r="B12" s="151"/>
      <c r="C12" s="149"/>
      <c r="D12" s="151"/>
    </row>
    <row r="13" ht="18.75" customHeight="1" spans="1:4">
      <c r="A13" s="149" t="s">
        <v>14</v>
      </c>
      <c r="B13" s="151"/>
      <c r="C13" s="149"/>
      <c r="D13" s="151"/>
    </row>
    <row r="14" ht="18.75" customHeight="1" spans="1:4">
      <c r="A14" s="149" t="s">
        <v>15</v>
      </c>
      <c r="B14" s="151"/>
      <c r="C14" s="149"/>
      <c r="D14" s="151"/>
    </row>
    <row r="15" ht="18.75" customHeight="1" spans="1:4">
      <c r="A15" s="149" t="s">
        <v>16</v>
      </c>
      <c r="B15" s="151">
        <v>200000</v>
      </c>
      <c r="C15" s="149"/>
      <c r="D15" s="151"/>
    </row>
    <row r="16" ht="18.75" customHeight="1" spans="1:4">
      <c r="A16" s="149"/>
      <c r="B16" s="151"/>
      <c r="C16" s="149"/>
      <c r="D16" s="151"/>
    </row>
    <row r="17" ht="18.75" customHeight="1" spans="1:4">
      <c r="A17" s="149"/>
      <c r="B17" s="151"/>
      <c r="C17" s="149"/>
      <c r="D17" s="151"/>
    </row>
    <row r="18" ht="18.75" customHeight="1" spans="1:4">
      <c r="A18" s="149"/>
      <c r="B18" s="151"/>
      <c r="C18" s="149"/>
      <c r="D18" s="151"/>
    </row>
    <row r="19" ht="18.75" customHeight="1" spans="1:4">
      <c r="A19" s="149"/>
      <c r="B19" s="151"/>
      <c r="C19" s="149"/>
      <c r="D19" s="151"/>
    </row>
    <row r="20" ht="18.75" customHeight="1" spans="1:4">
      <c r="A20" s="149"/>
      <c r="B20" s="151"/>
      <c r="C20" s="149"/>
      <c r="D20" s="151"/>
    </row>
    <row r="21" ht="18.75" customHeight="1" spans="1:4">
      <c r="A21" s="149"/>
      <c r="B21" s="151"/>
      <c r="C21" s="149"/>
      <c r="D21" s="151"/>
    </row>
    <row r="22" ht="18.75" customHeight="1" spans="1:4">
      <c r="A22" s="149"/>
      <c r="B22" s="151"/>
      <c r="C22" s="149"/>
      <c r="D22" s="151"/>
    </row>
    <row r="23" ht="18.75" customHeight="1" spans="1:4">
      <c r="A23" s="149"/>
      <c r="B23" s="151"/>
      <c r="C23" s="149"/>
      <c r="D23" s="151"/>
    </row>
    <row r="24" ht="18.75" customHeight="1" spans="1:4">
      <c r="A24" s="149"/>
      <c r="B24" s="151"/>
      <c r="C24" s="149"/>
      <c r="D24" s="151"/>
    </row>
    <row r="25" ht="18.75" customHeight="1" spans="1:4">
      <c r="A25" s="149"/>
      <c r="B25" s="151"/>
      <c r="C25" s="149"/>
      <c r="D25" s="151"/>
    </row>
    <row r="26" ht="18.75" customHeight="1" spans="1:4">
      <c r="A26" s="149"/>
      <c r="B26" s="151"/>
      <c r="C26" s="149"/>
      <c r="D26" s="151"/>
    </row>
    <row r="27" ht="18.75" customHeight="1" spans="1:4">
      <c r="A27" s="149"/>
      <c r="B27" s="151"/>
      <c r="C27" s="149"/>
      <c r="D27" s="151"/>
    </row>
    <row r="28" ht="18.75" customHeight="1" spans="1:4">
      <c r="A28" s="149"/>
      <c r="B28" s="151"/>
      <c r="C28" s="149"/>
      <c r="D28" s="151"/>
    </row>
    <row r="29" ht="18.75" customHeight="1" spans="1:4">
      <c r="A29" s="149"/>
      <c r="B29" s="151"/>
      <c r="C29" s="149"/>
      <c r="D29" s="151"/>
    </row>
    <row r="30" ht="18.75" customHeight="1" spans="1:4">
      <c r="A30" s="149"/>
      <c r="B30" s="151"/>
      <c r="C30" s="149"/>
      <c r="D30" s="151"/>
    </row>
    <row r="31" ht="18.75" customHeight="1" spans="1:4">
      <c r="A31" s="149"/>
      <c r="B31" s="151"/>
      <c r="C31" s="149"/>
      <c r="D31" s="151"/>
    </row>
    <row r="32" ht="18.75" customHeight="1" spans="1:4">
      <c r="A32" s="149" t="s">
        <v>17</v>
      </c>
      <c r="B32" s="151">
        <v>1270211.57</v>
      </c>
      <c r="C32" s="149" t="s">
        <v>18</v>
      </c>
      <c r="D32" s="151">
        <v>1270211.57</v>
      </c>
    </row>
    <row r="33" ht="18.75" customHeight="1" spans="1:4">
      <c r="A33" s="149" t="s">
        <v>19</v>
      </c>
      <c r="B33" s="151"/>
      <c r="C33" s="149" t="s">
        <v>20</v>
      </c>
      <c r="D33" s="151"/>
    </row>
    <row r="34" ht="18.75" customHeight="1" spans="1:4">
      <c r="A34" s="149" t="s">
        <v>21</v>
      </c>
      <c r="B34" s="151"/>
      <c r="C34" s="149" t="s">
        <v>21</v>
      </c>
      <c r="D34" s="151"/>
    </row>
    <row r="35" ht="18.75" customHeight="1" spans="1:4">
      <c r="A35" s="149" t="s">
        <v>22</v>
      </c>
      <c r="B35" s="151"/>
      <c r="C35" s="149" t="s">
        <v>23</v>
      </c>
      <c r="D35" s="151"/>
    </row>
    <row r="36" ht="18.75" customHeight="1" spans="1:4">
      <c r="A36" s="149" t="s">
        <v>24</v>
      </c>
      <c r="B36" s="151">
        <v>1270211.57</v>
      </c>
      <c r="C36" s="149" t="s">
        <v>25</v>
      </c>
      <c r="D36" s="151">
        <v>1270211.57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FD10"/>
  <sheetViews>
    <sheetView showZeros="0" zoomScale="90" zoomScaleNormal="90" workbookViewId="0">
      <selection activeCell="F21" sqref="F21"/>
    </sheetView>
  </sheetViews>
  <sheetFormatPr defaultColWidth="9.14285714285714" defaultRowHeight="14.25" customHeight="1"/>
  <cols>
    <col min="1" max="6" width="24.3428571428571" customWidth="1"/>
  </cols>
  <sheetData>
    <row r="1" ht="12" customHeight="1" spans="1:6">
      <c r="A1" s="124">
        <v>1</v>
      </c>
      <c r="B1" s="125">
        <v>0</v>
      </c>
      <c r="C1" s="124">
        <v>1</v>
      </c>
      <c r="D1" s="101"/>
      <c r="E1" s="101"/>
      <c r="F1" s="123" t="s">
        <v>278</v>
      </c>
    </row>
    <row r="2" ht="26.25" customHeight="1" spans="1:6">
      <c r="A2" s="126" t="str">
        <f>"2026"&amp;"年部门政府性基金预算支出预算表"</f>
        <v>2026年部门政府性基金预算支出预算表</v>
      </c>
      <c r="B2" s="126" t="s">
        <v>279</v>
      </c>
      <c r="C2" s="127"/>
      <c r="D2" s="128"/>
      <c r="E2" s="128"/>
      <c r="F2" s="128"/>
    </row>
    <row r="3" ht="13.5" customHeight="1" spans="1:6">
      <c r="A3" s="129" t="str">
        <f>"单位名称："&amp;"芒市人民政府防震减灾局"</f>
        <v>单位名称：芒市人民政府防震减灾局</v>
      </c>
      <c r="B3" s="129" t="s">
        <v>280</v>
      </c>
      <c r="C3" s="130"/>
      <c r="D3" s="101"/>
      <c r="E3" s="101"/>
      <c r="F3" s="123" t="s">
        <v>1</v>
      </c>
    </row>
    <row r="4" ht="19.5" customHeight="1" spans="1:6">
      <c r="A4" s="65" t="s">
        <v>139</v>
      </c>
      <c r="B4" s="131" t="s">
        <v>48</v>
      </c>
      <c r="C4" s="65" t="s">
        <v>49</v>
      </c>
      <c r="D4" s="36" t="s">
        <v>281</v>
      </c>
      <c r="E4" s="36"/>
      <c r="F4" s="36"/>
    </row>
    <row r="5" ht="18.55" customHeight="1" spans="1:6">
      <c r="A5" s="65"/>
      <c r="B5" s="131"/>
      <c r="C5" s="65"/>
      <c r="D5" s="36" t="s">
        <v>30</v>
      </c>
      <c r="E5" s="36" t="s">
        <v>52</v>
      </c>
      <c r="F5" s="36" t="s">
        <v>53</v>
      </c>
    </row>
    <row r="6" ht="20.25" customHeight="1" spans="1:6">
      <c r="A6" s="65">
        <v>1</v>
      </c>
      <c r="B6" s="132" t="s">
        <v>60</v>
      </c>
      <c r="C6" s="132" t="s">
        <v>61</v>
      </c>
      <c r="D6" s="132" t="s">
        <v>62</v>
      </c>
      <c r="E6" s="132" t="s">
        <v>63</v>
      </c>
      <c r="F6" s="132" t="s">
        <v>64</v>
      </c>
    </row>
    <row r="7" ht="30" customHeight="1" spans="1:6">
      <c r="A7" s="34"/>
      <c r="B7" s="131"/>
      <c r="C7" s="34"/>
      <c r="D7" s="83"/>
      <c r="E7" s="133"/>
      <c r="F7" s="133"/>
    </row>
    <row r="8" ht="30" customHeight="1" spans="1:6">
      <c r="A8" s="134"/>
      <c r="B8" s="134"/>
      <c r="C8" s="134"/>
      <c r="D8" s="135"/>
      <c r="E8" s="136"/>
      <c r="F8" s="136"/>
    </row>
    <row r="9" customFormat="1" ht="30" customHeight="1" spans="1:6">
      <c r="A9" s="137" t="s">
        <v>282</v>
      </c>
      <c r="B9" s="137" t="s">
        <v>282</v>
      </c>
      <c r="C9" s="137" t="s">
        <v>282</v>
      </c>
      <c r="D9" s="138"/>
      <c r="E9" s="139"/>
      <c r="F9" s="139"/>
    </row>
    <row r="10" s="29" customFormat="1" customHeight="1" spans="1:1">
      <c r="A10" s="29" t="s">
        <v>283</v>
      </c>
    </row>
  </sheetData>
  <mergeCells count="8">
    <mergeCell ref="A2:F2"/>
    <mergeCell ref="A3:C3"/>
    <mergeCell ref="D4:F4"/>
    <mergeCell ref="A9:C9"/>
    <mergeCell ref="A10:XFD10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1"/>
  <sheetViews>
    <sheetView showZeros="0" workbookViewId="0">
      <selection activeCell="K13" sqref="K13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13"/>
      <c r="P1" s="113"/>
      <c r="Q1" s="46" t="s">
        <v>284</v>
      </c>
    </row>
    <row r="2" ht="27.75" customHeight="1" spans="1:17">
      <c r="A2" s="47" t="str">
        <f>"2026"&amp;"年部门政府采购预算表"</f>
        <v>2026年部门政府采购预算表</v>
      </c>
      <c r="B2" s="30"/>
      <c r="C2" s="30"/>
      <c r="D2" s="30"/>
      <c r="E2" s="30"/>
      <c r="F2" s="30"/>
      <c r="G2" s="30"/>
      <c r="H2" s="30"/>
      <c r="I2" s="30"/>
      <c r="J2" s="30"/>
      <c r="K2" s="114"/>
      <c r="L2" s="30"/>
      <c r="M2" s="30"/>
      <c r="N2" s="30"/>
      <c r="O2" s="114"/>
      <c r="P2" s="114"/>
      <c r="Q2" s="30"/>
    </row>
    <row r="3" ht="18.75" customHeight="1" spans="1:17">
      <c r="A3" s="48" t="str">
        <f>"单位名称："&amp;"芒市人民政府防震减灾局"</f>
        <v>单位名称：芒市人民政府防震减灾局</v>
      </c>
      <c r="B3" s="33"/>
      <c r="C3" s="33"/>
      <c r="D3" s="33"/>
      <c r="E3" s="33"/>
      <c r="F3" s="33"/>
      <c r="G3" s="33"/>
      <c r="H3" s="33"/>
      <c r="I3" s="33"/>
      <c r="J3" s="33"/>
      <c r="K3" s="1"/>
      <c r="L3" s="1"/>
      <c r="M3" s="1"/>
      <c r="N3" s="1"/>
      <c r="O3" s="115"/>
      <c r="P3" s="115"/>
      <c r="Q3" s="123" t="s">
        <v>27</v>
      </c>
    </row>
    <row r="4" ht="15.75" customHeight="1" spans="1:17">
      <c r="A4" s="11" t="s">
        <v>285</v>
      </c>
      <c r="B4" s="102" t="s">
        <v>286</v>
      </c>
      <c r="C4" s="102" t="s">
        <v>287</v>
      </c>
      <c r="D4" s="102" t="s">
        <v>288</v>
      </c>
      <c r="E4" s="102" t="s">
        <v>289</v>
      </c>
      <c r="F4" s="102" t="s">
        <v>290</v>
      </c>
      <c r="G4" s="51" t="s">
        <v>146</v>
      </c>
      <c r="H4" s="51"/>
      <c r="I4" s="51"/>
      <c r="J4" s="51"/>
      <c r="K4" s="116"/>
      <c r="L4" s="51"/>
      <c r="M4" s="51"/>
      <c r="N4" s="51"/>
      <c r="O4" s="117"/>
      <c r="P4" s="116"/>
      <c r="Q4" s="52"/>
    </row>
    <row r="5" ht="17.25" customHeight="1" spans="1:17">
      <c r="A5" s="16"/>
      <c r="B5" s="103"/>
      <c r="C5" s="103"/>
      <c r="D5" s="103"/>
      <c r="E5" s="103"/>
      <c r="F5" s="103"/>
      <c r="G5" s="103" t="s">
        <v>30</v>
      </c>
      <c r="H5" s="103" t="s">
        <v>34</v>
      </c>
      <c r="I5" s="103" t="s">
        <v>291</v>
      </c>
      <c r="J5" s="103" t="s">
        <v>292</v>
      </c>
      <c r="K5" s="118" t="s">
        <v>293</v>
      </c>
      <c r="L5" s="119" t="s">
        <v>294</v>
      </c>
      <c r="M5" s="119"/>
      <c r="N5" s="119"/>
      <c r="O5" s="120"/>
      <c r="P5" s="121"/>
      <c r="Q5" s="104"/>
    </row>
    <row r="6" ht="54" customHeight="1" spans="1:17">
      <c r="A6" s="18"/>
      <c r="B6" s="104"/>
      <c r="C6" s="104"/>
      <c r="D6" s="104"/>
      <c r="E6" s="104"/>
      <c r="F6" s="104"/>
      <c r="G6" s="104"/>
      <c r="H6" s="104" t="s">
        <v>33</v>
      </c>
      <c r="I6" s="104"/>
      <c r="J6" s="104"/>
      <c r="K6" s="122"/>
      <c r="L6" s="104" t="s">
        <v>33</v>
      </c>
      <c r="M6" s="104" t="s">
        <v>40</v>
      </c>
      <c r="N6" s="104" t="s">
        <v>295</v>
      </c>
      <c r="O6" s="34" t="s">
        <v>42</v>
      </c>
      <c r="P6" s="122" t="s">
        <v>43</v>
      </c>
      <c r="Q6" s="104" t="s">
        <v>44</v>
      </c>
    </row>
    <row r="7" ht="15" customHeight="1" spans="1:17">
      <c r="A7" s="81">
        <v>1</v>
      </c>
      <c r="B7" s="105">
        <v>2</v>
      </c>
      <c r="C7" s="105">
        <v>3</v>
      </c>
      <c r="D7" s="105">
        <v>4</v>
      </c>
      <c r="E7" s="105">
        <v>5</v>
      </c>
      <c r="F7" s="105">
        <v>6</v>
      </c>
      <c r="G7" s="106">
        <v>7</v>
      </c>
      <c r="H7" s="106">
        <v>8</v>
      </c>
      <c r="I7" s="106">
        <v>9</v>
      </c>
      <c r="J7" s="106">
        <v>10</v>
      </c>
      <c r="K7" s="106">
        <v>11</v>
      </c>
      <c r="L7" s="106">
        <v>12</v>
      </c>
      <c r="M7" s="106">
        <v>13</v>
      </c>
      <c r="N7" s="106">
        <v>14</v>
      </c>
      <c r="O7" s="106">
        <v>15</v>
      </c>
      <c r="P7" s="106">
        <v>16</v>
      </c>
      <c r="Q7" s="106">
        <v>17</v>
      </c>
    </row>
    <row r="8" ht="52.5" customHeight="1" spans="1:17">
      <c r="A8" s="107" t="s">
        <v>46</v>
      </c>
      <c r="B8" s="108"/>
      <c r="C8" s="108"/>
      <c r="D8" s="109"/>
      <c r="E8" s="110"/>
      <c r="F8" s="23"/>
      <c r="G8" s="23">
        <v>7500</v>
      </c>
      <c r="H8" s="23">
        <v>7500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107" t="str">
        <f t="shared" ref="A9:A10" si="0">"     "&amp;"公用经费安排的公务用车运维费"</f>
        <v>     公用经费安排的公务用车运维费</v>
      </c>
      <c r="B9" s="108" t="s">
        <v>296</v>
      </c>
      <c r="C9" s="108" t="s">
        <v>297</v>
      </c>
      <c r="D9" s="109" t="s">
        <v>298</v>
      </c>
      <c r="E9" s="110">
        <v>1</v>
      </c>
      <c r="F9" s="23"/>
      <c r="G9" s="23">
        <v>4000</v>
      </c>
      <c r="H9" s="23">
        <v>4000</v>
      </c>
      <c r="I9" s="23"/>
      <c r="J9" s="23"/>
      <c r="K9" s="23"/>
      <c r="L9" s="23"/>
      <c r="M9" s="23"/>
      <c r="N9" s="23"/>
      <c r="O9" s="23"/>
      <c r="P9" s="23"/>
      <c r="Q9" s="23"/>
    </row>
    <row r="10" ht="52.5" customHeight="1" spans="1:17">
      <c r="A10" s="107" t="str">
        <f t="shared" si="0"/>
        <v>     公用经费安排的公务用车运维费</v>
      </c>
      <c r="B10" s="108" t="s">
        <v>299</v>
      </c>
      <c r="C10" s="108" t="s">
        <v>300</v>
      </c>
      <c r="D10" s="109" t="s">
        <v>298</v>
      </c>
      <c r="E10" s="110">
        <v>1</v>
      </c>
      <c r="F10" s="23"/>
      <c r="G10" s="23">
        <v>3500</v>
      </c>
      <c r="H10" s="23">
        <v>3500</v>
      </c>
      <c r="I10" s="23"/>
      <c r="J10" s="23"/>
      <c r="K10" s="23"/>
      <c r="L10" s="23"/>
      <c r="M10" s="23"/>
      <c r="N10" s="23"/>
      <c r="O10" s="23"/>
      <c r="P10" s="23"/>
      <c r="Q10" s="23"/>
    </row>
    <row r="11" ht="30" customHeight="1" spans="1:17">
      <c r="A11" s="111" t="s">
        <v>282</v>
      </c>
      <c r="B11" s="112"/>
      <c r="C11" s="112"/>
      <c r="D11" s="112"/>
      <c r="E11" s="110"/>
      <c r="F11" s="23"/>
      <c r="G11" s="23">
        <v>7500</v>
      </c>
      <c r="H11" s="23">
        <v>7500</v>
      </c>
      <c r="I11" s="23"/>
      <c r="J11" s="23"/>
      <c r="K11" s="23"/>
      <c r="L11" s="23"/>
      <c r="M11" s="23"/>
      <c r="N11" s="23"/>
      <c r="O11" s="23"/>
      <c r="P11" s="23"/>
      <c r="Q11" s="23"/>
    </row>
  </sheetData>
  <mergeCells count="16">
    <mergeCell ref="A2:Q2"/>
    <mergeCell ref="A3:F3"/>
    <mergeCell ref="G4:Q4"/>
    <mergeCell ref="L5:Q5"/>
    <mergeCell ref="A11:E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FD11"/>
  <sheetViews>
    <sheetView showZeros="0" zoomScale="80" zoomScaleNormal="80" workbookViewId="0">
      <selection activeCell="L20" sqref="L20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92"/>
      <c r="I1" s="1"/>
      <c r="J1" s="1"/>
      <c r="K1" s="92"/>
      <c r="L1" s="1"/>
      <c r="M1" s="100"/>
      <c r="N1" s="100" t="s">
        <v>301</v>
      </c>
    </row>
    <row r="2" ht="36" customHeight="1" spans="1:14">
      <c r="A2" s="30" t="str">
        <f>"2026"&amp;"年部门政府购买服务预算表"</f>
        <v>2026年部门政府购买服务预算表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ht="21.75" customHeight="1" spans="1:14">
      <c r="A3" s="32" t="str">
        <f>"单位名称："&amp;"芒市人民政府防震减灾局"</f>
        <v>单位名称：芒市人民政府防震减灾局</v>
      </c>
      <c r="B3" s="33"/>
      <c r="C3" s="33"/>
      <c r="D3" s="33"/>
      <c r="E3" s="33"/>
      <c r="F3" s="33"/>
      <c r="G3" s="33"/>
      <c r="H3" s="92"/>
      <c r="I3" s="1"/>
      <c r="J3" s="1"/>
      <c r="K3" s="92"/>
      <c r="L3" s="1"/>
      <c r="M3" s="101"/>
      <c r="N3" s="46" t="s">
        <v>27</v>
      </c>
    </row>
    <row r="4" ht="15.75" customHeight="1" spans="1:14">
      <c r="A4" s="11" t="s">
        <v>285</v>
      </c>
      <c r="B4" s="11" t="s">
        <v>302</v>
      </c>
      <c r="C4" s="11" t="s">
        <v>303</v>
      </c>
      <c r="D4" s="12" t="s">
        <v>146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93" t="s">
        <v>30</v>
      </c>
      <c r="E5" s="11" t="s">
        <v>34</v>
      </c>
      <c r="F5" s="11" t="s">
        <v>291</v>
      </c>
      <c r="G5" s="11" t="s">
        <v>292</v>
      </c>
      <c r="H5" s="11" t="s">
        <v>293</v>
      </c>
      <c r="I5" s="12" t="s">
        <v>294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81"/>
      <c r="E6" s="16" t="s">
        <v>33</v>
      </c>
      <c r="F6" s="18"/>
      <c r="G6" s="18"/>
      <c r="H6" s="81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36">
        <v>1</v>
      </c>
      <c r="B7" s="36">
        <v>2</v>
      </c>
      <c r="C7" s="36">
        <v>3</v>
      </c>
      <c r="D7" s="36">
        <v>7</v>
      </c>
      <c r="E7" s="36">
        <v>8</v>
      </c>
      <c r="F7" s="36">
        <v>9</v>
      </c>
      <c r="G7" s="36">
        <v>10</v>
      </c>
      <c r="H7" s="36">
        <v>11</v>
      </c>
      <c r="I7" s="36">
        <v>12</v>
      </c>
      <c r="J7" s="36">
        <v>13</v>
      </c>
      <c r="K7" s="36">
        <v>14</v>
      </c>
      <c r="L7" s="36">
        <v>15</v>
      </c>
      <c r="M7" s="36">
        <v>16</v>
      </c>
      <c r="N7" s="36">
        <v>17</v>
      </c>
    </row>
    <row r="8" ht="52.5" customHeight="1" spans="1:14">
      <c r="A8" s="94"/>
      <c r="B8" s="94"/>
      <c r="C8" s="94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95"/>
      <c r="B9" s="95"/>
      <c r="C9" s="95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</row>
    <row r="10" customFormat="1" ht="30" customHeight="1" spans="1:14">
      <c r="A10" s="97" t="s">
        <v>30</v>
      </c>
      <c r="B10" s="98"/>
      <c r="C10" s="98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</row>
    <row r="11" s="29" customFormat="1" customHeight="1" spans="1:1">
      <c r="A11" s="41" t="s">
        <v>304</v>
      </c>
    </row>
  </sheetData>
  <mergeCells count="14">
    <mergeCell ref="A2:N2"/>
    <mergeCell ref="A3:H3"/>
    <mergeCell ref="D4:N4"/>
    <mergeCell ref="I5:N5"/>
    <mergeCell ref="A10:C10"/>
    <mergeCell ref="A11:XFD11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11"/>
  <sheetViews>
    <sheetView showZeros="0" workbookViewId="0">
      <selection activeCell="F18" sqref="F18"/>
    </sheetView>
  </sheetViews>
  <sheetFormatPr defaultColWidth="9.14285714285714" defaultRowHeight="14.25" customHeight="1"/>
  <cols>
    <col min="1" max="1" width="37.7142857142857" customWidth="1"/>
    <col min="2" max="15" width="7.04761904761905" customWidth="1"/>
  </cols>
  <sheetData>
    <row r="1" ht="13.5" customHeight="1" spans="1:15">
      <c r="A1" s="70"/>
      <c r="B1" s="70"/>
      <c r="C1" s="70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 t="s">
        <v>305</v>
      </c>
    </row>
    <row r="2" ht="27.75" customHeight="1" spans="1:15">
      <c r="A2" s="72" t="str">
        <f>"2026"&amp;"年市对下转移支付预算表"</f>
        <v>2026年市对下转移支付预算表</v>
      </c>
      <c r="B2" s="5"/>
      <c r="C2" s="5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customHeight="1" spans="1:15">
      <c r="A3" s="73" t="s">
        <v>1</v>
      </c>
      <c r="B3" s="74"/>
      <c r="C3" s="74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ht="18" customHeight="1" spans="1:15">
      <c r="A4" s="75" t="str">
        <f>"单位名称："&amp;"芒市人民政府防震减灾局"</f>
        <v>单位名称：芒市人民政府防震减灾局</v>
      </c>
      <c r="B4" s="76"/>
      <c r="C4" s="76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ht="19.5" customHeight="1" spans="1:15">
      <c r="A5" s="77" t="s">
        <v>306</v>
      </c>
      <c r="B5" s="12" t="s">
        <v>146</v>
      </c>
      <c r="C5" s="13"/>
      <c r="D5" s="78"/>
      <c r="E5" s="79" t="s">
        <v>307</v>
      </c>
      <c r="F5" s="80"/>
      <c r="G5" s="80"/>
      <c r="H5" s="80"/>
      <c r="I5" s="80"/>
      <c r="J5" s="80"/>
      <c r="K5" s="80"/>
      <c r="L5" s="80"/>
      <c r="M5" s="80"/>
      <c r="N5" s="80"/>
      <c r="O5" s="89"/>
    </row>
    <row r="6" ht="40.5" customHeight="1" spans="1:15">
      <c r="A6" s="81"/>
      <c r="B6" s="16" t="s">
        <v>30</v>
      </c>
      <c r="C6" s="11" t="s">
        <v>34</v>
      </c>
      <c r="D6" s="82" t="s">
        <v>308</v>
      </c>
      <c r="E6" s="82" t="s">
        <v>309</v>
      </c>
      <c r="F6" s="82" t="s">
        <v>310</v>
      </c>
      <c r="G6" s="82" t="s">
        <v>311</v>
      </c>
      <c r="H6" s="82" t="s">
        <v>312</v>
      </c>
      <c r="I6" s="82" t="s">
        <v>313</v>
      </c>
      <c r="J6" s="82" t="s">
        <v>314</v>
      </c>
      <c r="K6" s="82" t="s">
        <v>315</v>
      </c>
      <c r="L6" s="82" t="s">
        <v>316</v>
      </c>
      <c r="M6" s="34" t="s">
        <v>317</v>
      </c>
      <c r="N6" s="34" t="s">
        <v>318</v>
      </c>
      <c r="O6" s="90" t="s">
        <v>319</v>
      </c>
    </row>
    <row r="7" ht="19.5" customHeight="1" spans="1:15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  <c r="I7" s="36">
        <v>9</v>
      </c>
      <c r="J7" s="36">
        <v>10</v>
      </c>
      <c r="K7" s="36">
        <v>11</v>
      </c>
      <c r="L7" s="36">
        <v>12</v>
      </c>
      <c r="M7" s="36">
        <v>13</v>
      </c>
      <c r="N7" s="36">
        <v>14</v>
      </c>
      <c r="O7" s="36">
        <v>15</v>
      </c>
    </row>
    <row r="8" ht="19.5" customHeight="1" spans="1:15">
      <c r="A8" s="37"/>
      <c r="B8" s="83"/>
      <c r="C8" s="83"/>
      <c r="D8" s="84"/>
      <c r="E8" s="85"/>
      <c r="F8" s="85"/>
      <c r="G8" s="85"/>
      <c r="H8" s="85"/>
      <c r="I8" s="85"/>
      <c r="J8" s="85"/>
      <c r="K8" s="85"/>
      <c r="L8" s="85"/>
      <c r="M8" s="91"/>
      <c r="N8" s="91"/>
      <c r="O8" s="91"/>
    </row>
    <row r="9" ht="19.5" customHeight="1" spans="1:15">
      <c r="A9" s="37"/>
      <c r="B9" s="83"/>
      <c r="C9" s="83"/>
      <c r="D9" s="84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</row>
    <row r="10" ht="19.5" customHeight="1" spans="1:15">
      <c r="A10" s="87" t="s">
        <v>30</v>
      </c>
      <c r="B10" s="83"/>
      <c r="C10" s="83"/>
      <c r="D10" s="84"/>
      <c r="E10" s="85"/>
      <c r="F10" s="85"/>
      <c r="G10" s="85"/>
      <c r="H10" s="85"/>
      <c r="I10" s="85"/>
      <c r="J10" s="85"/>
      <c r="K10" s="85"/>
      <c r="L10" s="85"/>
      <c r="M10" s="91"/>
      <c r="N10" s="91"/>
      <c r="O10" s="91"/>
    </row>
    <row r="11" customHeight="1" spans="1:15">
      <c r="A11" s="88" t="s">
        <v>320</v>
      </c>
      <c r="B11" s="88"/>
      <c r="C11" s="88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</sheetData>
  <mergeCells count="7">
    <mergeCell ref="A2:O2"/>
    <mergeCell ref="A3:O3"/>
    <mergeCell ref="A4:O4"/>
    <mergeCell ref="B5:D5"/>
    <mergeCell ref="E5:O5"/>
    <mergeCell ref="A11:O11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workbookViewId="0">
      <selection activeCell="H18" sqref="H18"/>
    </sheetView>
  </sheetViews>
  <sheetFormatPr defaultColWidth="9.14285714285714" defaultRowHeight="12" customHeight="1" outlineLevelRow="7"/>
  <cols>
    <col min="1" max="2" width="15.6285714285714" customWidth="1"/>
    <col min="3" max="10" width="11.2" customWidth="1"/>
  </cols>
  <sheetData>
    <row r="1" customHeight="1" spans="10:10">
      <c r="J1" s="69" t="s">
        <v>321</v>
      </c>
    </row>
    <row r="2" ht="28.5" customHeight="1" spans="1:10">
      <c r="A2" s="61" t="str">
        <f>"2026"&amp;"年市对下转移支付绩效目标表"</f>
        <v>2026年市对下转移支付绩效目标表</v>
      </c>
      <c r="B2" s="5"/>
      <c r="C2" s="5"/>
      <c r="D2" s="5"/>
      <c r="E2" s="5"/>
      <c r="F2" s="62"/>
      <c r="G2" s="5"/>
      <c r="H2" s="62"/>
      <c r="I2" s="62"/>
      <c r="J2" s="5"/>
    </row>
    <row r="3" ht="17.25" customHeight="1" spans="1:8">
      <c r="A3" s="6" t="str">
        <f>"单位名称："&amp;"芒市人民政府防震减灾局"</f>
        <v>单位名称：芒市人民政府防震减灾局</v>
      </c>
      <c r="B3" s="63"/>
      <c r="C3" s="63"/>
      <c r="D3" s="63"/>
      <c r="E3" s="63"/>
      <c r="F3" s="64"/>
      <c r="G3" s="63"/>
      <c r="H3" s="64"/>
    </row>
    <row r="4" ht="44.25" customHeight="1" spans="1:10">
      <c r="A4" s="35" t="s">
        <v>245</v>
      </c>
      <c r="B4" s="35" t="s">
        <v>246</v>
      </c>
      <c r="C4" s="35" t="s">
        <v>247</v>
      </c>
      <c r="D4" s="35" t="s">
        <v>248</v>
      </c>
      <c r="E4" s="35" t="s">
        <v>249</v>
      </c>
      <c r="F4" s="65" t="s">
        <v>250</v>
      </c>
      <c r="G4" s="35" t="s">
        <v>251</v>
      </c>
      <c r="H4" s="65" t="s">
        <v>252</v>
      </c>
      <c r="I4" s="65" t="s">
        <v>253</v>
      </c>
      <c r="J4" s="35" t="s">
        <v>254</v>
      </c>
    </row>
    <row r="5" ht="14.25" customHeight="1" spans="1:10">
      <c r="A5" s="35">
        <v>1</v>
      </c>
      <c r="B5" s="35">
        <v>2</v>
      </c>
      <c r="C5" s="35">
        <v>3</v>
      </c>
      <c r="D5" s="35">
        <v>4</v>
      </c>
      <c r="E5" s="35">
        <v>5</v>
      </c>
      <c r="F5" s="65">
        <v>6</v>
      </c>
      <c r="G5" s="35">
        <v>7</v>
      </c>
      <c r="H5" s="65">
        <v>8</v>
      </c>
      <c r="I5" s="65">
        <v>9</v>
      </c>
      <c r="J5" s="35">
        <v>10</v>
      </c>
    </row>
    <row r="6" ht="25.95" customHeight="1" spans="1:10">
      <c r="A6" s="37"/>
      <c r="B6" s="53"/>
      <c r="C6" s="53"/>
      <c r="D6" s="53"/>
      <c r="E6" s="66"/>
      <c r="F6" s="67"/>
      <c r="G6" s="66"/>
      <c r="H6" s="67"/>
      <c r="I6" s="67"/>
      <c r="J6" s="66"/>
    </row>
    <row r="7" ht="25.95" customHeight="1" spans="1:10">
      <c r="A7" s="37"/>
      <c r="B7" s="22" t="s">
        <v>322</v>
      </c>
      <c r="C7" s="22" t="s">
        <v>322</v>
      </c>
      <c r="D7" s="22" t="s">
        <v>322</v>
      </c>
      <c r="E7" s="37" t="s">
        <v>322</v>
      </c>
      <c r="F7" s="22" t="s">
        <v>322</v>
      </c>
      <c r="G7" s="37" t="s">
        <v>322</v>
      </c>
      <c r="H7" s="22" t="s">
        <v>322</v>
      </c>
      <c r="I7" s="22" t="s">
        <v>322</v>
      </c>
      <c r="J7" s="37" t="s">
        <v>322</v>
      </c>
    </row>
    <row r="8" ht="16" customHeight="1" spans="1:1">
      <c r="A8" s="68" t="s">
        <v>320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FD9"/>
  <sheetViews>
    <sheetView showZeros="0" workbookViewId="0">
      <selection activeCell="F15" sqref="F15"/>
    </sheetView>
  </sheetViews>
  <sheetFormatPr defaultColWidth="9.14285714285714" defaultRowHeight="12" customHeight="1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6" t="s">
        <v>323</v>
      </c>
    </row>
    <row r="2" ht="28.5" customHeight="1" spans="1:8">
      <c r="A2" s="47" t="str">
        <f>"2026"&amp;"年新增资产配置表"</f>
        <v>2026年新增资产配置表</v>
      </c>
      <c r="B2" s="30"/>
      <c r="C2" s="30"/>
      <c r="D2" s="30"/>
      <c r="E2" s="30"/>
      <c r="F2" s="30"/>
      <c r="G2" s="30"/>
      <c r="H2" s="30"/>
    </row>
    <row r="3" ht="13.5" customHeight="1" spans="1:8">
      <c r="A3" s="48" t="str">
        <f>"单位名称："&amp;"芒市人民政府防震减灾局"</f>
        <v>单位名称：芒市人民政府防震减灾局</v>
      </c>
      <c r="B3" s="32"/>
      <c r="C3" s="49"/>
      <c r="D3" s="1"/>
      <c r="E3" s="1"/>
      <c r="F3" s="1"/>
      <c r="G3" s="1"/>
      <c r="H3" s="1"/>
    </row>
    <row r="4" ht="18" customHeight="1" spans="1:8">
      <c r="A4" s="11" t="s">
        <v>139</v>
      </c>
      <c r="B4" s="11" t="s">
        <v>324</v>
      </c>
      <c r="C4" s="11" t="s">
        <v>325</v>
      </c>
      <c r="D4" s="11" t="s">
        <v>326</v>
      </c>
      <c r="E4" s="11" t="s">
        <v>327</v>
      </c>
      <c r="F4" s="50" t="s">
        <v>328</v>
      </c>
      <c r="G4" s="51"/>
      <c r="H4" s="52"/>
    </row>
    <row r="5" ht="18" customHeight="1" spans="1:8">
      <c r="A5" s="18"/>
      <c r="B5" s="18"/>
      <c r="C5" s="18"/>
      <c r="D5" s="18"/>
      <c r="E5" s="18"/>
      <c r="F5" s="35" t="s">
        <v>289</v>
      </c>
      <c r="G5" s="35" t="s">
        <v>329</v>
      </c>
      <c r="H5" s="35" t="s">
        <v>330</v>
      </c>
    </row>
    <row r="6" ht="21" customHeight="1" spans="1:8">
      <c r="A6" s="35">
        <v>1</v>
      </c>
      <c r="B6" s="35">
        <v>2</v>
      </c>
      <c r="C6" s="35">
        <v>3</v>
      </c>
      <c r="D6" s="35">
        <v>4</v>
      </c>
      <c r="E6" s="35">
        <v>5</v>
      </c>
      <c r="F6" s="35">
        <v>6</v>
      </c>
      <c r="G6" s="35">
        <v>7</v>
      </c>
      <c r="H6" s="35">
        <v>8</v>
      </c>
    </row>
    <row r="7" ht="33" customHeight="1" spans="1:8">
      <c r="A7" s="53"/>
      <c r="B7" s="53"/>
      <c r="C7" s="53"/>
      <c r="D7" s="53"/>
      <c r="E7" s="53"/>
      <c r="F7" s="43"/>
      <c r="G7" s="54"/>
      <c r="H7" s="54"/>
    </row>
    <row r="8" ht="24" customHeight="1" spans="1:8">
      <c r="A8" s="55" t="s">
        <v>30</v>
      </c>
      <c r="B8" s="56"/>
      <c r="C8" s="56"/>
      <c r="D8" s="56"/>
      <c r="E8" s="56"/>
      <c r="F8" s="57"/>
      <c r="G8" s="58"/>
      <c r="H8" s="59"/>
    </row>
    <row r="9" s="29" customFormat="1" ht="39" customHeight="1" spans="1:1">
      <c r="A9" s="60" t="s">
        <v>331</v>
      </c>
    </row>
  </sheetData>
  <mergeCells count="10">
    <mergeCell ref="A2:H2"/>
    <mergeCell ref="A3:C3"/>
    <mergeCell ref="F4:H4"/>
    <mergeCell ref="A8:E8"/>
    <mergeCell ref="A9:XFD9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FD12"/>
  <sheetViews>
    <sheetView showZeros="0" zoomScale="80" zoomScaleNormal="80" workbookViewId="0">
      <selection activeCell="F21" sqref="F21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332</v>
      </c>
    </row>
    <row r="2" ht="27.75" customHeight="1" spans="1:11">
      <c r="A2" s="30" t="str">
        <f>"2026"&amp;"年上级转移支付补助项目支出预算表"</f>
        <v>2026年上级转移支付补助项目支出预算表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ht="13.5" customHeight="1" spans="1:11">
      <c r="A3" s="31" t="str">
        <f>"单位名称："&amp;"芒市人民政府防震减灾局"</f>
        <v>单位名称：芒市人民政府防震减灾局</v>
      </c>
      <c r="B3" s="32"/>
      <c r="C3" s="32"/>
      <c r="D3" s="32"/>
      <c r="E3" s="32"/>
      <c r="F3" s="32"/>
      <c r="G3" s="32"/>
      <c r="H3" s="33"/>
      <c r="I3" s="33"/>
      <c r="J3" s="33"/>
      <c r="K3" s="42" t="s">
        <v>27</v>
      </c>
    </row>
    <row r="4" ht="21.75" customHeight="1" spans="1:11">
      <c r="A4" s="34" t="s">
        <v>217</v>
      </c>
      <c r="B4" s="34" t="s">
        <v>141</v>
      </c>
      <c r="C4" s="34" t="s">
        <v>218</v>
      </c>
      <c r="D4" s="35" t="s">
        <v>142</v>
      </c>
      <c r="E4" s="35" t="s">
        <v>143</v>
      </c>
      <c r="F4" s="35" t="s">
        <v>219</v>
      </c>
      <c r="G4" s="35" t="s">
        <v>220</v>
      </c>
      <c r="H4" s="36" t="s">
        <v>30</v>
      </c>
      <c r="I4" s="36" t="s">
        <v>333</v>
      </c>
      <c r="J4" s="36"/>
      <c r="K4" s="36"/>
    </row>
    <row r="5" ht="21.75" customHeight="1" spans="1:11">
      <c r="A5" s="34"/>
      <c r="B5" s="34"/>
      <c r="C5" s="34"/>
      <c r="D5" s="35"/>
      <c r="E5" s="35"/>
      <c r="F5" s="35"/>
      <c r="G5" s="35"/>
      <c r="H5" s="36"/>
      <c r="I5" s="35" t="s">
        <v>34</v>
      </c>
      <c r="J5" s="35" t="s">
        <v>35</v>
      </c>
      <c r="K5" s="35" t="s">
        <v>36</v>
      </c>
    </row>
    <row r="6" ht="40.5" customHeight="1" spans="1:11">
      <c r="A6" s="34"/>
      <c r="B6" s="34"/>
      <c r="C6" s="34"/>
      <c r="D6" s="35"/>
      <c r="E6" s="35"/>
      <c r="F6" s="35"/>
      <c r="G6" s="35"/>
      <c r="H6" s="36"/>
      <c r="I6" s="35" t="s">
        <v>33</v>
      </c>
      <c r="J6" s="35"/>
      <c r="K6" s="35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7"/>
      <c r="B8" s="22"/>
      <c r="C8" s="37"/>
      <c r="D8" s="37"/>
      <c r="E8" s="37"/>
      <c r="F8" s="37"/>
      <c r="G8" s="37"/>
      <c r="H8" s="23"/>
      <c r="I8" s="23"/>
      <c r="J8" s="23"/>
      <c r="K8" s="43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4"/>
    </row>
    <row r="10" ht="30" customHeight="1" spans="1:11">
      <c r="A10" s="38" t="s">
        <v>282</v>
      </c>
      <c r="B10" s="39"/>
      <c r="C10" s="39"/>
      <c r="D10" s="39"/>
      <c r="E10" s="39"/>
      <c r="F10" s="39"/>
      <c r="G10" s="39"/>
      <c r="H10" s="40"/>
      <c r="I10" s="40"/>
      <c r="J10" s="40"/>
      <c r="K10" s="45"/>
    </row>
    <row r="11" s="29" customFormat="1" ht="21" customHeight="1" spans="1:1">
      <c r="A11" s="41" t="s">
        <v>334</v>
      </c>
    </row>
    <row r="12" s="29" customFormat="1" ht="16" customHeight="1" spans="1:1">
      <c r="A12" s="41"/>
    </row>
  </sheetData>
  <mergeCells count="17">
    <mergeCell ref="A2:K2"/>
    <mergeCell ref="A3:G3"/>
    <mergeCell ref="I4:K4"/>
    <mergeCell ref="A10:G10"/>
    <mergeCell ref="A11:XFD11"/>
    <mergeCell ref="A12:XFD12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1"/>
  <sheetViews>
    <sheetView showZeros="0" workbookViewId="0">
      <selection activeCell="J10" sqref="J10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335</v>
      </c>
    </row>
    <row r="2" ht="27.75" customHeight="1" spans="1:7">
      <c r="A2" s="5" t="str">
        <f>"2026"&amp;"年部门项目支出中期规划预算表"</f>
        <v>2026年部门项目支出中期规划预算表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"单位名称："&amp;"芒市人民政府防震减灾局"</f>
        <v>单位名称：芒市人民政府防震减灾局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218</v>
      </c>
      <c r="B4" s="10" t="s">
        <v>217</v>
      </c>
      <c r="C4" s="10" t="s">
        <v>141</v>
      </c>
      <c r="D4" s="11" t="s">
        <v>336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"2026"&amp;"年"</f>
        <v>2026年</v>
      </c>
      <c r="F5" s="11" t="str">
        <f>"2026"+1&amp;"年"</f>
        <v>2027年</v>
      </c>
      <c r="G5" s="11" t="str">
        <f>"2026"+2&amp;"年"</f>
        <v>2028年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46</v>
      </c>
      <c r="B8" s="22"/>
      <c r="C8" s="22"/>
      <c r="D8" s="22"/>
      <c r="E8" s="23">
        <v>290500</v>
      </c>
      <c r="F8" s="23"/>
      <c r="G8" s="23"/>
    </row>
    <row r="9" ht="52.5" customHeight="1" spans="1:7">
      <c r="A9" s="24"/>
      <c r="B9" s="22" t="s">
        <v>337</v>
      </c>
      <c r="C9" s="22" t="s">
        <v>215</v>
      </c>
      <c r="D9" s="22" t="s">
        <v>338</v>
      </c>
      <c r="E9" s="23">
        <v>10500</v>
      </c>
      <c r="F9" s="23"/>
      <c r="G9" s="23"/>
    </row>
    <row r="10" ht="52.5" customHeight="1" spans="1:7">
      <c r="A10" s="25"/>
      <c r="B10" s="22" t="s">
        <v>339</v>
      </c>
      <c r="C10" s="22" t="s">
        <v>238</v>
      </c>
      <c r="D10" s="22" t="s">
        <v>338</v>
      </c>
      <c r="E10" s="23">
        <v>280000</v>
      </c>
      <c r="F10" s="23"/>
      <c r="G10" s="23"/>
    </row>
    <row r="11" ht="30" customHeight="1" spans="1:7">
      <c r="A11" s="26" t="s">
        <v>30</v>
      </c>
      <c r="B11" s="27" t="s">
        <v>322</v>
      </c>
      <c r="C11" s="27"/>
      <c r="D11" s="28"/>
      <c r="E11" s="23">
        <v>290500</v>
      </c>
      <c r="F11" s="23"/>
      <c r="G11" s="23"/>
    </row>
  </sheetData>
  <mergeCells count="11">
    <mergeCell ref="A2:G2"/>
    <mergeCell ref="A3:D3"/>
    <mergeCell ref="E4:G4"/>
    <mergeCell ref="A11:D11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A1" sqref="A1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88"/>
      <c r="B1" s="1"/>
      <c r="C1" s="1"/>
      <c r="D1" s="1"/>
      <c r="E1" s="1"/>
      <c r="F1" s="1"/>
      <c r="G1" s="1"/>
      <c r="H1" s="1"/>
      <c r="I1" s="92"/>
      <c r="J1" s="1"/>
      <c r="K1" s="1"/>
      <c r="L1" s="1"/>
      <c r="M1" s="1"/>
      <c r="N1" s="1"/>
      <c r="O1" s="1"/>
      <c r="P1" s="100" t="s">
        <v>26</v>
      </c>
      <c r="Q1" s="100" t="s">
        <v>26</v>
      </c>
    </row>
    <row r="2" ht="36.75" customHeight="1" spans="1:19">
      <c r="A2" s="30" t="str">
        <f>"2026"&amp;"年部门收入预算表"</f>
        <v>2026年部门收入预算表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ht="18" customHeight="1" spans="1:17">
      <c r="A3" s="32" t="str">
        <f>"单位名称："&amp;"芒市人民政府防震减灾局"</f>
        <v>单位名称：芒市人民政府防震减灾局</v>
      </c>
      <c r="B3" s="32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100" t="s">
        <v>27</v>
      </c>
      <c r="Q3" s="100"/>
    </row>
    <row r="4" ht="21" customHeight="1" spans="1:19">
      <c r="A4" s="11" t="s">
        <v>28</v>
      </c>
      <c r="B4" s="11" t="s">
        <v>29</v>
      </c>
      <c r="C4" s="11" t="s">
        <v>30</v>
      </c>
      <c r="D4" s="50" t="s">
        <v>31</v>
      </c>
      <c r="E4" s="51"/>
      <c r="F4" s="51"/>
      <c r="G4" s="51"/>
      <c r="H4" s="51"/>
      <c r="I4" s="13"/>
      <c r="J4" s="51"/>
      <c r="K4" s="51"/>
      <c r="L4" s="51"/>
      <c r="M4" s="51"/>
      <c r="N4" s="52"/>
      <c r="O4" s="50" t="s">
        <v>32</v>
      </c>
      <c r="P4" s="51"/>
      <c r="Q4" s="51"/>
      <c r="R4" s="51"/>
      <c r="S4" s="52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191" t="s">
        <v>38</v>
      </c>
      <c r="J5" s="191"/>
      <c r="K5" s="191"/>
      <c r="L5" s="191"/>
      <c r="M5" s="191"/>
      <c r="N5" s="191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43.5" customHeight="1" spans="1:19">
      <c r="A6" s="81"/>
      <c r="B6" s="81"/>
      <c r="C6" s="81"/>
      <c r="D6" s="93"/>
      <c r="E6" s="93"/>
      <c r="F6" s="93"/>
      <c r="G6" s="81"/>
      <c r="H6" s="81"/>
      <c r="I6" s="36" t="s">
        <v>33</v>
      </c>
      <c r="J6" s="34" t="s">
        <v>40</v>
      </c>
      <c r="K6" s="34" t="s">
        <v>41</v>
      </c>
      <c r="L6" s="10" t="s">
        <v>42</v>
      </c>
      <c r="M6" s="10" t="s">
        <v>43</v>
      </c>
      <c r="N6" s="10" t="s">
        <v>44</v>
      </c>
      <c r="O6" s="93"/>
      <c r="P6" s="93"/>
      <c r="Q6" s="93"/>
      <c r="R6" s="93"/>
      <c r="S6" s="93"/>
    </row>
    <row r="7" ht="21" customHeight="1" spans="1:19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  <c r="I7" s="36">
        <v>9</v>
      </c>
      <c r="J7" s="36">
        <v>10</v>
      </c>
      <c r="K7" s="36">
        <v>11</v>
      </c>
      <c r="L7" s="36">
        <v>12</v>
      </c>
      <c r="M7" s="36">
        <v>13</v>
      </c>
      <c r="N7" s="36">
        <v>14</v>
      </c>
      <c r="O7" s="36">
        <v>15</v>
      </c>
      <c r="P7" s="36">
        <v>16</v>
      </c>
      <c r="Q7" s="36">
        <v>17</v>
      </c>
      <c r="R7" s="36">
        <v>18</v>
      </c>
      <c r="S7" s="65">
        <v>19</v>
      </c>
    </row>
    <row r="8" ht="52.5" customHeight="1" spans="1:19">
      <c r="A8" s="189" t="s">
        <v>45</v>
      </c>
      <c r="B8" s="189" t="s">
        <v>46</v>
      </c>
      <c r="C8" s="23">
        <v>1270211.57</v>
      </c>
      <c r="D8" s="23">
        <v>1270211.57</v>
      </c>
      <c r="E8" s="23">
        <v>1070211.57</v>
      </c>
      <c r="F8" s="23"/>
      <c r="G8" s="23"/>
      <c r="H8" s="23"/>
      <c r="I8" s="23">
        <v>200000</v>
      </c>
      <c r="J8" s="23"/>
      <c r="K8" s="23"/>
      <c r="L8" s="23"/>
      <c r="M8" s="23"/>
      <c r="N8" s="23">
        <v>200000</v>
      </c>
      <c r="O8" s="23"/>
      <c r="P8" s="23"/>
      <c r="Q8" s="23"/>
      <c r="R8" s="23"/>
      <c r="S8" s="23"/>
    </row>
    <row r="9" ht="30" customHeight="1" spans="1:19">
      <c r="A9" s="12" t="s">
        <v>30</v>
      </c>
      <c r="B9" s="190"/>
      <c r="C9" s="178">
        <v>1270211.57</v>
      </c>
      <c r="D9" s="178">
        <v>1270211.57</v>
      </c>
      <c r="E9" s="178">
        <v>1070211.57</v>
      </c>
      <c r="F9" s="178"/>
      <c r="G9" s="178"/>
      <c r="H9" s="178"/>
      <c r="I9" s="178">
        <v>200000</v>
      </c>
      <c r="J9" s="178"/>
      <c r="K9" s="178"/>
      <c r="L9" s="178"/>
      <c r="M9" s="178"/>
      <c r="N9" s="178">
        <v>200000</v>
      </c>
      <c r="O9" s="178"/>
      <c r="P9" s="178"/>
      <c r="Q9" s="178"/>
      <c r="R9" s="178"/>
      <c r="S9" s="178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8"/>
  <sheetViews>
    <sheetView showZeros="0" workbookViewId="0">
      <selection activeCell="R8" sqref="R8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80"/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46" t="s">
        <v>47</v>
      </c>
      <c r="O1" s="46"/>
    </row>
    <row r="2" ht="36" customHeight="1" spans="1:15">
      <c r="A2" s="181" t="str">
        <f>"2026"&amp;"年部门支出预算表"</f>
        <v>2026年部门支出预算表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ht="18.75" customHeight="1" spans="1:15">
      <c r="A3" s="32" t="str">
        <f>"单位名称："&amp;"芒市人民政府防震减灾局"</f>
        <v>单位名称：芒市人民政府防震减灾局</v>
      </c>
      <c r="B3" s="32"/>
      <c r="C3" s="32"/>
      <c r="D3" s="32"/>
      <c r="E3" s="32"/>
      <c r="F3" s="32"/>
      <c r="G3" s="180"/>
      <c r="H3" s="180"/>
      <c r="I3" s="180"/>
      <c r="J3" s="180"/>
      <c r="K3" s="180"/>
      <c r="L3" s="180"/>
      <c r="M3" s="180"/>
      <c r="N3" s="46" t="s">
        <v>1</v>
      </c>
      <c r="O3" s="46"/>
    </row>
    <row r="4" ht="31.5" customHeight="1" spans="1:15">
      <c r="A4" s="182" t="s">
        <v>48</v>
      </c>
      <c r="B4" s="182" t="s">
        <v>49</v>
      </c>
      <c r="C4" s="182" t="s">
        <v>30</v>
      </c>
      <c r="D4" s="182" t="s">
        <v>34</v>
      </c>
      <c r="E4" s="182"/>
      <c r="F4" s="182"/>
      <c r="G4" s="182" t="s">
        <v>35</v>
      </c>
      <c r="H4" s="182" t="s">
        <v>36</v>
      </c>
      <c r="I4" s="182" t="s">
        <v>50</v>
      </c>
      <c r="J4" s="182" t="s">
        <v>51</v>
      </c>
      <c r="K4" s="182"/>
      <c r="L4" s="182"/>
      <c r="M4" s="182"/>
      <c r="N4" s="182"/>
      <c r="O4" s="182"/>
    </row>
    <row r="5" ht="37.3" customHeight="1" spans="1:15">
      <c r="A5" s="182"/>
      <c r="B5" s="182"/>
      <c r="C5" s="182"/>
      <c r="D5" s="182" t="s">
        <v>33</v>
      </c>
      <c r="E5" s="182" t="s">
        <v>52</v>
      </c>
      <c r="F5" s="182" t="s">
        <v>53</v>
      </c>
      <c r="G5" s="182"/>
      <c r="H5" s="182"/>
      <c r="I5" s="182"/>
      <c r="J5" s="182" t="s">
        <v>33</v>
      </c>
      <c r="K5" s="182" t="s">
        <v>54</v>
      </c>
      <c r="L5" s="182" t="s">
        <v>55</v>
      </c>
      <c r="M5" s="182" t="s">
        <v>56</v>
      </c>
      <c r="N5" s="182" t="s">
        <v>57</v>
      </c>
      <c r="O5" s="182" t="s">
        <v>58</v>
      </c>
    </row>
    <row r="6" ht="18.75" customHeight="1" spans="1:15">
      <c r="A6" s="183" t="s">
        <v>59</v>
      </c>
      <c r="B6" s="183" t="s">
        <v>60</v>
      </c>
      <c r="C6" s="183" t="s">
        <v>61</v>
      </c>
      <c r="D6" s="183" t="s">
        <v>62</v>
      </c>
      <c r="E6" s="183" t="s">
        <v>63</v>
      </c>
      <c r="F6" s="183" t="s">
        <v>64</v>
      </c>
      <c r="G6" s="183" t="s">
        <v>65</v>
      </c>
      <c r="H6" s="183" t="s">
        <v>66</v>
      </c>
      <c r="I6" s="183" t="s">
        <v>67</v>
      </c>
      <c r="J6" s="183" t="s">
        <v>68</v>
      </c>
      <c r="K6" s="183" t="s">
        <v>69</v>
      </c>
      <c r="L6" s="183" t="s">
        <v>70</v>
      </c>
      <c r="M6" s="183" t="s">
        <v>71</v>
      </c>
      <c r="N6" s="183" t="s">
        <v>72</v>
      </c>
      <c r="O6" s="183" t="s">
        <v>73</v>
      </c>
    </row>
    <row r="7" ht="52.5" customHeight="1" spans="1:15">
      <c r="A7" s="184" t="s">
        <v>74</v>
      </c>
      <c r="B7" s="185" t="s">
        <v>75</v>
      </c>
      <c r="C7" s="151">
        <v>108519.05</v>
      </c>
      <c r="D7" s="151">
        <v>108519.05</v>
      </c>
      <c r="E7" s="151">
        <v>108519.05</v>
      </c>
      <c r="F7" s="151"/>
      <c r="G7" s="151"/>
      <c r="H7" s="151"/>
      <c r="I7" s="151"/>
      <c r="J7" s="151"/>
      <c r="K7" s="151"/>
      <c r="L7" s="151"/>
      <c r="M7" s="151"/>
      <c r="N7" s="151"/>
      <c r="O7" s="151"/>
    </row>
    <row r="8" ht="52.5" customHeight="1" spans="1:15">
      <c r="A8" s="186" t="s">
        <v>76</v>
      </c>
      <c r="B8" s="182" t="s">
        <v>77</v>
      </c>
      <c r="C8" s="151">
        <v>94228.8</v>
      </c>
      <c r="D8" s="151">
        <v>94228.8</v>
      </c>
      <c r="E8" s="151">
        <v>94228.8</v>
      </c>
      <c r="F8" s="151"/>
      <c r="G8" s="151"/>
      <c r="H8" s="151"/>
      <c r="I8" s="151"/>
      <c r="J8" s="151"/>
      <c r="K8" s="151"/>
      <c r="L8" s="151"/>
      <c r="M8" s="151"/>
      <c r="N8" s="151"/>
      <c r="O8" s="151"/>
    </row>
    <row r="9" ht="52.5" customHeight="1" spans="1:15">
      <c r="A9" s="187" t="s">
        <v>78</v>
      </c>
      <c r="B9" s="182" t="s">
        <v>79</v>
      </c>
      <c r="C9" s="151">
        <v>1800</v>
      </c>
      <c r="D9" s="151">
        <v>1800</v>
      </c>
      <c r="E9" s="151">
        <v>1800</v>
      </c>
      <c r="F9" s="151"/>
      <c r="G9" s="151"/>
      <c r="H9" s="151"/>
      <c r="I9" s="151"/>
      <c r="J9" s="151"/>
      <c r="K9" s="151"/>
      <c r="L9" s="151"/>
      <c r="M9" s="151"/>
      <c r="N9" s="151"/>
      <c r="O9" s="151"/>
    </row>
    <row r="10" ht="69" customHeight="1" spans="1:15">
      <c r="A10" s="187" t="s">
        <v>80</v>
      </c>
      <c r="B10" s="182" t="s">
        <v>81</v>
      </c>
      <c r="C10" s="151">
        <v>92428.8</v>
      </c>
      <c r="D10" s="151">
        <v>92428.8</v>
      </c>
      <c r="E10" s="151">
        <v>92428.8</v>
      </c>
      <c r="F10" s="151"/>
      <c r="G10" s="151"/>
      <c r="H10" s="151"/>
      <c r="I10" s="151"/>
      <c r="J10" s="151"/>
      <c r="K10" s="151"/>
      <c r="L10" s="151"/>
      <c r="M10" s="151"/>
      <c r="N10" s="151"/>
      <c r="O10" s="151"/>
    </row>
    <row r="11" ht="52.5" customHeight="1" spans="1:15">
      <c r="A11" s="187" t="s">
        <v>82</v>
      </c>
      <c r="B11" s="182" t="s">
        <v>83</v>
      </c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</row>
    <row r="12" ht="52.5" customHeight="1" spans="1:15">
      <c r="A12" s="186" t="s">
        <v>84</v>
      </c>
      <c r="B12" s="182" t="s">
        <v>85</v>
      </c>
      <c r="C12" s="151">
        <v>10500</v>
      </c>
      <c r="D12" s="151">
        <v>10500</v>
      </c>
      <c r="E12" s="151">
        <v>10500</v>
      </c>
      <c r="F12" s="151"/>
      <c r="G12" s="151"/>
      <c r="H12" s="151"/>
      <c r="I12" s="151"/>
      <c r="J12" s="151"/>
      <c r="K12" s="151"/>
      <c r="L12" s="151"/>
      <c r="M12" s="151"/>
      <c r="N12" s="151"/>
      <c r="O12" s="151"/>
    </row>
    <row r="13" ht="52.5" customHeight="1" spans="1:15">
      <c r="A13" s="187" t="s">
        <v>86</v>
      </c>
      <c r="B13" s="182" t="s">
        <v>87</v>
      </c>
      <c r="C13" s="151">
        <v>10500</v>
      </c>
      <c r="D13" s="151">
        <v>10500</v>
      </c>
      <c r="E13" s="151">
        <v>10500</v>
      </c>
      <c r="F13" s="151"/>
      <c r="G13" s="151"/>
      <c r="H13" s="151"/>
      <c r="I13" s="151"/>
      <c r="J13" s="151"/>
      <c r="K13" s="151"/>
      <c r="L13" s="151"/>
      <c r="M13" s="151"/>
      <c r="N13" s="151"/>
      <c r="O13" s="151"/>
    </row>
    <row r="14" ht="52.5" customHeight="1" spans="1:15">
      <c r="A14" s="186" t="s">
        <v>88</v>
      </c>
      <c r="B14" s="182" t="s">
        <v>89</v>
      </c>
      <c r="C14" s="151">
        <v>3790.25</v>
      </c>
      <c r="D14" s="151">
        <v>3790.25</v>
      </c>
      <c r="E14" s="151">
        <v>3790.25</v>
      </c>
      <c r="F14" s="151"/>
      <c r="G14" s="151"/>
      <c r="H14" s="151"/>
      <c r="I14" s="151"/>
      <c r="J14" s="151"/>
      <c r="K14" s="151"/>
      <c r="L14" s="151"/>
      <c r="M14" s="151"/>
      <c r="N14" s="151"/>
      <c r="O14" s="151"/>
    </row>
    <row r="15" ht="52.5" customHeight="1" spans="1:15">
      <c r="A15" s="187" t="s">
        <v>90</v>
      </c>
      <c r="B15" s="182" t="s">
        <v>89</v>
      </c>
      <c r="C15" s="151">
        <v>3790.25</v>
      </c>
      <c r="D15" s="151">
        <v>3790.25</v>
      </c>
      <c r="E15" s="151">
        <v>3790.25</v>
      </c>
      <c r="F15" s="151"/>
      <c r="G15" s="151"/>
      <c r="H15" s="151"/>
      <c r="I15" s="151"/>
      <c r="J15" s="151"/>
      <c r="K15" s="151"/>
      <c r="L15" s="151"/>
      <c r="M15" s="151"/>
      <c r="N15" s="151"/>
      <c r="O15" s="151"/>
    </row>
    <row r="16" ht="52.5" customHeight="1" spans="1:15">
      <c r="A16" s="184" t="s">
        <v>91</v>
      </c>
      <c r="B16" s="185" t="s">
        <v>92</v>
      </c>
      <c r="C16" s="151">
        <v>33342.6</v>
      </c>
      <c r="D16" s="151">
        <v>33342.6</v>
      </c>
      <c r="E16" s="151">
        <v>33342.6</v>
      </c>
      <c r="F16" s="151"/>
      <c r="G16" s="151"/>
      <c r="H16" s="151"/>
      <c r="I16" s="151"/>
      <c r="J16" s="151"/>
      <c r="K16" s="151"/>
      <c r="L16" s="151"/>
      <c r="M16" s="151"/>
      <c r="N16" s="151"/>
      <c r="O16" s="151"/>
    </row>
    <row r="17" ht="52.5" customHeight="1" spans="1:15">
      <c r="A17" s="186" t="s">
        <v>93</v>
      </c>
      <c r="B17" s="182" t="s">
        <v>94</v>
      </c>
      <c r="C17" s="151">
        <v>33342.6</v>
      </c>
      <c r="D17" s="151">
        <v>33342.6</v>
      </c>
      <c r="E17" s="151">
        <v>33342.6</v>
      </c>
      <c r="F17" s="151"/>
      <c r="G17" s="151"/>
      <c r="H17" s="151"/>
      <c r="I17" s="151"/>
      <c r="J17" s="151"/>
      <c r="K17" s="151"/>
      <c r="L17" s="151"/>
      <c r="M17" s="151"/>
      <c r="N17" s="151"/>
      <c r="O17" s="151"/>
    </row>
    <row r="18" ht="52.5" customHeight="1" spans="1:15">
      <c r="A18" s="187" t="s">
        <v>95</v>
      </c>
      <c r="B18" s="182" t="s">
        <v>96</v>
      </c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</row>
    <row r="19" ht="52.5" customHeight="1" spans="1:15">
      <c r="A19" s="187" t="s">
        <v>97</v>
      </c>
      <c r="B19" s="182" t="s">
        <v>98</v>
      </c>
      <c r="C19" s="151">
        <v>32223.46</v>
      </c>
      <c r="D19" s="151">
        <v>32223.46</v>
      </c>
      <c r="E19" s="151">
        <v>32223.46</v>
      </c>
      <c r="F19" s="151"/>
      <c r="G19" s="151"/>
      <c r="H19" s="151"/>
      <c r="I19" s="151"/>
      <c r="J19" s="151"/>
      <c r="K19" s="151"/>
      <c r="L19" s="151"/>
      <c r="M19" s="151"/>
      <c r="N19" s="151"/>
      <c r="O19" s="151"/>
    </row>
    <row r="20" ht="52.5" customHeight="1" spans="1:15">
      <c r="A20" s="187" t="s">
        <v>99</v>
      </c>
      <c r="B20" s="182" t="s">
        <v>100</v>
      </c>
      <c r="C20" s="151">
        <v>1119.14</v>
      </c>
      <c r="D20" s="151">
        <v>1119.14</v>
      </c>
      <c r="E20" s="151">
        <v>1119.14</v>
      </c>
      <c r="F20" s="151"/>
      <c r="G20" s="151"/>
      <c r="H20" s="151"/>
      <c r="I20" s="151"/>
      <c r="J20" s="151"/>
      <c r="K20" s="151"/>
      <c r="L20" s="151"/>
      <c r="M20" s="151"/>
      <c r="N20" s="151"/>
      <c r="O20" s="151"/>
    </row>
    <row r="21" ht="52.5" customHeight="1" spans="1:15">
      <c r="A21" s="184" t="s">
        <v>101</v>
      </c>
      <c r="B21" s="185" t="s">
        <v>102</v>
      </c>
      <c r="C21" s="151">
        <v>67148.64</v>
      </c>
      <c r="D21" s="151">
        <v>67148.64</v>
      </c>
      <c r="E21" s="151">
        <v>67148.64</v>
      </c>
      <c r="F21" s="151"/>
      <c r="G21" s="151"/>
      <c r="H21" s="151"/>
      <c r="I21" s="151"/>
      <c r="J21" s="151"/>
      <c r="K21" s="151"/>
      <c r="L21" s="151"/>
      <c r="M21" s="151"/>
      <c r="N21" s="151"/>
      <c r="O21" s="151"/>
    </row>
    <row r="22" ht="52.5" customHeight="1" spans="1:15">
      <c r="A22" s="186" t="s">
        <v>103</v>
      </c>
      <c r="B22" s="182" t="s">
        <v>104</v>
      </c>
      <c r="C22" s="151">
        <v>67148.64</v>
      </c>
      <c r="D22" s="151">
        <v>67148.64</v>
      </c>
      <c r="E22" s="151">
        <v>67148.64</v>
      </c>
      <c r="F22" s="151"/>
      <c r="G22" s="151"/>
      <c r="H22" s="151"/>
      <c r="I22" s="151"/>
      <c r="J22" s="151"/>
      <c r="K22" s="151"/>
      <c r="L22" s="151"/>
      <c r="M22" s="151"/>
      <c r="N22" s="151"/>
      <c r="O22" s="151"/>
    </row>
    <row r="23" ht="52.5" customHeight="1" spans="1:15">
      <c r="A23" s="187" t="s">
        <v>105</v>
      </c>
      <c r="B23" s="182" t="s">
        <v>106</v>
      </c>
      <c r="C23" s="151">
        <v>67148.64</v>
      </c>
      <c r="D23" s="151">
        <v>67148.64</v>
      </c>
      <c r="E23" s="151">
        <v>67148.64</v>
      </c>
      <c r="F23" s="151"/>
      <c r="G23" s="151"/>
      <c r="H23" s="151"/>
      <c r="I23" s="151"/>
      <c r="J23" s="151"/>
      <c r="K23" s="151"/>
      <c r="L23" s="151"/>
      <c r="M23" s="151"/>
      <c r="N23" s="151"/>
      <c r="O23" s="151"/>
    </row>
    <row r="24" ht="52.5" customHeight="1" spans="1:15">
      <c r="A24" s="184" t="s">
        <v>107</v>
      </c>
      <c r="B24" s="185" t="s">
        <v>108</v>
      </c>
      <c r="C24" s="151">
        <v>1061201.28</v>
      </c>
      <c r="D24" s="151">
        <v>861201.28</v>
      </c>
      <c r="E24" s="151">
        <v>581201.28</v>
      </c>
      <c r="F24" s="151">
        <v>280000</v>
      </c>
      <c r="G24" s="151"/>
      <c r="H24" s="151"/>
      <c r="I24" s="151"/>
      <c r="J24" s="151">
        <v>200000</v>
      </c>
      <c r="K24" s="151"/>
      <c r="L24" s="151"/>
      <c r="M24" s="151"/>
      <c r="N24" s="151"/>
      <c r="O24" s="151">
        <v>200000</v>
      </c>
    </row>
    <row r="25" ht="52.5" customHeight="1" spans="1:15">
      <c r="A25" s="186" t="s">
        <v>109</v>
      </c>
      <c r="B25" s="182" t="s">
        <v>110</v>
      </c>
      <c r="C25" s="151">
        <v>1061201.28</v>
      </c>
      <c r="D25" s="151">
        <v>861201.28</v>
      </c>
      <c r="E25" s="151">
        <v>581201.28</v>
      </c>
      <c r="F25" s="151">
        <v>280000</v>
      </c>
      <c r="G25" s="151"/>
      <c r="H25" s="151"/>
      <c r="I25" s="151"/>
      <c r="J25" s="151">
        <v>200000</v>
      </c>
      <c r="K25" s="151"/>
      <c r="L25" s="151"/>
      <c r="M25" s="151"/>
      <c r="N25" s="151"/>
      <c r="O25" s="151">
        <v>200000</v>
      </c>
    </row>
    <row r="26" ht="52.5" customHeight="1" spans="1:15">
      <c r="A26" s="187" t="s">
        <v>111</v>
      </c>
      <c r="B26" s="182" t="s">
        <v>112</v>
      </c>
      <c r="C26" s="151">
        <v>2300</v>
      </c>
      <c r="D26" s="151">
        <v>2300</v>
      </c>
      <c r="E26" s="151"/>
      <c r="F26" s="151">
        <v>2300</v>
      </c>
      <c r="G26" s="151"/>
      <c r="H26" s="151"/>
      <c r="I26" s="151"/>
      <c r="J26" s="151"/>
      <c r="K26" s="151"/>
      <c r="L26" s="151"/>
      <c r="M26" s="151"/>
      <c r="N26" s="151"/>
      <c r="O26" s="151"/>
    </row>
    <row r="27" ht="52.5" customHeight="1" spans="1:15">
      <c r="A27" s="187" t="s">
        <v>113</v>
      </c>
      <c r="B27" s="182" t="s">
        <v>114</v>
      </c>
      <c r="C27" s="151">
        <v>1058901.28</v>
      </c>
      <c r="D27" s="151">
        <v>858901.28</v>
      </c>
      <c r="E27" s="151">
        <v>581201.28</v>
      </c>
      <c r="F27" s="151">
        <v>277700</v>
      </c>
      <c r="G27" s="151"/>
      <c r="H27" s="151"/>
      <c r="I27" s="151"/>
      <c r="J27" s="151">
        <v>200000</v>
      </c>
      <c r="K27" s="151"/>
      <c r="L27" s="151"/>
      <c r="M27" s="151"/>
      <c r="N27" s="151"/>
      <c r="O27" s="151">
        <v>200000</v>
      </c>
    </row>
    <row r="28" ht="30" customHeight="1" spans="1:15">
      <c r="A28" s="183" t="s">
        <v>30</v>
      </c>
      <c r="B28" s="183"/>
      <c r="C28" s="151">
        <v>1270211.57</v>
      </c>
      <c r="D28" s="151">
        <v>1070211.57</v>
      </c>
      <c r="E28" s="151">
        <v>790211.57</v>
      </c>
      <c r="F28" s="151">
        <v>280000</v>
      </c>
      <c r="G28" s="151"/>
      <c r="H28" s="151"/>
      <c r="I28" s="151"/>
      <c r="J28" s="151">
        <v>200000</v>
      </c>
      <c r="K28" s="151"/>
      <c r="L28" s="151"/>
      <c r="M28" s="151"/>
      <c r="N28" s="151"/>
      <c r="O28" s="151">
        <v>200000</v>
      </c>
    </row>
  </sheetData>
  <mergeCells count="13">
    <mergeCell ref="N1:O1"/>
    <mergeCell ref="A2:O2"/>
    <mergeCell ref="A3:F3"/>
    <mergeCell ref="N3:O3"/>
    <mergeCell ref="D4:F4"/>
    <mergeCell ref="J4:O4"/>
    <mergeCell ref="A28:B28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A1" sqref="A1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9"/>
      <c r="B1" s="49"/>
      <c r="C1" s="49"/>
      <c r="D1" s="100" t="s">
        <v>115</v>
      </c>
    </row>
    <row r="2" ht="30.75" customHeight="1" spans="1:4">
      <c r="A2" s="173" t="str">
        <f>"2026"&amp;"年部门财政拨款收支预算总表"</f>
        <v>2026年部门财政拨款收支预算总表</v>
      </c>
      <c r="B2" s="173"/>
      <c r="C2" s="173"/>
      <c r="D2" s="173"/>
    </row>
    <row r="3" ht="18.75" customHeight="1" spans="1:4">
      <c r="A3" s="32" t="str">
        <f>"单位名称："&amp;"芒市人民政府防震减灾局"</f>
        <v>单位名称：芒市人民政府防震减灾局</v>
      </c>
      <c r="B3" s="174"/>
      <c r="C3" s="174"/>
      <c r="D3" s="101" t="s">
        <v>1</v>
      </c>
    </row>
    <row r="4" ht="19.5" customHeight="1" spans="1:4">
      <c r="A4" s="12" t="s">
        <v>116</v>
      </c>
      <c r="B4" s="14"/>
      <c r="C4" s="12" t="s">
        <v>117</v>
      </c>
      <c r="D4" s="14"/>
    </row>
    <row r="5" ht="21.75" customHeight="1" spans="1:4">
      <c r="A5" s="77" t="s">
        <v>118</v>
      </c>
      <c r="B5" s="11" t="s">
        <v>5</v>
      </c>
      <c r="C5" s="77" t="s">
        <v>119</v>
      </c>
      <c r="D5" s="11" t="s">
        <v>5</v>
      </c>
    </row>
    <row r="6" ht="17.25" customHeight="1" spans="1:4">
      <c r="A6" s="81"/>
      <c r="B6" s="18"/>
      <c r="C6" s="81"/>
      <c r="D6" s="18"/>
    </row>
    <row r="7" ht="19.5" customHeight="1" spans="1:4">
      <c r="A7" s="94" t="s">
        <v>120</v>
      </c>
      <c r="B7" s="23">
        <v>1070211.57</v>
      </c>
      <c r="C7" s="94" t="s">
        <v>121</v>
      </c>
      <c r="D7" s="23">
        <v>1070211.57</v>
      </c>
    </row>
    <row r="8" ht="19.5" customHeight="1" spans="1:4">
      <c r="A8" s="94" t="s">
        <v>122</v>
      </c>
      <c r="B8" s="23">
        <v>1070211.57</v>
      </c>
      <c r="C8" s="175" t="str">
        <f>"（"&amp;"一"&amp;"）"&amp;"社会保障和就业支出"</f>
        <v>（一）社会保障和就业支出</v>
      </c>
      <c r="D8" s="23">
        <v>108519.05</v>
      </c>
    </row>
    <row r="9" ht="19.5" customHeight="1" spans="1:4">
      <c r="A9" s="176" t="s">
        <v>123</v>
      </c>
      <c r="B9" s="23"/>
      <c r="C9" s="175" t="str">
        <f>"（"&amp;"二"&amp;"）"&amp;"卫生健康支出"</f>
        <v>（二）卫生健康支出</v>
      </c>
      <c r="D9" s="23">
        <v>33342.6</v>
      </c>
    </row>
    <row r="10" ht="19.5" customHeight="1" spans="1:4">
      <c r="A10" s="176" t="s">
        <v>124</v>
      </c>
      <c r="B10" s="23"/>
      <c r="C10" s="175" t="str">
        <f>"（"&amp;"三"&amp;"）"&amp;"住房保障支出"</f>
        <v>（三）住房保障支出</v>
      </c>
      <c r="D10" s="23">
        <v>67148.64</v>
      </c>
    </row>
    <row r="11" ht="19.5" customHeight="1" spans="1:4">
      <c r="A11" s="176" t="s">
        <v>125</v>
      </c>
      <c r="B11" s="23"/>
      <c r="C11" s="175" t="str">
        <f>"（"&amp;"四"&amp;"）"&amp;"灾害防治及应急管理支出"</f>
        <v>（四）灾害防治及应急管理支出</v>
      </c>
      <c r="D11" s="23">
        <v>861201.28</v>
      </c>
    </row>
    <row r="12" ht="19.5" customHeight="1" spans="1:4">
      <c r="A12" s="176" t="s">
        <v>122</v>
      </c>
      <c r="B12" s="23"/>
      <c r="C12" s="175"/>
      <c r="D12" s="23"/>
    </row>
    <row r="13" ht="19.5" customHeight="1" spans="1:4">
      <c r="A13" s="176" t="s">
        <v>123</v>
      </c>
      <c r="B13" s="23"/>
      <c r="C13" s="175"/>
      <c r="D13" s="23"/>
    </row>
    <row r="14" ht="19.5" customHeight="1" spans="1:4">
      <c r="A14" s="176" t="s">
        <v>124</v>
      </c>
      <c r="B14" s="23"/>
      <c r="C14" s="175"/>
      <c r="D14" s="23"/>
    </row>
    <row r="15" ht="19.5" customHeight="1" spans="1:4">
      <c r="A15" s="177"/>
      <c r="B15" s="23"/>
      <c r="C15" s="175"/>
      <c r="D15" s="23"/>
    </row>
    <row r="16" ht="19.5" customHeight="1" spans="1:4">
      <c r="A16" s="177"/>
      <c r="B16" s="23"/>
      <c r="C16" s="175"/>
      <c r="D16" s="23"/>
    </row>
    <row r="17" ht="19.5" customHeight="1" spans="1:4">
      <c r="A17" s="177"/>
      <c r="B17" s="23"/>
      <c r="C17" s="175"/>
      <c r="D17" s="23"/>
    </row>
    <row r="18" ht="19.5" customHeight="1" spans="1:4">
      <c r="A18" s="177"/>
      <c r="B18" s="23"/>
      <c r="C18" s="175"/>
      <c r="D18" s="23"/>
    </row>
    <row r="19" ht="19.5" customHeight="1" spans="1:4">
      <c r="A19" s="177"/>
      <c r="B19" s="23"/>
      <c r="C19" s="175"/>
      <c r="D19" s="23"/>
    </row>
    <row r="20" ht="19.5" customHeight="1" spans="1:4">
      <c r="A20" s="94"/>
      <c r="B20" s="23"/>
      <c r="C20" s="175"/>
      <c r="D20" s="23"/>
    </row>
    <row r="21" ht="19.5" customHeight="1" spans="1:4">
      <c r="A21" s="94"/>
      <c r="B21" s="23"/>
      <c r="C21" s="94"/>
      <c r="D21" s="23"/>
    </row>
    <row r="22" ht="19.5" customHeight="1" spans="1:4">
      <c r="A22" s="94"/>
      <c r="B22" s="23"/>
      <c r="C22" s="94"/>
      <c r="D22" s="23"/>
    </row>
    <row r="23" ht="19.5" customHeight="1" spans="1:4">
      <c r="A23" s="94"/>
      <c r="B23" s="23"/>
      <c r="C23" s="94"/>
      <c r="D23" s="23"/>
    </row>
    <row r="24" ht="19.5" customHeight="1" spans="1:4">
      <c r="A24" s="94"/>
      <c r="B24" s="23"/>
      <c r="C24" s="94"/>
      <c r="D24" s="23"/>
    </row>
    <row r="25" ht="19.5" customHeight="1" spans="1:4">
      <c r="A25" s="94"/>
      <c r="B25" s="23"/>
      <c r="C25" s="94"/>
      <c r="D25" s="23"/>
    </row>
    <row r="26" ht="19.5" customHeight="1" spans="1:4">
      <c r="A26" s="175"/>
      <c r="B26" s="23"/>
      <c r="C26" s="94"/>
      <c r="D26" s="23"/>
    </row>
    <row r="27" ht="19.5" customHeight="1" spans="1:4">
      <c r="A27" s="94"/>
      <c r="B27" s="23"/>
      <c r="C27" s="94"/>
      <c r="D27" s="23"/>
    </row>
    <row r="28" customHeight="1" spans="1:4">
      <c r="A28" s="94"/>
      <c r="B28" s="23"/>
      <c r="C28" s="176"/>
      <c r="D28" s="23"/>
    </row>
    <row r="29" ht="19.5" customHeight="1" spans="1:4">
      <c r="A29" s="94"/>
      <c r="B29" s="23"/>
      <c r="C29" s="94"/>
      <c r="D29" s="23"/>
    </row>
    <row r="30" ht="19.5" customHeight="1" spans="1:4">
      <c r="A30" s="175"/>
      <c r="B30" s="23"/>
      <c r="C30" s="94"/>
      <c r="D30" s="23"/>
    </row>
    <row r="31" ht="18" customHeight="1" spans="1:4">
      <c r="A31" s="175"/>
      <c r="B31" s="23"/>
      <c r="C31" s="94"/>
      <c r="D31" s="23"/>
    </row>
    <row r="32" ht="18" customHeight="1" spans="1:4">
      <c r="A32" s="175"/>
      <c r="B32" s="23"/>
      <c r="C32" s="176"/>
      <c r="D32" s="23"/>
    </row>
    <row r="33" ht="18" customHeight="1" spans="1:4">
      <c r="A33" s="175"/>
      <c r="B33" s="23"/>
      <c r="C33" s="176"/>
      <c r="D33" s="23"/>
    </row>
    <row r="34" ht="19.5" customHeight="1" spans="1:4">
      <c r="A34" s="175"/>
      <c r="B34" s="178"/>
      <c r="C34" s="94"/>
      <c r="D34" s="178"/>
    </row>
    <row r="35" ht="19.5" customHeight="1" spans="1:4">
      <c r="A35" s="175"/>
      <c r="B35" s="23"/>
      <c r="C35" s="94" t="s">
        <v>126</v>
      </c>
      <c r="D35" s="23"/>
    </row>
    <row r="36" ht="19.5" customHeight="1" spans="1:4">
      <c r="A36" s="179" t="s">
        <v>24</v>
      </c>
      <c r="B36" s="23">
        <v>1070211.57</v>
      </c>
      <c r="C36" s="179" t="s">
        <v>25</v>
      </c>
      <c r="D36" s="23">
        <v>1070211.57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6"/>
  <sheetViews>
    <sheetView showZeros="0" workbookViewId="0">
      <selection activeCell="N14" sqref="N14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40"/>
      <c r="B1" s="140"/>
      <c r="C1" s="140"/>
      <c r="D1" s="140"/>
      <c r="E1" s="140"/>
      <c r="F1" s="140"/>
      <c r="G1" s="144" t="s">
        <v>127</v>
      </c>
    </row>
    <row r="2" ht="33" customHeight="1" spans="1:7">
      <c r="A2" s="166" t="str">
        <f>"2026"&amp;"年一般公共预算支出预算表（按功能科目分类）"</f>
        <v>2026年一般公共预算支出预算表（按功能科目分类）</v>
      </c>
      <c r="B2" s="166"/>
      <c r="C2" s="166"/>
      <c r="D2" s="166"/>
      <c r="E2" s="166"/>
      <c r="F2" s="166"/>
      <c r="G2" s="166"/>
    </row>
    <row r="3" ht="18.75" customHeight="1" spans="1:7">
      <c r="A3" s="167" t="str">
        <f>"单位名称："&amp;"芒市人民政府防震减灾局"</f>
        <v>单位名称：芒市人民政府防震减灾局</v>
      </c>
      <c r="B3" s="167"/>
      <c r="C3" s="140"/>
      <c r="D3" s="140"/>
      <c r="E3" s="140"/>
      <c r="F3" s="140"/>
      <c r="G3" s="144" t="s">
        <v>1</v>
      </c>
    </row>
    <row r="4" ht="18.75" customHeight="1" spans="1:7">
      <c r="A4" s="168" t="s">
        <v>128</v>
      </c>
      <c r="B4" s="168"/>
      <c r="C4" s="168" t="s">
        <v>30</v>
      </c>
      <c r="D4" s="168" t="s">
        <v>52</v>
      </c>
      <c r="E4" s="168"/>
      <c r="F4" s="168"/>
      <c r="G4" s="168" t="s">
        <v>53</v>
      </c>
    </row>
    <row r="5" ht="18.75" customHeight="1" spans="1:7">
      <c r="A5" s="168" t="s">
        <v>48</v>
      </c>
      <c r="B5" s="168" t="s">
        <v>49</v>
      </c>
      <c r="C5" s="168"/>
      <c r="D5" s="168" t="s">
        <v>33</v>
      </c>
      <c r="E5" s="168" t="s">
        <v>129</v>
      </c>
      <c r="F5" s="168" t="s">
        <v>130</v>
      </c>
      <c r="G5" s="168"/>
    </row>
    <row r="6" ht="18.75" customHeight="1" spans="1:7">
      <c r="A6" s="168" t="s">
        <v>59</v>
      </c>
      <c r="B6" s="168" t="s">
        <v>60</v>
      </c>
      <c r="C6" s="168" t="s">
        <v>61</v>
      </c>
      <c r="D6" s="168" t="s">
        <v>62</v>
      </c>
      <c r="E6" s="168" t="s">
        <v>63</v>
      </c>
      <c r="F6" s="168" t="s">
        <v>64</v>
      </c>
      <c r="G6" s="168" t="s">
        <v>65</v>
      </c>
    </row>
    <row r="7" ht="18.75" customHeight="1" spans="1:7">
      <c r="A7" s="169" t="s">
        <v>74</v>
      </c>
      <c r="B7" s="169" t="s">
        <v>75</v>
      </c>
      <c r="C7" s="170">
        <v>108519.05</v>
      </c>
      <c r="D7" s="170">
        <v>108519.05</v>
      </c>
      <c r="E7" s="170">
        <v>108519.05</v>
      </c>
      <c r="F7" s="170"/>
      <c r="G7" s="170"/>
    </row>
    <row r="8" ht="18.75" customHeight="1" outlineLevel="1" spans="1:7">
      <c r="A8" s="171" t="s">
        <v>76</v>
      </c>
      <c r="B8" s="171" t="s">
        <v>77</v>
      </c>
      <c r="C8" s="170">
        <v>94228.8</v>
      </c>
      <c r="D8" s="170">
        <v>94228.8</v>
      </c>
      <c r="E8" s="170">
        <v>94228.8</v>
      </c>
      <c r="F8" s="170"/>
      <c r="G8" s="170"/>
    </row>
    <row r="9" ht="18.75" customHeight="1" outlineLevel="2" spans="1:7">
      <c r="A9" s="172" t="s">
        <v>78</v>
      </c>
      <c r="B9" s="172" t="s">
        <v>79</v>
      </c>
      <c r="C9" s="170">
        <v>1800</v>
      </c>
      <c r="D9" s="170">
        <v>1800</v>
      </c>
      <c r="E9" s="170">
        <v>1800</v>
      </c>
      <c r="F9" s="170"/>
      <c r="G9" s="170"/>
    </row>
    <row r="10" ht="35" customHeight="1" outlineLevel="2" spans="1:7">
      <c r="A10" s="172" t="s">
        <v>80</v>
      </c>
      <c r="B10" s="172" t="s">
        <v>81</v>
      </c>
      <c r="C10" s="170">
        <v>92428.8</v>
      </c>
      <c r="D10" s="170">
        <v>92428.8</v>
      </c>
      <c r="E10" s="170">
        <v>92428.8</v>
      </c>
      <c r="F10" s="170"/>
      <c r="G10" s="170"/>
    </row>
    <row r="11" ht="18.75" customHeight="1" outlineLevel="1" spans="1:7">
      <c r="A11" s="171" t="s">
        <v>84</v>
      </c>
      <c r="B11" s="171" t="s">
        <v>85</v>
      </c>
      <c r="C11" s="170">
        <v>10500</v>
      </c>
      <c r="D11" s="170">
        <v>10500</v>
      </c>
      <c r="E11" s="170">
        <v>10500</v>
      </c>
      <c r="F11" s="170"/>
      <c r="G11" s="170"/>
    </row>
    <row r="12" ht="18.75" customHeight="1" outlineLevel="2" spans="1:7">
      <c r="A12" s="172" t="s">
        <v>86</v>
      </c>
      <c r="B12" s="172" t="s">
        <v>87</v>
      </c>
      <c r="C12" s="170">
        <v>10500</v>
      </c>
      <c r="D12" s="170">
        <v>10500</v>
      </c>
      <c r="E12" s="170">
        <v>10500</v>
      </c>
      <c r="F12" s="170"/>
      <c r="G12" s="170"/>
    </row>
    <row r="13" ht="18.75" customHeight="1" outlineLevel="1" spans="1:7">
      <c r="A13" s="171" t="s">
        <v>88</v>
      </c>
      <c r="B13" s="171" t="s">
        <v>89</v>
      </c>
      <c r="C13" s="170">
        <v>3790.25</v>
      </c>
      <c r="D13" s="170">
        <v>3790.25</v>
      </c>
      <c r="E13" s="170">
        <v>3790.25</v>
      </c>
      <c r="F13" s="170"/>
      <c r="G13" s="170"/>
    </row>
    <row r="14" ht="36" customHeight="1" outlineLevel="2" spans="1:7">
      <c r="A14" s="172" t="s">
        <v>90</v>
      </c>
      <c r="B14" s="172" t="s">
        <v>89</v>
      </c>
      <c r="C14" s="170">
        <v>3790.25</v>
      </c>
      <c r="D14" s="170">
        <v>3790.25</v>
      </c>
      <c r="E14" s="170">
        <v>3790.25</v>
      </c>
      <c r="F14" s="170"/>
      <c r="G14" s="170"/>
    </row>
    <row r="15" ht="18.75" customHeight="1" spans="1:7">
      <c r="A15" s="169" t="s">
        <v>91</v>
      </c>
      <c r="B15" s="169" t="s">
        <v>92</v>
      </c>
      <c r="C15" s="170">
        <v>33342.6</v>
      </c>
      <c r="D15" s="170">
        <v>33342.6</v>
      </c>
      <c r="E15" s="170">
        <v>33342.6</v>
      </c>
      <c r="F15" s="170"/>
      <c r="G15" s="170"/>
    </row>
    <row r="16" ht="18.75" customHeight="1" outlineLevel="1" spans="1:7">
      <c r="A16" s="171" t="s">
        <v>93</v>
      </c>
      <c r="B16" s="171" t="s">
        <v>94</v>
      </c>
      <c r="C16" s="170">
        <v>33342.6</v>
      </c>
      <c r="D16" s="170">
        <v>33342.6</v>
      </c>
      <c r="E16" s="170">
        <v>33342.6</v>
      </c>
      <c r="F16" s="170"/>
      <c r="G16" s="170"/>
    </row>
    <row r="17" ht="18.75" customHeight="1" outlineLevel="2" spans="1:7">
      <c r="A17" s="172" t="s">
        <v>97</v>
      </c>
      <c r="B17" s="172" t="s">
        <v>98</v>
      </c>
      <c r="C17" s="170">
        <v>32223.46</v>
      </c>
      <c r="D17" s="170">
        <v>32223.46</v>
      </c>
      <c r="E17" s="170">
        <v>32223.46</v>
      </c>
      <c r="F17" s="170"/>
      <c r="G17" s="170"/>
    </row>
    <row r="18" ht="31" customHeight="1" outlineLevel="2" spans="1:7">
      <c r="A18" s="172" t="s">
        <v>99</v>
      </c>
      <c r="B18" s="172" t="s">
        <v>100</v>
      </c>
      <c r="C18" s="170">
        <v>1119.14</v>
      </c>
      <c r="D18" s="170">
        <v>1119.14</v>
      </c>
      <c r="E18" s="170">
        <v>1119.14</v>
      </c>
      <c r="F18" s="170"/>
      <c r="G18" s="170"/>
    </row>
    <row r="19" ht="18.75" customHeight="1" spans="1:7">
      <c r="A19" s="169" t="s">
        <v>101</v>
      </c>
      <c r="B19" s="169" t="s">
        <v>102</v>
      </c>
      <c r="C19" s="170">
        <v>67148.64</v>
      </c>
      <c r="D19" s="170">
        <v>67148.64</v>
      </c>
      <c r="E19" s="170">
        <v>67148.64</v>
      </c>
      <c r="F19" s="170"/>
      <c r="G19" s="170"/>
    </row>
    <row r="20" ht="18.75" customHeight="1" outlineLevel="1" spans="1:7">
      <c r="A20" s="171" t="s">
        <v>103</v>
      </c>
      <c r="B20" s="171" t="s">
        <v>104</v>
      </c>
      <c r="C20" s="170">
        <v>67148.64</v>
      </c>
      <c r="D20" s="170">
        <v>67148.64</v>
      </c>
      <c r="E20" s="170">
        <v>67148.64</v>
      </c>
      <c r="F20" s="170"/>
      <c r="G20" s="170"/>
    </row>
    <row r="21" ht="18.75" customHeight="1" outlineLevel="2" spans="1:7">
      <c r="A21" s="172" t="s">
        <v>105</v>
      </c>
      <c r="B21" s="172" t="s">
        <v>106</v>
      </c>
      <c r="C21" s="170">
        <v>67148.64</v>
      </c>
      <c r="D21" s="170">
        <v>67148.64</v>
      </c>
      <c r="E21" s="170">
        <v>67148.64</v>
      </c>
      <c r="F21" s="170"/>
      <c r="G21" s="170"/>
    </row>
    <row r="22" ht="18.75" customHeight="1" spans="1:7">
      <c r="A22" s="169" t="s">
        <v>107</v>
      </c>
      <c r="B22" s="169" t="s">
        <v>108</v>
      </c>
      <c r="C22" s="170">
        <v>861201.28</v>
      </c>
      <c r="D22" s="170">
        <v>581201.28</v>
      </c>
      <c r="E22" s="170">
        <v>501072</v>
      </c>
      <c r="F22" s="170">
        <v>80129.28</v>
      </c>
      <c r="G22" s="170">
        <v>280000</v>
      </c>
    </row>
    <row r="23" ht="18.75" customHeight="1" outlineLevel="1" spans="1:7">
      <c r="A23" s="171" t="s">
        <v>109</v>
      </c>
      <c r="B23" s="171" t="s">
        <v>110</v>
      </c>
      <c r="C23" s="170">
        <v>861201.28</v>
      </c>
      <c r="D23" s="170">
        <v>581201.28</v>
      </c>
      <c r="E23" s="170">
        <v>501072</v>
      </c>
      <c r="F23" s="170">
        <v>80129.28</v>
      </c>
      <c r="G23" s="170">
        <v>280000</v>
      </c>
    </row>
    <row r="24" ht="18.75" customHeight="1" outlineLevel="2" spans="1:7">
      <c r="A24" s="172" t="s">
        <v>111</v>
      </c>
      <c r="B24" s="172" t="s">
        <v>112</v>
      </c>
      <c r="C24" s="170">
        <v>2300</v>
      </c>
      <c r="D24" s="170"/>
      <c r="E24" s="170"/>
      <c r="F24" s="170"/>
      <c r="G24" s="170">
        <v>2300</v>
      </c>
    </row>
    <row r="25" ht="18.75" customHeight="1" outlineLevel="2" spans="1:7">
      <c r="A25" s="172" t="s">
        <v>113</v>
      </c>
      <c r="B25" s="172" t="s">
        <v>114</v>
      </c>
      <c r="C25" s="170">
        <v>858901.28</v>
      </c>
      <c r="D25" s="170">
        <v>581201.28</v>
      </c>
      <c r="E25" s="170">
        <v>501072</v>
      </c>
      <c r="F25" s="170">
        <v>80129.28</v>
      </c>
      <c r="G25" s="170">
        <v>277700</v>
      </c>
    </row>
    <row r="26" ht="18.75" customHeight="1" spans="1:7">
      <c r="A26" s="168" t="s">
        <v>30</v>
      </c>
      <c r="B26" s="168"/>
      <c r="C26" s="170">
        <v>1070211.57</v>
      </c>
      <c r="D26" s="170">
        <v>790211.57</v>
      </c>
      <c r="E26" s="170">
        <v>710082.29</v>
      </c>
      <c r="F26" s="170">
        <v>80129.28</v>
      </c>
      <c r="G26" s="170">
        <v>280000</v>
      </c>
    </row>
  </sheetData>
  <mergeCells count="7">
    <mergeCell ref="A2:G2"/>
    <mergeCell ref="A3:C3"/>
    <mergeCell ref="A4:B4"/>
    <mergeCell ref="D4:F4"/>
    <mergeCell ref="A26:B26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A1" sqref="A1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57"/>
      <c r="B1" s="157"/>
      <c r="C1" s="158"/>
      <c r="D1" s="1"/>
      <c r="E1" s="1"/>
      <c r="F1" s="159" t="s">
        <v>131</v>
      </c>
    </row>
    <row r="2" ht="33.75" customHeight="1" spans="1:6">
      <c r="A2" s="160" t="str">
        <f>"2026"&amp;"年一般公共预算“三公”经费支出预算表"</f>
        <v>2026年一般公共预算“三公”经费支出预算表</v>
      </c>
      <c r="B2" s="160"/>
      <c r="C2" s="160"/>
      <c r="D2" s="160"/>
      <c r="E2" s="160"/>
      <c r="F2" s="160"/>
    </row>
    <row r="3" ht="21.75" customHeight="1" spans="1:6">
      <c r="A3" s="161" t="str">
        <f>"单位名称："&amp;"芒市人民政府防震减灾局"</f>
        <v>单位名称：芒市人民政府防震减灾局</v>
      </c>
      <c r="B3" s="157"/>
      <c r="C3" s="158"/>
      <c r="D3" s="3"/>
      <c r="E3" s="1"/>
      <c r="F3" s="159" t="s">
        <v>27</v>
      </c>
    </row>
    <row r="4" ht="19.5" customHeight="1" spans="1:6">
      <c r="A4" s="11" t="s">
        <v>132</v>
      </c>
      <c r="B4" s="77" t="s">
        <v>133</v>
      </c>
      <c r="C4" s="12" t="s">
        <v>134</v>
      </c>
      <c r="D4" s="13"/>
      <c r="E4" s="14"/>
      <c r="F4" s="77" t="s">
        <v>135</v>
      </c>
    </row>
    <row r="5" ht="19.5" customHeight="1" spans="1:6">
      <c r="A5" s="18"/>
      <c r="B5" s="81"/>
      <c r="C5" s="36" t="s">
        <v>33</v>
      </c>
      <c r="D5" s="36" t="s">
        <v>136</v>
      </c>
      <c r="E5" s="36" t="s">
        <v>137</v>
      </c>
      <c r="F5" s="81"/>
    </row>
    <row r="6" ht="18.75" customHeight="1" spans="1:6">
      <c r="A6" s="162">
        <v>1</v>
      </c>
      <c r="B6" s="162">
        <v>2</v>
      </c>
      <c r="C6" s="163">
        <v>3</v>
      </c>
      <c r="D6" s="162">
        <v>4</v>
      </c>
      <c r="E6" s="162">
        <v>5</v>
      </c>
      <c r="F6" s="162">
        <v>6</v>
      </c>
    </row>
    <row r="7" ht="24.75" customHeight="1" spans="1:6">
      <c r="A7" s="164">
        <v>11000</v>
      </c>
      <c r="B7" s="164"/>
      <c r="C7" s="165">
        <v>9000</v>
      </c>
      <c r="D7" s="164"/>
      <c r="E7" s="164">
        <v>9000</v>
      </c>
      <c r="F7" s="164">
        <v>2000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38"/>
  <sheetViews>
    <sheetView showZeros="0" workbookViewId="0">
      <selection activeCell="C36" sqref="$A36:$XFD36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6" t="s">
        <v>138</v>
      </c>
      <c r="U1" s="156"/>
      <c r="V1" s="156"/>
      <c r="W1" s="156"/>
    </row>
    <row r="2" ht="45.75" customHeight="1" spans="1:23">
      <c r="A2" s="153" t="str">
        <f>"2026"&amp;"年部门基本支出预算表"</f>
        <v>2026年部门基本支出预算表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</row>
    <row r="3" ht="18.75" customHeight="1" spans="1:23">
      <c r="A3" s="152" t="str">
        <f>"单位名称："&amp;"芒市人民政府防震减灾局"</f>
        <v>单位名称：芒市人民政府防震减灾局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6" t="s">
        <v>27</v>
      </c>
      <c r="U3" s="156"/>
      <c r="V3" s="156"/>
      <c r="W3" s="156"/>
    </row>
    <row r="4" ht="18.75" customHeight="1" spans="1:23">
      <c r="A4" s="154" t="s">
        <v>139</v>
      </c>
      <c r="B4" s="154" t="s">
        <v>140</v>
      </c>
      <c r="C4" s="154" t="s">
        <v>141</v>
      </c>
      <c r="D4" s="154" t="s">
        <v>142</v>
      </c>
      <c r="E4" s="154" t="s">
        <v>143</v>
      </c>
      <c r="F4" s="154" t="s">
        <v>144</v>
      </c>
      <c r="G4" s="154" t="s">
        <v>145</v>
      </c>
      <c r="H4" s="154" t="s">
        <v>146</v>
      </c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</row>
    <row r="5" ht="28.3" customHeight="1" spans="1:23">
      <c r="A5" s="154"/>
      <c r="B5" s="154"/>
      <c r="C5" s="154"/>
      <c r="D5" s="154"/>
      <c r="E5" s="154"/>
      <c r="F5" s="154"/>
      <c r="G5" s="154"/>
      <c r="H5" s="154" t="s">
        <v>147</v>
      </c>
      <c r="I5" s="154" t="s">
        <v>34</v>
      </c>
      <c r="J5" s="154" t="s">
        <v>148</v>
      </c>
      <c r="K5" s="154" t="s">
        <v>149</v>
      </c>
      <c r="L5" s="154" t="s">
        <v>150</v>
      </c>
      <c r="M5" s="154" t="s">
        <v>151</v>
      </c>
      <c r="N5" s="154" t="s">
        <v>152</v>
      </c>
      <c r="O5" s="154" t="s">
        <v>35</v>
      </c>
      <c r="P5" s="154" t="s">
        <v>36</v>
      </c>
      <c r="Q5" s="154" t="s">
        <v>37</v>
      </c>
      <c r="R5" s="154" t="s">
        <v>51</v>
      </c>
      <c r="S5" s="154"/>
      <c r="T5" s="154"/>
      <c r="U5" s="154"/>
      <c r="V5" s="154"/>
      <c r="W5" s="154"/>
    </row>
    <row r="6" ht="24" customHeight="1" spans="1:23">
      <c r="A6" s="154"/>
      <c r="B6" s="154"/>
      <c r="C6" s="154"/>
      <c r="D6" s="154"/>
      <c r="E6" s="154"/>
      <c r="F6" s="154"/>
      <c r="G6" s="154"/>
      <c r="H6" s="154"/>
      <c r="I6" s="154" t="s">
        <v>153</v>
      </c>
      <c r="J6" s="154" t="s">
        <v>148</v>
      </c>
      <c r="K6" s="154" t="s">
        <v>149</v>
      </c>
      <c r="L6" s="154" t="s">
        <v>150</v>
      </c>
      <c r="M6" s="154" t="s">
        <v>151</v>
      </c>
      <c r="N6" s="154" t="s">
        <v>34</v>
      </c>
      <c r="O6" s="154" t="s">
        <v>35</v>
      </c>
      <c r="P6" s="154" t="s">
        <v>36</v>
      </c>
      <c r="Q6" s="154"/>
      <c r="R6" s="154" t="s">
        <v>33</v>
      </c>
      <c r="S6" s="154" t="s">
        <v>40</v>
      </c>
      <c r="T6" s="154" t="s">
        <v>41</v>
      </c>
      <c r="U6" s="154" t="s">
        <v>42</v>
      </c>
      <c r="V6" s="154" t="s">
        <v>43</v>
      </c>
      <c r="W6" s="154" t="s">
        <v>44</v>
      </c>
    </row>
    <row r="7" ht="32.05" customHeight="1" spans="1:23">
      <c r="A7" s="154"/>
      <c r="B7" s="154"/>
      <c r="C7" s="154"/>
      <c r="D7" s="154"/>
      <c r="E7" s="154"/>
      <c r="F7" s="154"/>
      <c r="G7" s="154"/>
      <c r="H7" s="154"/>
      <c r="I7" s="154" t="s">
        <v>33</v>
      </c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</row>
    <row r="8" ht="18.75" customHeight="1" spans="1:23">
      <c r="A8" s="154" t="s">
        <v>59</v>
      </c>
      <c r="B8" s="154" t="s">
        <v>60</v>
      </c>
      <c r="C8" s="154" t="s">
        <v>61</v>
      </c>
      <c r="D8" s="154" t="s">
        <v>62</v>
      </c>
      <c r="E8" s="154" t="s">
        <v>63</v>
      </c>
      <c r="F8" s="154" t="s">
        <v>64</v>
      </c>
      <c r="G8" s="154" t="s">
        <v>65</v>
      </c>
      <c r="H8" s="154" t="s">
        <v>66</v>
      </c>
      <c r="I8" s="154" t="s">
        <v>67</v>
      </c>
      <c r="J8" s="154" t="s">
        <v>68</v>
      </c>
      <c r="K8" s="154" t="s">
        <v>69</v>
      </c>
      <c r="L8" s="154" t="s">
        <v>70</v>
      </c>
      <c r="M8" s="154" t="s">
        <v>71</v>
      </c>
      <c r="N8" s="154" t="s">
        <v>72</v>
      </c>
      <c r="O8" s="154" t="s">
        <v>73</v>
      </c>
      <c r="P8" s="154" t="s">
        <v>154</v>
      </c>
      <c r="Q8" s="154" t="s">
        <v>155</v>
      </c>
      <c r="R8" s="154" t="s">
        <v>156</v>
      </c>
      <c r="S8" s="154" t="s">
        <v>157</v>
      </c>
      <c r="T8" s="154" t="s">
        <v>158</v>
      </c>
      <c r="U8" s="154" t="s">
        <v>159</v>
      </c>
      <c r="V8" s="154" t="s">
        <v>160</v>
      </c>
      <c r="W8" s="154" t="s">
        <v>161</v>
      </c>
    </row>
    <row r="9" ht="53.25" customHeight="1" spans="1:23">
      <c r="A9" s="149" t="s">
        <v>46</v>
      </c>
      <c r="B9" s="149"/>
      <c r="C9" s="149"/>
      <c r="D9" s="149"/>
      <c r="E9" s="149"/>
      <c r="F9" s="149"/>
      <c r="G9" s="149"/>
      <c r="H9" s="151">
        <v>790211.57</v>
      </c>
      <c r="I9" s="151">
        <v>790211.57</v>
      </c>
      <c r="J9" s="151"/>
      <c r="K9" s="151"/>
      <c r="L9" s="151">
        <v>790211.57</v>
      </c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</row>
    <row r="10" ht="53.25" customHeight="1" outlineLevel="1" spans="1:23">
      <c r="A10" s="149" t="s">
        <v>46</v>
      </c>
      <c r="B10" s="149" t="s">
        <v>162</v>
      </c>
      <c r="C10" s="149" t="s">
        <v>163</v>
      </c>
      <c r="D10" s="149" t="s">
        <v>113</v>
      </c>
      <c r="E10" s="149" t="s">
        <v>114</v>
      </c>
      <c r="F10" s="149" t="s">
        <v>164</v>
      </c>
      <c r="G10" s="149" t="s">
        <v>165</v>
      </c>
      <c r="H10" s="151">
        <v>217296</v>
      </c>
      <c r="I10" s="151">
        <v>217296</v>
      </c>
      <c r="J10" s="151"/>
      <c r="K10" s="151"/>
      <c r="L10" s="151">
        <v>217296</v>
      </c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</row>
    <row r="11" ht="53.25" customHeight="1" outlineLevel="1" spans="1:23">
      <c r="A11" s="149" t="s">
        <v>46</v>
      </c>
      <c r="B11" s="149" t="s">
        <v>162</v>
      </c>
      <c r="C11" s="149" t="s">
        <v>163</v>
      </c>
      <c r="D11" s="149" t="s">
        <v>113</v>
      </c>
      <c r="E11" s="149" t="s">
        <v>114</v>
      </c>
      <c r="F11" s="149" t="s">
        <v>166</v>
      </c>
      <c r="G11" s="149" t="s">
        <v>167</v>
      </c>
      <c r="H11" s="151">
        <v>24060</v>
      </c>
      <c r="I11" s="151">
        <v>24060</v>
      </c>
      <c r="J11" s="151"/>
      <c r="K11" s="151"/>
      <c r="L11" s="151">
        <v>24060</v>
      </c>
      <c r="M11" s="149"/>
      <c r="N11" s="151"/>
      <c r="O11" s="151"/>
      <c r="P11" s="151"/>
      <c r="Q11" s="151"/>
      <c r="R11" s="151"/>
      <c r="S11" s="151"/>
      <c r="T11" s="151"/>
      <c r="U11" s="151"/>
      <c r="V11" s="151"/>
      <c r="W11" s="151"/>
    </row>
    <row r="12" ht="53.25" customHeight="1" outlineLevel="1" spans="1:23">
      <c r="A12" s="149" t="s">
        <v>46</v>
      </c>
      <c r="B12" s="149" t="s">
        <v>162</v>
      </c>
      <c r="C12" s="149" t="s">
        <v>163</v>
      </c>
      <c r="D12" s="149" t="s">
        <v>113</v>
      </c>
      <c r="E12" s="149" t="s">
        <v>114</v>
      </c>
      <c r="F12" s="149" t="s">
        <v>168</v>
      </c>
      <c r="G12" s="149" t="s">
        <v>169</v>
      </c>
      <c r="H12" s="151">
        <v>18108</v>
      </c>
      <c r="I12" s="151">
        <v>18108</v>
      </c>
      <c r="J12" s="151"/>
      <c r="K12" s="151"/>
      <c r="L12" s="151">
        <v>18108</v>
      </c>
      <c r="M12" s="149"/>
      <c r="N12" s="151"/>
      <c r="O12" s="151"/>
      <c r="P12" s="151"/>
      <c r="Q12" s="151"/>
      <c r="R12" s="151"/>
      <c r="S12" s="151"/>
      <c r="T12" s="151"/>
      <c r="U12" s="151"/>
      <c r="V12" s="151"/>
      <c r="W12" s="151"/>
    </row>
    <row r="13" ht="53.25" customHeight="1" outlineLevel="1" spans="1:23">
      <c r="A13" s="149" t="s">
        <v>46</v>
      </c>
      <c r="B13" s="149" t="s">
        <v>162</v>
      </c>
      <c r="C13" s="149" t="s">
        <v>163</v>
      </c>
      <c r="D13" s="149" t="s">
        <v>113</v>
      </c>
      <c r="E13" s="149" t="s">
        <v>114</v>
      </c>
      <c r="F13" s="149" t="s">
        <v>168</v>
      </c>
      <c r="G13" s="149" t="s">
        <v>169</v>
      </c>
      <c r="H13" s="151">
        <v>63540</v>
      </c>
      <c r="I13" s="151">
        <v>63540</v>
      </c>
      <c r="J13" s="151"/>
      <c r="K13" s="151"/>
      <c r="L13" s="151">
        <v>63540</v>
      </c>
      <c r="M13" s="149"/>
      <c r="N13" s="151"/>
      <c r="O13" s="151"/>
      <c r="P13" s="151"/>
      <c r="Q13" s="151"/>
      <c r="R13" s="151"/>
      <c r="S13" s="151"/>
      <c r="T13" s="151"/>
      <c r="U13" s="151"/>
      <c r="V13" s="151"/>
      <c r="W13" s="151"/>
    </row>
    <row r="14" ht="53.25" customHeight="1" outlineLevel="1" spans="1:23">
      <c r="A14" s="149" t="s">
        <v>46</v>
      </c>
      <c r="B14" s="149" t="s">
        <v>162</v>
      </c>
      <c r="C14" s="149" t="s">
        <v>163</v>
      </c>
      <c r="D14" s="149" t="s">
        <v>113</v>
      </c>
      <c r="E14" s="149" t="s">
        <v>114</v>
      </c>
      <c r="F14" s="149" t="s">
        <v>168</v>
      </c>
      <c r="G14" s="149" t="s">
        <v>169</v>
      </c>
      <c r="H14" s="151">
        <v>110340</v>
      </c>
      <c r="I14" s="151">
        <v>110340</v>
      </c>
      <c r="J14" s="151"/>
      <c r="K14" s="151"/>
      <c r="L14" s="151">
        <v>110340</v>
      </c>
      <c r="M14" s="149"/>
      <c r="N14" s="151"/>
      <c r="O14" s="151"/>
      <c r="P14" s="151"/>
      <c r="Q14" s="151"/>
      <c r="R14" s="151"/>
      <c r="S14" s="151"/>
      <c r="T14" s="151"/>
      <c r="U14" s="151"/>
      <c r="V14" s="151"/>
      <c r="W14" s="151"/>
    </row>
    <row r="15" ht="53.25" customHeight="1" outlineLevel="1" spans="1:23">
      <c r="A15" s="149" t="s">
        <v>46</v>
      </c>
      <c r="B15" s="149" t="s">
        <v>162</v>
      </c>
      <c r="C15" s="149" t="s">
        <v>163</v>
      </c>
      <c r="D15" s="149" t="s">
        <v>113</v>
      </c>
      <c r="E15" s="149" t="s">
        <v>114</v>
      </c>
      <c r="F15" s="149" t="s">
        <v>168</v>
      </c>
      <c r="G15" s="149" t="s">
        <v>169</v>
      </c>
      <c r="H15" s="151">
        <v>66228</v>
      </c>
      <c r="I15" s="151">
        <v>66228</v>
      </c>
      <c r="J15" s="151"/>
      <c r="K15" s="151"/>
      <c r="L15" s="151">
        <v>66228</v>
      </c>
      <c r="M15" s="149"/>
      <c r="N15" s="151"/>
      <c r="O15" s="151"/>
      <c r="P15" s="151"/>
      <c r="Q15" s="151"/>
      <c r="R15" s="151"/>
      <c r="S15" s="151"/>
      <c r="T15" s="151"/>
      <c r="U15" s="151"/>
      <c r="V15" s="151"/>
      <c r="W15" s="151"/>
    </row>
    <row r="16" ht="53.25" customHeight="1" outlineLevel="1" spans="1:23">
      <c r="A16" s="149" t="s">
        <v>46</v>
      </c>
      <c r="B16" s="149" t="s">
        <v>170</v>
      </c>
      <c r="C16" s="149" t="s">
        <v>171</v>
      </c>
      <c r="D16" s="149" t="s">
        <v>80</v>
      </c>
      <c r="E16" s="149" t="s">
        <v>81</v>
      </c>
      <c r="F16" s="149" t="s">
        <v>172</v>
      </c>
      <c r="G16" s="149" t="s">
        <v>173</v>
      </c>
      <c r="H16" s="151">
        <v>92428.8</v>
      </c>
      <c r="I16" s="151">
        <v>92428.8</v>
      </c>
      <c r="J16" s="151"/>
      <c r="K16" s="151"/>
      <c r="L16" s="151">
        <v>92428.8</v>
      </c>
      <c r="M16" s="149"/>
      <c r="N16" s="151"/>
      <c r="O16" s="151"/>
      <c r="P16" s="151"/>
      <c r="Q16" s="151"/>
      <c r="R16" s="151"/>
      <c r="S16" s="151"/>
      <c r="T16" s="151"/>
      <c r="U16" s="151"/>
      <c r="V16" s="151"/>
      <c r="W16" s="151"/>
    </row>
    <row r="17" ht="53.25" customHeight="1" outlineLevel="1" spans="1:23">
      <c r="A17" s="149" t="s">
        <v>46</v>
      </c>
      <c r="B17" s="149" t="s">
        <v>170</v>
      </c>
      <c r="C17" s="149" t="s">
        <v>171</v>
      </c>
      <c r="D17" s="149" t="s">
        <v>82</v>
      </c>
      <c r="E17" s="149" t="s">
        <v>83</v>
      </c>
      <c r="F17" s="149" t="s">
        <v>174</v>
      </c>
      <c r="G17" s="149" t="s">
        <v>175</v>
      </c>
      <c r="H17" s="151"/>
      <c r="I17" s="151"/>
      <c r="J17" s="151"/>
      <c r="K17" s="151"/>
      <c r="L17" s="151"/>
      <c r="M17" s="149"/>
      <c r="N17" s="151"/>
      <c r="O17" s="151"/>
      <c r="P17" s="151"/>
      <c r="Q17" s="151"/>
      <c r="R17" s="151"/>
      <c r="S17" s="151"/>
      <c r="T17" s="151"/>
      <c r="U17" s="151"/>
      <c r="V17" s="151"/>
      <c r="W17" s="151"/>
    </row>
    <row r="18" ht="53.25" customHeight="1" outlineLevel="1" spans="1:23">
      <c r="A18" s="149" t="s">
        <v>46</v>
      </c>
      <c r="B18" s="149" t="s">
        <v>170</v>
      </c>
      <c r="C18" s="149" t="s">
        <v>171</v>
      </c>
      <c r="D18" s="149" t="s">
        <v>95</v>
      </c>
      <c r="E18" s="149" t="s">
        <v>96</v>
      </c>
      <c r="F18" s="149" t="s">
        <v>176</v>
      </c>
      <c r="G18" s="149" t="s">
        <v>177</v>
      </c>
      <c r="H18" s="151"/>
      <c r="I18" s="151"/>
      <c r="J18" s="151"/>
      <c r="K18" s="151"/>
      <c r="L18" s="151"/>
      <c r="M18" s="149"/>
      <c r="N18" s="151"/>
      <c r="O18" s="151"/>
      <c r="P18" s="151"/>
      <c r="Q18" s="151"/>
      <c r="R18" s="151"/>
      <c r="S18" s="151"/>
      <c r="T18" s="151"/>
      <c r="U18" s="151"/>
      <c r="V18" s="151"/>
      <c r="W18" s="151"/>
    </row>
    <row r="19" ht="53.25" customHeight="1" outlineLevel="1" spans="1:23">
      <c r="A19" s="149" t="s">
        <v>46</v>
      </c>
      <c r="B19" s="149" t="s">
        <v>170</v>
      </c>
      <c r="C19" s="149" t="s">
        <v>171</v>
      </c>
      <c r="D19" s="149" t="s">
        <v>97</v>
      </c>
      <c r="E19" s="149" t="s">
        <v>98</v>
      </c>
      <c r="F19" s="149" t="s">
        <v>176</v>
      </c>
      <c r="G19" s="149" t="s">
        <v>177</v>
      </c>
      <c r="H19" s="151">
        <v>32223.46</v>
      </c>
      <c r="I19" s="151">
        <v>32223.46</v>
      </c>
      <c r="J19" s="151"/>
      <c r="K19" s="151"/>
      <c r="L19" s="151">
        <v>32223.46</v>
      </c>
      <c r="M19" s="149"/>
      <c r="N19" s="151"/>
      <c r="O19" s="151"/>
      <c r="P19" s="151"/>
      <c r="Q19" s="151"/>
      <c r="R19" s="151"/>
      <c r="S19" s="151"/>
      <c r="T19" s="151"/>
      <c r="U19" s="151"/>
      <c r="V19" s="151"/>
      <c r="W19" s="151"/>
    </row>
    <row r="20" ht="53.25" customHeight="1" outlineLevel="1" spans="1:23">
      <c r="A20" s="149" t="s">
        <v>46</v>
      </c>
      <c r="B20" s="149" t="s">
        <v>170</v>
      </c>
      <c r="C20" s="149" t="s">
        <v>171</v>
      </c>
      <c r="D20" s="149" t="s">
        <v>99</v>
      </c>
      <c r="E20" s="149" t="s">
        <v>100</v>
      </c>
      <c r="F20" s="149" t="s">
        <v>178</v>
      </c>
      <c r="G20" s="149" t="s">
        <v>179</v>
      </c>
      <c r="H20" s="151">
        <v>1119.14</v>
      </c>
      <c r="I20" s="151">
        <v>1119.14</v>
      </c>
      <c r="J20" s="151"/>
      <c r="K20" s="151"/>
      <c r="L20" s="151">
        <v>1119.14</v>
      </c>
      <c r="M20" s="149"/>
      <c r="N20" s="151"/>
      <c r="O20" s="151"/>
      <c r="P20" s="151"/>
      <c r="Q20" s="151"/>
      <c r="R20" s="151"/>
      <c r="S20" s="151"/>
      <c r="T20" s="151"/>
      <c r="U20" s="151"/>
      <c r="V20" s="151"/>
      <c r="W20" s="151"/>
    </row>
    <row r="21" ht="53.25" customHeight="1" outlineLevel="1" spans="1:23">
      <c r="A21" s="149" t="s">
        <v>46</v>
      </c>
      <c r="B21" s="149" t="s">
        <v>170</v>
      </c>
      <c r="C21" s="149" t="s">
        <v>171</v>
      </c>
      <c r="D21" s="149" t="s">
        <v>90</v>
      </c>
      <c r="E21" s="149" t="s">
        <v>89</v>
      </c>
      <c r="F21" s="149" t="s">
        <v>178</v>
      </c>
      <c r="G21" s="149" t="s">
        <v>179</v>
      </c>
      <c r="H21" s="151">
        <v>3790.25</v>
      </c>
      <c r="I21" s="151">
        <v>3790.25</v>
      </c>
      <c r="J21" s="151"/>
      <c r="K21" s="151"/>
      <c r="L21" s="151">
        <v>3790.25</v>
      </c>
      <c r="M21" s="149"/>
      <c r="N21" s="151"/>
      <c r="O21" s="151"/>
      <c r="P21" s="151"/>
      <c r="Q21" s="151"/>
      <c r="R21" s="151"/>
      <c r="S21" s="151"/>
      <c r="T21" s="151"/>
      <c r="U21" s="151"/>
      <c r="V21" s="151"/>
      <c r="W21" s="151"/>
    </row>
    <row r="22" ht="53.25" customHeight="1" outlineLevel="1" spans="1:23">
      <c r="A22" s="149" t="s">
        <v>46</v>
      </c>
      <c r="B22" s="149" t="s">
        <v>170</v>
      </c>
      <c r="C22" s="149" t="s">
        <v>171</v>
      </c>
      <c r="D22" s="149" t="s">
        <v>99</v>
      </c>
      <c r="E22" s="149" t="s">
        <v>100</v>
      </c>
      <c r="F22" s="149" t="s">
        <v>178</v>
      </c>
      <c r="G22" s="149" t="s">
        <v>179</v>
      </c>
      <c r="H22" s="151"/>
      <c r="I22" s="151"/>
      <c r="J22" s="151"/>
      <c r="K22" s="151"/>
      <c r="L22" s="151"/>
      <c r="M22" s="149"/>
      <c r="N22" s="151"/>
      <c r="O22" s="151"/>
      <c r="P22" s="151"/>
      <c r="Q22" s="151"/>
      <c r="R22" s="151"/>
      <c r="S22" s="151"/>
      <c r="T22" s="151"/>
      <c r="U22" s="151"/>
      <c r="V22" s="151"/>
      <c r="W22" s="151"/>
    </row>
    <row r="23" ht="53.25" customHeight="1" outlineLevel="1" spans="1:23">
      <c r="A23" s="149" t="s">
        <v>46</v>
      </c>
      <c r="B23" s="149" t="s">
        <v>180</v>
      </c>
      <c r="C23" s="149" t="s">
        <v>106</v>
      </c>
      <c r="D23" s="149" t="s">
        <v>105</v>
      </c>
      <c r="E23" s="149" t="s">
        <v>106</v>
      </c>
      <c r="F23" s="149" t="s">
        <v>181</v>
      </c>
      <c r="G23" s="149" t="s">
        <v>106</v>
      </c>
      <c r="H23" s="151">
        <v>67148.64</v>
      </c>
      <c r="I23" s="151">
        <v>67148.64</v>
      </c>
      <c r="J23" s="151"/>
      <c r="K23" s="151"/>
      <c r="L23" s="151">
        <v>67148.64</v>
      </c>
      <c r="M23" s="149"/>
      <c r="N23" s="151"/>
      <c r="O23" s="151"/>
      <c r="P23" s="151"/>
      <c r="Q23" s="151"/>
      <c r="R23" s="151"/>
      <c r="S23" s="151"/>
      <c r="T23" s="151"/>
      <c r="U23" s="151"/>
      <c r="V23" s="151"/>
      <c r="W23" s="151"/>
    </row>
    <row r="24" ht="53.25" customHeight="1" outlineLevel="1" spans="1:23">
      <c r="A24" s="149" t="s">
        <v>46</v>
      </c>
      <c r="B24" s="149" t="s">
        <v>182</v>
      </c>
      <c r="C24" s="149" t="s">
        <v>183</v>
      </c>
      <c r="D24" s="149" t="s">
        <v>113</v>
      </c>
      <c r="E24" s="149" t="s">
        <v>114</v>
      </c>
      <c r="F24" s="149" t="s">
        <v>184</v>
      </c>
      <c r="G24" s="149" t="s">
        <v>185</v>
      </c>
      <c r="H24" s="151">
        <v>12000</v>
      </c>
      <c r="I24" s="151">
        <v>12000</v>
      </c>
      <c r="J24" s="151"/>
      <c r="K24" s="151"/>
      <c r="L24" s="151">
        <v>12000</v>
      </c>
      <c r="M24" s="149"/>
      <c r="N24" s="151"/>
      <c r="O24" s="151"/>
      <c r="P24" s="151"/>
      <c r="Q24" s="151"/>
      <c r="R24" s="151"/>
      <c r="S24" s="151"/>
      <c r="T24" s="151"/>
      <c r="U24" s="151"/>
      <c r="V24" s="151"/>
      <c r="W24" s="151"/>
    </row>
    <row r="25" ht="53.25" customHeight="1" outlineLevel="1" spans="1:23">
      <c r="A25" s="149" t="s">
        <v>46</v>
      </c>
      <c r="B25" s="149" t="s">
        <v>182</v>
      </c>
      <c r="C25" s="149" t="s">
        <v>183</v>
      </c>
      <c r="D25" s="149" t="s">
        <v>113</v>
      </c>
      <c r="E25" s="149" t="s">
        <v>114</v>
      </c>
      <c r="F25" s="149" t="s">
        <v>186</v>
      </c>
      <c r="G25" s="149" t="s">
        <v>187</v>
      </c>
      <c r="H25" s="151">
        <v>700</v>
      </c>
      <c r="I25" s="151">
        <v>700</v>
      </c>
      <c r="J25" s="151"/>
      <c r="K25" s="151"/>
      <c r="L25" s="151">
        <v>700</v>
      </c>
      <c r="M25" s="149"/>
      <c r="N25" s="151"/>
      <c r="O25" s="151"/>
      <c r="P25" s="151"/>
      <c r="Q25" s="151"/>
      <c r="R25" s="151"/>
      <c r="S25" s="151"/>
      <c r="T25" s="151"/>
      <c r="U25" s="151"/>
      <c r="V25" s="151"/>
      <c r="W25" s="151"/>
    </row>
    <row r="26" ht="53.25" customHeight="1" outlineLevel="1" spans="1:23">
      <c r="A26" s="149" t="s">
        <v>46</v>
      </c>
      <c r="B26" s="149" t="s">
        <v>182</v>
      </c>
      <c r="C26" s="149" t="s">
        <v>183</v>
      </c>
      <c r="D26" s="149" t="s">
        <v>113</v>
      </c>
      <c r="E26" s="149" t="s">
        <v>114</v>
      </c>
      <c r="F26" s="149" t="s">
        <v>188</v>
      </c>
      <c r="G26" s="149" t="s">
        <v>189</v>
      </c>
      <c r="H26" s="151">
        <v>1000</v>
      </c>
      <c r="I26" s="151">
        <v>1000</v>
      </c>
      <c r="J26" s="151"/>
      <c r="K26" s="151"/>
      <c r="L26" s="151">
        <v>1000</v>
      </c>
      <c r="M26" s="149"/>
      <c r="N26" s="151"/>
      <c r="O26" s="151"/>
      <c r="P26" s="151"/>
      <c r="Q26" s="151"/>
      <c r="R26" s="151"/>
      <c r="S26" s="151"/>
      <c r="T26" s="151"/>
      <c r="U26" s="151"/>
      <c r="V26" s="151"/>
      <c r="W26" s="151"/>
    </row>
    <row r="27" ht="53.25" customHeight="1" outlineLevel="1" spans="1:23">
      <c r="A27" s="149" t="s">
        <v>46</v>
      </c>
      <c r="B27" s="149" t="s">
        <v>182</v>
      </c>
      <c r="C27" s="149" t="s">
        <v>183</v>
      </c>
      <c r="D27" s="149" t="s">
        <v>113</v>
      </c>
      <c r="E27" s="149" t="s">
        <v>114</v>
      </c>
      <c r="F27" s="149" t="s">
        <v>190</v>
      </c>
      <c r="G27" s="149" t="s">
        <v>191</v>
      </c>
      <c r="H27" s="151">
        <v>5000</v>
      </c>
      <c r="I27" s="151">
        <v>5000</v>
      </c>
      <c r="J27" s="151"/>
      <c r="K27" s="151"/>
      <c r="L27" s="151">
        <v>5000</v>
      </c>
      <c r="M27" s="149"/>
      <c r="N27" s="151"/>
      <c r="O27" s="151"/>
      <c r="P27" s="151"/>
      <c r="Q27" s="151"/>
      <c r="R27" s="151"/>
      <c r="S27" s="151"/>
      <c r="T27" s="151"/>
      <c r="U27" s="151"/>
      <c r="V27" s="151"/>
      <c r="W27" s="151"/>
    </row>
    <row r="28" ht="53.25" customHeight="1" outlineLevel="1" spans="1:23">
      <c r="A28" s="149" t="s">
        <v>46</v>
      </c>
      <c r="B28" s="149" t="s">
        <v>192</v>
      </c>
      <c r="C28" s="149" t="s">
        <v>193</v>
      </c>
      <c r="D28" s="149" t="s">
        <v>113</v>
      </c>
      <c r="E28" s="149" t="s">
        <v>114</v>
      </c>
      <c r="F28" s="149" t="s">
        <v>194</v>
      </c>
      <c r="G28" s="149" t="s">
        <v>195</v>
      </c>
      <c r="H28" s="151">
        <v>9000</v>
      </c>
      <c r="I28" s="151">
        <v>9000</v>
      </c>
      <c r="J28" s="151"/>
      <c r="K28" s="151"/>
      <c r="L28" s="151">
        <v>9000</v>
      </c>
      <c r="M28" s="149"/>
      <c r="N28" s="151"/>
      <c r="O28" s="151"/>
      <c r="P28" s="151"/>
      <c r="Q28" s="151"/>
      <c r="R28" s="151"/>
      <c r="S28" s="151"/>
      <c r="T28" s="151"/>
      <c r="U28" s="151"/>
      <c r="V28" s="151"/>
      <c r="W28" s="151"/>
    </row>
    <row r="29" ht="53.25" customHeight="1" outlineLevel="1" spans="1:23">
      <c r="A29" s="149" t="s">
        <v>46</v>
      </c>
      <c r="B29" s="149" t="s">
        <v>196</v>
      </c>
      <c r="C29" s="149" t="s">
        <v>197</v>
      </c>
      <c r="D29" s="149" t="s">
        <v>113</v>
      </c>
      <c r="E29" s="149" t="s">
        <v>114</v>
      </c>
      <c r="F29" s="149" t="s">
        <v>198</v>
      </c>
      <c r="G29" s="149" t="s">
        <v>135</v>
      </c>
      <c r="H29" s="151">
        <v>2000</v>
      </c>
      <c r="I29" s="151">
        <v>2000</v>
      </c>
      <c r="J29" s="151"/>
      <c r="K29" s="151"/>
      <c r="L29" s="151">
        <v>2000</v>
      </c>
      <c r="M29" s="149"/>
      <c r="N29" s="151"/>
      <c r="O29" s="151"/>
      <c r="P29" s="151"/>
      <c r="Q29" s="151"/>
      <c r="R29" s="151"/>
      <c r="S29" s="151"/>
      <c r="T29" s="151"/>
      <c r="U29" s="151"/>
      <c r="V29" s="151"/>
      <c r="W29" s="151"/>
    </row>
    <row r="30" ht="53.25" customHeight="1" outlineLevel="1" spans="1:23">
      <c r="A30" s="149" t="s">
        <v>46</v>
      </c>
      <c r="B30" s="149" t="s">
        <v>182</v>
      </c>
      <c r="C30" s="149" t="s">
        <v>183</v>
      </c>
      <c r="D30" s="149" t="s">
        <v>113</v>
      </c>
      <c r="E30" s="149" t="s">
        <v>114</v>
      </c>
      <c r="F30" s="149" t="s">
        <v>199</v>
      </c>
      <c r="G30" s="149" t="s">
        <v>200</v>
      </c>
      <c r="H30" s="151">
        <v>5000</v>
      </c>
      <c r="I30" s="151">
        <v>5000</v>
      </c>
      <c r="J30" s="151"/>
      <c r="K30" s="151"/>
      <c r="L30" s="151">
        <v>5000</v>
      </c>
      <c r="M30" s="149"/>
      <c r="N30" s="151"/>
      <c r="O30" s="151"/>
      <c r="P30" s="151"/>
      <c r="Q30" s="151"/>
      <c r="R30" s="151"/>
      <c r="S30" s="151"/>
      <c r="T30" s="151"/>
      <c r="U30" s="151"/>
      <c r="V30" s="151"/>
      <c r="W30" s="151"/>
    </row>
    <row r="31" ht="53.25" customHeight="1" outlineLevel="1" spans="1:23">
      <c r="A31" s="149" t="s">
        <v>46</v>
      </c>
      <c r="B31" s="149" t="s">
        <v>182</v>
      </c>
      <c r="C31" s="149" t="s">
        <v>183</v>
      </c>
      <c r="D31" s="149" t="s">
        <v>113</v>
      </c>
      <c r="E31" s="149" t="s">
        <v>114</v>
      </c>
      <c r="F31" s="149" t="s">
        <v>201</v>
      </c>
      <c r="G31" s="149" t="s">
        <v>202</v>
      </c>
      <c r="H31" s="151">
        <v>22500</v>
      </c>
      <c r="I31" s="151">
        <v>22500</v>
      </c>
      <c r="J31" s="151"/>
      <c r="K31" s="151"/>
      <c r="L31" s="151">
        <v>22500</v>
      </c>
      <c r="M31" s="149"/>
      <c r="N31" s="151"/>
      <c r="O31" s="151"/>
      <c r="P31" s="151"/>
      <c r="Q31" s="151"/>
      <c r="R31" s="151"/>
      <c r="S31" s="151"/>
      <c r="T31" s="151"/>
      <c r="U31" s="151"/>
      <c r="V31" s="151"/>
      <c r="W31" s="151"/>
    </row>
    <row r="32" ht="53.25" customHeight="1" outlineLevel="1" spans="1:23">
      <c r="A32" s="149" t="s">
        <v>46</v>
      </c>
      <c r="B32" s="149" t="s">
        <v>203</v>
      </c>
      <c r="C32" s="149" t="s">
        <v>204</v>
      </c>
      <c r="D32" s="149" t="s">
        <v>113</v>
      </c>
      <c r="E32" s="149" t="s">
        <v>114</v>
      </c>
      <c r="F32" s="149" t="s">
        <v>205</v>
      </c>
      <c r="G32" s="149" t="s">
        <v>206</v>
      </c>
      <c r="H32" s="151">
        <v>1500</v>
      </c>
      <c r="I32" s="151">
        <v>1500</v>
      </c>
      <c r="J32" s="151"/>
      <c r="K32" s="151"/>
      <c r="L32" s="151">
        <v>1500</v>
      </c>
      <c r="M32" s="149"/>
      <c r="N32" s="151"/>
      <c r="O32" s="151"/>
      <c r="P32" s="151"/>
      <c r="Q32" s="151"/>
      <c r="R32" s="151"/>
      <c r="S32" s="151"/>
      <c r="T32" s="151"/>
      <c r="U32" s="151"/>
      <c r="V32" s="151"/>
      <c r="W32" s="151"/>
    </row>
    <row r="33" ht="53.25" customHeight="1" outlineLevel="1" spans="1:23">
      <c r="A33" s="149" t="s">
        <v>46</v>
      </c>
      <c r="B33" s="149" t="s">
        <v>182</v>
      </c>
      <c r="C33" s="149" t="s">
        <v>183</v>
      </c>
      <c r="D33" s="149" t="s">
        <v>113</v>
      </c>
      <c r="E33" s="149" t="s">
        <v>114</v>
      </c>
      <c r="F33" s="149" t="s">
        <v>207</v>
      </c>
      <c r="G33" s="149" t="s">
        <v>208</v>
      </c>
      <c r="H33" s="151">
        <v>13300</v>
      </c>
      <c r="I33" s="151">
        <v>13300</v>
      </c>
      <c r="J33" s="151"/>
      <c r="K33" s="151"/>
      <c r="L33" s="151">
        <v>13300</v>
      </c>
      <c r="M33" s="149"/>
      <c r="N33" s="151"/>
      <c r="O33" s="151"/>
      <c r="P33" s="151"/>
      <c r="Q33" s="151"/>
      <c r="R33" s="151"/>
      <c r="S33" s="151"/>
      <c r="T33" s="151"/>
      <c r="U33" s="151"/>
      <c r="V33" s="151"/>
      <c r="W33" s="151"/>
    </row>
    <row r="34" ht="53.25" customHeight="1" outlineLevel="1" spans="1:23">
      <c r="A34" s="149" t="s">
        <v>46</v>
      </c>
      <c r="B34" s="149" t="s">
        <v>203</v>
      </c>
      <c r="C34" s="149" t="s">
        <v>204</v>
      </c>
      <c r="D34" s="149" t="s">
        <v>78</v>
      </c>
      <c r="E34" s="149" t="s">
        <v>79</v>
      </c>
      <c r="F34" s="149" t="s">
        <v>209</v>
      </c>
      <c r="G34" s="149" t="s">
        <v>210</v>
      </c>
      <c r="H34" s="151">
        <v>1800</v>
      </c>
      <c r="I34" s="151">
        <v>1800</v>
      </c>
      <c r="J34" s="151"/>
      <c r="K34" s="151"/>
      <c r="L34" s="151">
        <v>1800</v>
      </c>
      <c r="M34" s="149"/>
      <c r="N34" s="151"/>
      <c r="O34" s="151"/>
      <c r="P34" s="151"/>
      <c r="Q34" s="151"/>
      <c r="R34" s="151"/>
      <c r="S34" s="151"/>
      <c r="T34" s="151"/>
      <c r="U34" s="151"/>
      <c r="V34" s="151"/>
      <c r="W34" s="151"/>
    </row>
    <row r="35" ht="53.25" customHeight="1" outlineLevel="1" spans="1:23">
      <c r="A35" s="149" t="s">
        <v>46</v>
      </c>
      <c r="B35" s="149" t="s">
        <v>211</v>
      </c>
      <c r="C35" s="149" t="s">
        <v>212</v>
      </c>
      <c r="D35" s="149" t="s">
        <v>113</v>
      </c>
      <c r="E35" s="149" t="s">
        <v>114</v>
      </c>
      <c r="F35" s="149" t="s">
        <v>213</v>
      </c>
      <c r="G35" s="149" t="s">
        <v>212</v>
      </c>
      <c r="H35" s="151">
        <v>9629.28</v>
      </c>
      <c r="I35" s="151">
        <v>9629.28</v>
      </c>
      <c r="J35" s="151"/>
      <c r="K35" s="151"/>
      <c r="L35" s="151">
        <v>9629.28</v>
      </c>
      <c r="M35" s="149"/>
      <c r="N35" s="151"/>
      <c r="O35" s="151"/>
      <c r="P35" s="151"/>
      <c r="Q35" s="151"/>
      <c r="R35" s="151"/>
      <c r="S35" s="151"/>
      <c r="T35" s="151"/>
      <c r="U35" s="151"/>
      <c r="V35" s="151"/>
      <c r="W35" s="151"/>
    </row>
    <row r="36" ht="53.25" customHeight="1" outlineLevel="1" spans="1:23">
      <c r="A36" s="149" t="s">
        <v>46</v>
      </c>
      <c r="B36" s="149" t="s">
        <v>211</v>
      </c>
      <c r="C36" s="149" t="s">
        <v>212</v>
      </c>
      <c r="D36" s="149" t="s">
        <v>113</v>
      </c>
      <c r="E36" s="149" t="s">
        <v>114</v>
      </c>
      <c r="F36" s="149" t="s">
        <v>213</v>
      </c>
      <c r="G36" s="149" t="s">
        <v>212</v>
      </c>
      <c r="H36" s="151"/>
      <c r="I36" s="151"/>
      <c r="J36" s="151"/>
      <c r="K36" s="151"/>
      <c r="L36" s="151"/>
      <c r="M36" s="149"/>
      <c r="N36" s="151"/>
      <c r="O36" s="151"/>
      <c r="P36" s="151"/>
      <c r="Q36" s="151"/>
      <c r="R36" s="151"/>
      <c r="S36" s="151"/>
      <c r="T36" s="151"/>
      <c r="U36" s="151"/>
      <c r="V36" s="151"/>
      <c r="W36" s="151"/>
    </row>
    <row r="37" ht="53.25" customHeight="1" outlineLevel="1" spans="1:23">
      <c r="A37" s="149" t="s">
        <v>46</v>
      </c>
      <c r="B37" s="149" t="s">
        <v>214</v>
      </c>
      <c r="C37" s="149" t="s">
        <v>215</v>
      </c>
      <c r="D37" s="149" t="s">
        <v>86</v>
      </c>
      <c r="E37" s="149" t="s">
        <v>87</v>
      </c>
      <c r="F37" s="149" t="s">
        <v>209</v>
      </c>
      <c r="G37" s="149" t="s">
        <v>210</v>
      </c>
      <c r="H37" s="151">
        <v>10500</v>
      </c>
      <c r="I37" s="151">
        <v>10500</v>
      </c>
      <c r="J37" s="151"/>
      <c r="K37" s="151"/>
      <c r="L37" s="151">
        <v>10500</v>
      </c>
      <c r="M37" s="149"/>
      <c r="N37" s="151"/>
      <c r="O37" s="151"/>
      <c r="P37" s="151"/>
      <c r="Q37" s="151"/>
      <c r="R37" s="151"/>
      <c r="S37" s="151"/>
      <c r="T37" s="151"/>
      <c r="U37" s="151"/>
      <c r="V37" s="151"/>
      <c r="W37" s="151"/>
    </row>
    <row r="38" ht="30.75" customHeight="1" spans="1:23">
      <c r="A38" s="155" t="s">
        <v>30</v>
      </c>
      <c r="B38" s="155"/>
      <c r="C38" s="155"/>
      <c r="D38" s="155"/>
      <c r="E38" s="155"/>
      <c r="F38" s="155"/>
      <c r="G38" s="155"/>
      <c r="H38" s="151">
        <v>790211.57</v>
      </c>
      <c r="I38" s="151">
        <v>790211.57</v>
      </c>
      <c r="J38" s="151"/>
      <c r="K38" s="151"/>
      <c r="L38" s="151">
        <v>790211.57</v>
      </c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38:G38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32"/>
  <sheetViews>
    <sheetView showZeros="0" workbookViewId="0">
      <selection activeCell="A1" sqref="A1:W1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45" t="s">
        <v>216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</row>
    <row r="2" ht="26.25" customHeight="1" spans="1:23">
      <c r="A2" s="141" t="str">
        <f>"2026"&amp;"年部门项目支出预算表"</f>
        <v>2026年部门项目支出预算表</v>
      </c>
      <c r="B2" s="141"/>
      <c r="C2" s="141" t="s">
        <v>59</v>
      </c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</row>
    <row r="3" ht="18.75" customHeight="1" spans="1:23">
      <c r="A3" s="146" t="str">
        <f>"单位名称："&amp;"芒市人民政府防震减灾局"</f>
        <v>单位名称：芒市人民政府防震减灾局</v>
      </c>
      <c r="B3" s="146"/>
      <c r="C3" s="146"/>
      <c r="D3" s="146"/>
      <c r="E3" s="146"/>
      <c r="F3" s="146"/>
      <c r="G3" s="146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5" t="s">
        <v>27</v>
      </c>
      <c r="W3" s="145"/>
    </row>
    <row r="4" ht="26.25" customHeight="1" spans="1:23">
      <c r="A4" s="148" t="s">
        <v>217</v>
      </c>
      <c r="B4" s="148" t="s">
        <v>140</v>
      </c>
      <c r="C4" s="148" t="s">
        <v>141</v>
      </c>
      <c r="D4" s="148" t="s">
        <v>218</v>
      </c>
      <c r="E4" s="148" t="s">
        <v>142</v>
      </c>
      <c r="F4" s="148" t="s">
        <v>143</v>
      </c>
      <c r="G4" s="148" t="s">
        <v>219</v>
      </c>
      <c r="H4" s="148" t="s">
        <v>220</v>
      </c>
      <c r="I4" s="148" t="s">
        <v>30</v>
      </c>
      <c r="J4" s="148" t="s">
        <v>221</v>
      </c>
      <c r="K4" s="148"/>
      <c r="L4" s="148"/>
      <c r="M4" s="148"/>
      <c r="N4" s="148" t="s">
        <v>152</v>
      </c>
      <c r="O4" s="148"/>
      <c r="P4" s="148"/>
      <c r="Q4" s="148" t="s">
        <v>37</v>
      </c>
      <c r="R4" s="148" t="s">
        <v>51</v>
      </c>
      <c r="S4" s="148"/>
      <c r="T4" s="148"/>
      <c r="U4" s="148"/>
      <c r="V4" s="148"/>
      <c r="W4" s="148"/>
    </row>
    <row r="5" ht="26.25" customHeight="1" spans="1:23">
      <c r="A5" s="148"/>
      <c r="B5" s="148"/>
      <c r="C5" s="148"/>
      <c r="D5" s="148"/>
      <c r="E5" s="148"/>
      <c r="F5" s="148"/>
      <c r="G5" s="148"/>
      <c r="H5" s="148"/>
      <c r="I5" s="148"/>
      <c r="J5" s="148" t="s">
        <v>34</v>
      </c>
      <c r="K5" s="148"/>
      <c r="L5" s="148" t="s">
        <v>35</v>
      </c>
      <c r="M5" s="148" t="s">
        <v>36</v>
      </c>
      <c r="N5" s="148" t="s">
        <v>34</v>
      </c>
      <c r="O5" s="148" t="s">
        <v>35</v>
      </c>
      <c r="P5" s="148" t="s">
        <v>36</v>
      </c>
      <c r="Q5" s="148"/>
      <c r="R5" s="148" t="s">
        <v>33</v>
      </c>
      <c r="S5" s="148" t="s">
        <v>40</v>
      </c>
      <c r="T5" s="148" t="s">
        <v>41</v>
      </c>
      <c r="U5" s="148" t="s">
        <v>42</v>
      </c>
      <c r="V5" s="148" t="s">
        <v>43</v>
      </c>
      <c r="W5" s="148" t="s">
        <v>44</v>
      </c>
    </row>
    <row r="6" ht="26.25" customHeight="1" spans="1:23">
      <c r="A6" s="148"/>
      <c r="B6" s="148"/>
      <c r="C6" s="148"/>
      <c r="D6" s="148"/>
      <c r="E6" s="148"/>
      <c r="F6" s="148"/>
      <c r="G6" s="148"/>
      <c r="H6" s="148"/>
      <c r="I6" s="148"/>
      <c r="J6" s="148" t="s">
        <v>33</v>
      </c>
      <c r="K6" s="148" t="s">
        <v>222</v>
      </c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</row>
    <row r="7" ht="18.75" customHeight="1" spans="1:23">
      <c r="A7" s="148" t="s">
        <v>59</v>
      </c>
      <c r="B7" s="148" t="s">
        <v>60</v>
      </c>
      <c r="C7" s="148" t="s">
        <v>61</v>
      </c>
      <c r="D7" s="148" t="s">
        <v>62</v>
      </c>
      <c r="E7" s="148" t="s">
        <v>63</v>
      </c>
      <c r="F7" s="148" t="s">
        <v>64</v>
      </c>
      <c r="G7" s="148" t="s">
        <v>65</v>
      </c>
      <c r="H7" s="148" t="s">
        <v>66</v>
      </c>
      <c r="I7" s="148" t="s">
        <v>67</v>
      </c>
      <c r="J7" s="148" t="s">
        <v>68</v>
      </c>
      <c r="K7" s="148" t="s">
        <v>69</v>
      </c>
      <c r="L7" s="148" t="s">
        <v>70</v>
      </c>
      <c r="M7" s="148" t="s">
        <v>71</v>
      </c>
      <c r="N7" s="148" t="s">
        <v>72</v>
      </c>
      <c r="O7" s="148" t="s">
        <v>73</v>
      </c>
      <c r="P7" s="148" t="s">
        <v>154</v>
      </c>
      <c r="Q7" s="148" t="s">
        <v>155</v>
      </c>
      <c r="R7" s="148" t="s">
        <v>156</v>
      </c>
      <c r="S7" s="148" t="s">
        <v>157</v>
      </c>
      <c r="T7" s="148" t="s">
        <v>158</v>
      </c>
      <c r="U7" s="148" t="s">
        <v>159</v>
      </c>
      <c r="V7" s="148" t="s">
        <v>160</v>
      </c>
      <c r="W7" s="148" t="s">
        <v>161</v>
      </c>
    </row>
    <row r="8" ht="52.5" customHeight="1" spans="1:23">
      <c r="A8" s="149"/>
      <c r="B8" s="149"/>
      <c r="C8" s="149" t="s">
        <v>223</v>
      </c>
      <c r="D8" s="149"/>
      <c r="E8" s="149"/>
      <c r="F8" s="149"/>
      <c r="G8" s="149"/>
      <c r="H8" s="149"/>
      <c r="I8" s="151">
        <v>200000</v>
      </c>
      <c r="J8" s="151"/>
      <c r="K8" s="151"/>
      <c r="L8" s="151"/>
      <c r="M8" s="151"/>
      <c r="N8" s="151"/>
      <c r="O8" s="151"/>
      <c r="P8" s="151"/>
      <c r="Q8" s="151"/>
      <c r="R8" s="151">
        <v>200000</v>
      </c>
      <c r="S8" s="151"/>
      <c r="T8" s="151"/>
      <c r="U8" s="151"/>
      <c r="V8" s="151"/>
      <c r="W8" s="151">
        <v>200000</v>
      </c>
    </row>
    <row r="9" ht="52.5" customHeight="1" outlineLevel="1" spans="1:23">
      <c r="A9" s="149" t="s">
        <v>224</v>
      </c>
      <c r="B9" s="149" t="s">
        <v>225</v>
      </c>
      <c r="C9" s="149" t="s">
        <v>223</v>
      </c>
      <c r="D9" s="149" t="s">
        <v>46</v>
      </c>
      <c r="E9" s="149" t="s">
        <v>113</v>
      </c>
      <c r="F9" s="149" t="s">
        <v>114</v>
      </c>
      <c r="G9" s="149" t="s">
        <v>184</v>
      </c>
      <c r="H9" s="149" t="s">
        <v>185</v>
      </c>
      <c r="I9" s="151">
        <v>20000</v>
      </c>
      <c r="J9" s="151"/>
      <c r="K9" s="151"/>
      <c r="L9" s="151"/>
      <c r="M9" s="151"/>
      <c r="N9" s="151"/>
      <c r="O9" s="151"/>
      <c r="P9" s="151"/>
      <c r="Q9" s="151"/>
      <c r="R9" s="151">
        <v>20000</v>
      </c>
      <c r="S9" s="151"/>
      <c r="T9" s="151"/>
      <c r="U9" s="151"/>
      <c r="V9" s="151"/>
      <c r="W9" s="151">
        <v>20000</v>
      </c>
    </row>
    <row r="10" ht="52.5" customHeight="1" outlineLevel="1" spans="1:23">
      <c r="A10" s="149" t="s">
        <v>224</v>
      </c>
      <c r="B10" s="149" t="s">
        <v>225</v>
      </c>
      <c r="C10" s="149" t="s">
        <v>223</v>
      </c>
      <c r="D10" s="149" t="s">
        <v>46</v>
      </c>
      <c r="E10" s="149" t="s">
        <v>113</v>
      </c>
      <c r="F10" s="149" t="s">
        <v>114</v>
      </c>
      <c r="G10" s="149" t="s">
        <v>226</v>
      </c>
      <c r="H10" s="149" t="s">
        <v>227</v>
      </c>
      <c r="I10" s="151">
        <v>28000</v>
      </c>
      <c r="J10" s="151"/>
      <c r="K10" s="151"/>
      <c r="L10" s="151"/>
      <c r="M10" s="151"/>
      <c r="N10" s="149"/>
      <c r="O10" s="149"/>
      <c r="P10" s="149"/>
      <c r="Q10" s="151"/>
      <c r="R10" s="151">
        <v>28000</v>
      </c>
      <c r="S10" s="151"/>
      <c r="T10" s="151"/>
      <c r="U10" s="151"/>
      <c r="V10" s="151"/>
      <c r="W10" s="151">
        <v>28000</v>
      </c>
    </row>
    <row r="11" ht="52.5" customHeight="1" outlineLevel="1" spans="1:23">
      <c r="A11" s="149" t="s">
        <v>224</v>
      </c>
      <c r="B11" s="149" t="s">
        <v>225</v>
      </c>
      <c r="C11" s="149" t="s">
        <v>223</v>
      </c>
      <c r="D11" s="149" t="s">
        <v>46</v>
      </c>
      <c r="E11" s="149" t="s">
        <v>113</v>
      </c>
      <c r="F11" s="149" t="s">
        <v>114</v>
      </c>
      <c r="G11" s="149" t="s">
        <v>190</v>
      </c>
      <c r="H11" s="149" t="s">
        <v>191</v>
      </c>
      <c r="I11" s="151">
        <v>2000</v>
      </c>
      <c r="J11" s="151"/>
      <c r="K11" s="151"/>
      <c r="L11" s="151"/>
      <c r="M11" s="151"/>
      <c r="N11" s="149"/>
      <c r="O11" s="149"/>
      <c r="P11" s="149"/>
      <c r="Q11" s="151"/>
      <c r="R11" s="151">
        <v>2000</v>
      </c>
      <c r="S11" s="151"/>
      <c r="T11" s="151"/>
      <c r="U11" s="151"/>
      <c r="V11" s="151"/>
      <c r="W11" s="151">
        <v>2000</v>
      </c>
    </row>
    <row r="12" ht="52.5" customHeight="1" outlineLevel="1" spans="1:23">
      <c r="A12" s="149" t="s">
        <v>224</v>
      </c>
      <c r="B12" s="149" t="s">
        <v>225</v>
      </c>
      <c r="C12" s="149" t="s">
        <v>223</v>
      </c>
      <c r="D12" s="149" t="s">
        <v>46</v>
      </c>
      <c r="E12" s="149" t="s">
        <v>113</v>
      </c>
      <c r="F12" s="149" t="s">
        <v>114</v>
      </c>
      <c r="G12" s="149" t="s">
        <v>228</v>
      </c>
      <c r="H12" s="149" t="s">
        <v>229</v>
      </c>
      <c r="I12" s="151">
        <v>10000</v>
      </c>
      <c r="J12" s="151"/>
      <c r="K12" s="151"/>
      <c r="L12" s="151"/>
      <c r="M12" s="151"/>
      <c r="N12" s="149"/>
      <c r="O12" s="149"/>
      <c r="P12" s="149"/>
      <c r="Q12" s="151"/>
      <c r="R12" s="151">
        <v>10000</v>
      </c>
      <c r="S12" s="151"/>
      <c r="T12" s="151"/>
      <c r="U12" s="151"/>
      <c r="V12" s="151"/>
      <c r="W12" s="151">
        <v>10000</v>
      </c>
    </row>
    <row r="13" ht="52.5" customHeight="1" outlineLevel="1" spans="1:23">
      <c r="A13" s="149" t="s">
        <v>224</v>
      </c>
      <c r="B13" s="149" t="s">
        <v>225</v>
      </c>
      <c r="C13" s="149" t="s">
        <v>223</v>
      </c>
      <c r="D13" s="149" t="s">
        <v>46</v>
      </c>
      <c r="E13" s="149" t="s">
        <v>113</v>
      </c>
      <c r="F13" s="149" t="s">
        <v>114</v>
      </c>
      <c r="G13" s="149" t="s">
        <v>199</v>
      </c>
      <c r="H13" s="149" t="s">
        <v>200</v>
      </c>
      <c r="I13" s="151">
        <v>20000</v>
      </c>
      <c r="J13" s="151"/>
      <c r="K13" s="151"/>
      <c r="L13" s="151"/>
      <c r="M13" s="151"/>
      <c r="N13" s="149"/>
      <c r="O13" s="149"/>
      <c r="P13" s="149"/>
      <c r="Q13" s="151"/>
      <c r="R13" s="151">
        <v>20000</v>
      </c>
      <c r="S13" s="151"/>
      <c r="T13" s="151"/>
      <c r="U13" s="151"/>
      <c r="V13" s="151"/>
      <c r="W13" s="151">
        <v>20000</v>
      </c>
    </row>
    <row r="14" ht="52.5" customHeight="1" outlineLevel="1" spans="1:23">
      <c r="A14" s="149" t="s">
        <v>224</v>
      </c>
      <c r="B14" s="149" t="s">
        <v>225</v>
      </c>
      <c r="C14" s="149" t="s">
        <v>223</v>
      </c>
      <c r="D14" s="149" t="s">
        <v>46</v>
      </c>
      <c r="E14" s="149" t="s">
        <v>113</v>
      </c>
      <c r="F14" s="149" t="s">
        <v>114</v>
      </c>
      <c r="G14" s="149" t="s">
        <v>207</v>
      </c>
      <c r="H14" s="149" t="s">
        <v>208</v>
      </c>
      <c r="I14" s="151">
        <v>10000</v>
      </c>
      <c r="J14" s="151"/>
      <c r="K14" s="151"/>
      <c r="L14" s="151"/>
      <c r="M14" s="151"/>
      <c r="N14" s="149"/>
      <c r="O14" s="149"/>
      <c r="P14" s="149"/>
      <c r="Q14" s="151"/>
      <c r="R14" s="151">
        <v>10000</v>
      </c>
      <c r="S14" s="151"/>
      <c r="T14" s="151"/>
      <c r="U14" s="151"/>
      <c r="V14" s="151"/>
      <c r="W14" s="151">
        <v>10000</v>
      </c>
    </row>
    <row r="15" ht="52.5" customHeight="1" outlineLevel="1" spans="1:23">
      <c r="A15" s="149" t="s">
        <v>224</v>
      </c>
      <c r="B15" s="149" t="s">
        <v>225</v>
      </c>
      <c r="C15" s="149" t="s">
        <v>223</v>
      </c>
      <c r="D15" s="149" t="s">
        <v>46</v>
      </c>
      <c r="E15" s="149" t="s">
        <v>113</v>
      </c>
      <c r="F15" s="149" t="s">
        <v>114</v>
      </c>
      <c r="G15" s="149" t="s">
        <v>230</v>
      </c>
      <c r="H15" s="149" t="s">
        <v>231</v>
      </c>
      <c r="I15" s="151">
        <v>20000</v>
      </c>
      <c r="J15" s="151"/>
      <c r="K15" s="151"/>
      <c r="L15" s="151"/>
      <c r="M15" s="151"/>
      <c r="N15" s="149"/>
      <c r="O15" s="149"/>
      <c r="P15" s="149"/>
      <c r="Q15" s="151"/>
      <c r="R15" s="151">
        <v>20000</v>
      </c>
      <c r="S15" s="151"/>
      <c r="T15" s="151"/>
      <c r="U15" s="151"/>
      <c r="V15" s="151"/>
      <c r="W15" s="151">
        <v>20000</v>
      </c>
    </row>
    <row r="16" ht="52.5" customHeight="1" outlineLevel="1" spans="1:23">
      <c r="A16" s="149" t="s">
        <v>224</v>
      </c>
      <c r="B16" s="149" t="s">
        <v>225</v>
      </c>
      <c r="C16" s="149" t="s">
        <v>223</v>
      </c>
      <c r="D16" s="149" t="s">
        <v>46</v>
      </c>
      <c r="E16" s="149" t="s">
        <v>113</v>
      </c>
      <c r="F16" s="149" t="s">
        <v>114</v>
      </c>
      <c r="G16" s="149" t="s">
        <v>198</v>
      </c>
      <c r="H16" s="149" t="s">
        <v>135</v>
      </c>
      <c r="I16" s="151">
        <v>20000</v>
      </c>
      <c r="J16" s="151"/>
      <c r="K16" s="151"/>
      <c r="L16" s="151"/>
      <c r="M16" s="151"/>
      <c r="N16" s="149"/>
      <c r="O16" s="149"/>
      <c r="P16" s="149"/>
      <c r="Q16" s="151"/>
      <c r="R16" s="151">
        <v>20000</v>
      </c>
      <c r="S16" s="151"/>
      <c r="T16" s="151"/>
      <c r="U16" s="151"/>
      <c r="V16" s="151"/>
      <c r="W16" s="151">
        <v>20000</v>
      </c>
    </row>
    <row r="17" ht="52.5" customHeight="1" outlineLevel="1" spans="1:23">
      <c r="A17" s="149" t="s">
        <v>224</v>
      </c>
      <c r="B17" s="149" t="s">
        <v>225</v>
      </c>
      <c r="C17" s="149" t="s">
        <v>223</v>
      </c>
      <c r="D17" s="149" t="s">
        <v>46</v>
      </c>
      <c r="E17" s="149" t="s">
        <v>113</v>
      </c>
      <c r="F17" s="149" t="s">
        <v>114</v>
      </c>
      <c r="G17" s="149" t="s">
        <v>232</v>
      </c>
      <c r="H17" s="149" t="s">
        <v>233</v>
      </c>
      <c r="I17" s="151">
        <v>10000</v>
      </c>
      <c r="J17" s="151"/>
      <c r="K17" s="151"/>
      <c r="L17" s="151"/>
      <c r="M17" s="151"/>
      <c r="N17" s="149"/>
      <c r="O17" s="149"/>
      <c r="P17" s="149"/>
      <c r="Q17" s="151"/>
      <c r="R17" s="151">
        <v>10000</v>
      </c>
      <c r="S17" s="151"/>
      <c r="T17" s="151"/>
      <c r="U17" s="151"/>
      <c r="V17" s="151"/>
      <c r="W17" s="151">
        <v>10000</v>
      </c>
    </row>
    <row r="18" ht="52.5" customHeight="1" outlineLevel="1" spans="1:23">
      <c r="A18" s="149" t="s">
        <v>224</v>
      </c>
      <c r="B18" s="149" t="s">
        <v>225</v>
      </c>
      <c r="C18" s="149" t="s">
        <v>223</v>
      </c>
      <c r="D18" s="149" t="s">
        <v>46</v>
      </c>
      <c r="E18" s="149" t="s">
        <v>113</v>
      </c>
      <c r="F18" s="149" t="s">
        <v>114</v>
      </c>
      <c r="G18" s="149" t="s">
        <v>234</v>
      </c>
      <c r="H18" s="149" t="s">
        <v>235</v>
      </c>
      <c r="I18" s="151">
        <v>10000</v>
      </c>
      <c r="J18" s="151"/>
      <c r="K18" s="151"/>
      <c r="L18" s="151"/>
      <c r="M18" s="151"/>
      <c r="N18" s="149"/>
      <c r="O18" s="149"/>
      <c r="P18" s="149"/>
      <c r="Q18" s="151"/>
      <c r="R18" s="151">
        <v>10000</v>
      </c>
      <c r="S18" s="151"/>
      <c r="T18" s="151"/>
      <c r="U18" s="151"/>
      <c r="V18" s="151"/>
      <c r="W18" s="151">
        <v>10000</v>
      </c>
    </row>
    <row r="19" ht="52.5" customHeight="1" outlineLevel="1" spans="1:23">
      <c r="A19" s="149" t="s">
        <v>224</v>
      </c>
      <c r="B19" s="149" t="s">
        <v>225</v>
      </c>
      <c r="C19" s="149" t="s">
        <v>223</v>
      </c>
      <c r="D19" s="149" t="s">
        <v>46</v>
      </c>
      <c r="E19" s="149" t="s">
        <v>113</v>
      </c>
      <c r="F19" s="149" t="s">
        <v>114</v>
      </c>
      <c r="G19" s="149" t="s">
        <v>194</v>
      </c>
      <c r="H19" s="149" t="s">
        <v>195</v>
      </c>
      <c r="I19" s="151">
        <v>20000</v>
      </c>
      <c r="J19" s="151"/>
      <c r="K19" s="151"/>
      <c r="L19" s="151"/>
      <c r="M19" s="151"/>
      <c r="N19" s="149"/>
      <c r="O19" s="149"/>
      <c r="P19" s="149"/>
      <c r="Q19" s="151"/>
      <c r="R19" s="151">
        <v>20000</v>
      </c>
      <c r="S19" s="151"/>
      <c r="T19" s="151"/>
      <c r="U19" s="151"/>
      <c r="V19" s="151"/>
      <c r="W19" s="151">
        <v>20000</v>
      </c>
    </row>
    <row r="20" ht="52.5" customHeight="1" outlineLevel="1" spans="1:23">
      <c r="A20" s="149" t="s">
        <v>224</v>
      </c>
      <c r="B20" s="149" t="s">
        <v>225</v>
      </c>
      <c r="C20" s="149" t="s">
        <v>223</v>
      </c>
      <c r="D20" s="149" t="s">
        <v>46</v>
      </c>
      <c r="E20" s="149" t="s">
        <v>113</v>
      </c>
      <c r="F20" s="149" t="s">
        <v>114</v>
      </c>
      <c r="G20" s="149" t="s">
        <v>201</v>
      </c>
      <c r="H20" s="149" t="s">
        <v>202</v>
      </c>
      <c r="I20" s="151">
        <v>20000</v>
      </c>
      <c r="J20" s="151"/>
      <c r="K20" s="151"/>
      <c r="L20" s="151"/>
      <c r="M20" s="151"/>
      <c r="N20" s="149"/>
      <c r="O20" s="149"/>
      <c r="P20" s="149"/>
      <c r="Q20" s="151"/>
      <c r="R20" s="151">
        <v>20000</v>
      </c>
      <c r="S20" s="151"/>
      <c r="T20" s="151"/>
      <c r="U20" s="151"/>
      <c r="V20" s="151"/>
      <c r="W20" s="151">
        <v>20000</v>
      </c>
    </row>
    <row r="21" ht="52.5" customHeight="1" outlineLevel="1" spans="1:23">
      <c r="A21" s="149" t="s">
        <v>224</v>
      </c>
      <c r="B21" s="149" t="s">
        <v>225</v>
      </c>
      <c r="C21" s="149" t="s">
        <v>223</v>
      </c>
      <c r="D21" s="149" t="s">
        <v>46</v>
      </c>
      <c r="E21" s="149" t="s">
        <v>113</v>
      </c>
      <c r="F21" s="149" t="s">
        <v>114</v>
      </c>
      <c r="G21" s="149" t="s">
        <v>236</v>
      </c>
      <c r="H21" s="149" t="s">
        <v>237</v>
      </c>
      <c r="I21" s="151">
        <v>10000</v>
      </c>
      <c r="J21" s="151"/>
      <c r="K21" s="151"/>
      <c r="L21" s="151"/>
      <c r="M21" s="151"/>
      <c r="N21" s="149"/>
      <c r="O21" s="149"/>
      <c r="P21" s="149"/>
      <c r="Q21" s="151"/>
      <c r="R21" s="151">
        <v>10000</v>
      </c>
      <c r="S21" s="151"/>
      <c r="T21" s="151"/>
      <c r="U21" s="151"/>
      <c r="V21" s="151"/>
      <c r="W21" s="151">
        <v>10000</v>
      </c>
    </row>
    <row r="22" ht="52.5" customHeight="1" spans="1:23">
      <c r="A22" s="149"/>
      <c r="B22" s="149"/>
      <c r="C22" s="149" t="s">
        <v>238</v>
      </c>
      <c r="D22" s="149"/>
      <c r="E22" s="149"/>
      <c r="F22" s="149"/>
      <c r="G22" s="149"/>
      <c r="H22" s="149"/>
      <c r="I22" s="151">
        <v>280000</v>
      </c>
      <c r="J22" s="151">
        <v>280000</v>
      </c>
      <c r="K22" s="151">
        <v>280000</v>
      </c>
      <c r="L22" s="151"/>
      <c r="M22" s="151"/>
      <c r="N22" s="149"/>
      <c r="O22" s="149"/>
      <c r="P22" s="149"/>
      <c r="Q22" s="151"/>
      <c r="R22" s="151"/>
      <c r="S22" s="151"/>
      <c r="T22" s="151"/>
      <c r="U22" s="151"/>
      <c r="V22" s="151"/>
      <c r="W22" s="151"/>
    </row>
    <row r="23" ht="52.5" customHeight="1" outlineLevel="1" spans="1:23">
      <c r="A23" s="149" t="s">
        <v>224</v>
      </c>
      <c r="B23" s="149" t="s">
        <v>239</v>
      </c>
      <c r="C23" s="149" t="s">
        <v>238</v>
      </c>
      <c r="D23" s="149" t="s">
        <v>46</v>
      </c>
      <c r="E23" s="149" t="s">
        <v>111</v>
      </c>
      <c r="F23" s="149" t="s">
        <v>112</v>
      </c>
      <c r="G23" s="149" t="s">
        <v>230</v>
      </c>
      <c r="H23" s="149" t="s">
        <v>231</v>
      </c>
      <c r="I23" s="151">
        <v>2300</v>
      </c>
      <c r="J23" s="151">
        <v>2300</v>
      </c>
      <c r="K23" s="151">
        <v>2300</v>
      </c>
      <c r="L23" s="151"/>
      <c r="M23" s="151"/>
      <c r="N23" s="149"/>
      <c r="O23" s="149"/>
      <c r="P23" s="149"/>
      <c r="Q23" s="151"/>
      <c r="R23" s="151"/>
      <c r="S23" s="151"/>
      <c r="T23" s="151"/>
      <c r="U23" s="151"/>
      <c r="V23" s="151"/>
      <c r="W23" s="151"/>
    </row>
    <row r="24" ht="52.5" customHeight="1" outlineLevel="1" spans="1:23">
      <c r="A24" s="149" t="s">
        <v>224</v>
      </c>
      <c r="B24" s="149" t="s">
        <v>239</v>
      </c>
      <c r="C24" s="149" t="s">
        <v>238</v>
      </c>
      <c r="D24" s="149" t="s">
        <v>46</v>
      </c>
      <c r="E24" s="149" t="s">
        <v>113</v>
      </c>
      <c r="F24" s="149" t="s">
        <v>114</v>
      </c>
      <c r="G24" s="149" t="s">
        <v>228</v>
      </c>
      <c r="H24" s="149" t="s">
        <v>229</v>
      </c>
      <c r="I24" s="151">
        <v>10000</v>
      </c>
      <c r="J24" s="151">
        <v>10000</v>
      </c>
      <c r="K24" s="151">
        <v>10000</v>
      </c>
      <c r="L24" s="151"/>
      <c r="M24" s="151"/>
      <c r="N24" s="149"/>
      <c r="O24" s="149"/>
      <c r="P24" s="149"/>
      <c r="Q24" s="151"/>
      <c r="R24" s="151"/>
      <c r="S24" s="151"/>
      <c r="T24" s="151"/>
      <c r="U24" s="151"/>
      <c r="V24" s="151"/>
      <c r="W24" s="151"/>
    </row>
    <row r="25" ht="52.5" customHeight="1" outlineLevel="1" spans="1:23">
      <c r="A25" s="149" t="s">
        <v>224</v>
      </c>
      <c r="B25" s="149" t="s">
        <v>239</v>
      </c>
      <c r="C25" s="149" t="s">
        <v>238</v>
      </c>
      <c r="D25" s="149" t="s">
        <v>46</v>
      </c>
      <c r="E25" s="149" t="s">
        <v>113</v>
      </c>
      <c r="F25" s="149" t="s">
        <v>114</v>
      </c>
      <c r="G25" s="149" t="s">
        <v>240</v>
      </c>
      <c r="H25" s="149" t="s">
        <v>241</v>
      </c>
      <c r="I25" s="151">
        <v>15000</v>
      </c>
      <c r="J25" s="151">
        <v>15000</v>
      </c>
      <c r="K25" s="151">
        <v>15000</v>
      </c>
      <c r="L25" s="151"/>
      <c r="M25" s="151"/>
      <c r="N25" s="149"/>
      <c r="O25" s="149"/>
      <c r="P25" s="149"/>
      <c r="Q25" s="151"/>
      <c r="R25" s="151"/>
      <c r="S25" s="151"/>
      <c r="T25" s="151"/>
      <c r="U25" s="151"/>
      <c r="V25" s="151"/>
      <c r="W25" s="151"/>
    </row>
    <row r="26" ht="52.5" customHeight="1" outlineLevel="1" spans="1:23">
      <c r="A26" s="149" t="s">
        <v>224</v>
      </c>
      <c r="B26" s="149" t="s">
        <v>239</v>
      </c>
      <c r="C26" s="149" t="s">
        <v>238</v>
      </c>
      <c r="D26" s="149" t="s">
        <v>46</v>
      </c>
      <c r="E26" s="149" t="s">
        <v>113</v>
      </c>
      <c r="F26" s="149" t="s">
        <v>114</v>
      </c>
      <c r="G26" s="149" t="s">
        <v>230</v>
      </c>
      <c r="H26" s="149" t="s">
        <v>231</v>
      </c>
      <c r="I26" s="151">
        <v>20000</v>
      </c>
      <c r="J26" s="151">
        <v>20000</v>
      </c>
      <c r="K26" s="151">
        <v>20000</v>
      </c>
      <c r="L26" s="151"/>
      <c r="M26" s="151"/>
      <c r="N26" s="149"/>
      <c r="O26" s="149"/>
      <c r="P26" s="149"/>
      <c r="Q26" s="151"/>
      <c r="R26" s="151"/>
      <c r="S26" s="151"/>
      <c r="T26" s="151"/>
      <c r="U26" s="151"/>
      <c r="V26" s="151"/>
      <c r="W26" s="151"/>
    </row>
    <row r="27" ht="52.5" customHeight="1" outlineLevel="1" spans="1:23">
      <c r="A27" s="149" t="s">
        <v>224</v>
      </c>
      <c r="B27" s="149" t="s">
        <v>239</v>
      </c>
      <c r="C27" s="149" t="s">
        <v>238</v>
      </c>
      <c r="D27" s="149" t="s">
        <v>46</v>
      </c>
      <c r="E27" s="149" t="s">
        <v>113</v>
      </c>
      <c r="F27" s="149" t="s">
        <v>114</v>
      </c>
      <c r="G27" s="149" t="s">
        <v>232</v>
      </c>
      <c r="H27" s="149" t="s">
        <v>233</v>
      </c>
      <c r="I27" s="151">
        <v>20000</v>
      </c>
      <c r="J27" s="151">
        <v>20000</v>
      </c>
      <c r="K27" s="151">
        <v>20000</v>
      </c>
      <c r="L27" s="151"/>
      <c r="M27" s="151"/>
      <c r="N27" s="149"/>
      <c r="O27" s="149"/>
      <c r="P27" s="149"/>
      <c r="Q27" s="151"/>
      <c r="R27" s="151"/>
      <c r="S27" s="151"/>
      <c r="T27" s="151"/>
      <c r="U27" s="151"/>
      <c r="V27" s="151"/>
      <c r="W27" s="151"/>
    </row>
    <row r="28" ht="52.5" customHeight="1" outlineLevel="1" spans="1:23">
      <c r="A28" s="149" t="s">
        <v>224</v>
      </c>
      <c r="B28" s="149" t="s">
        <v>239</v>
      </c>
      <c r="C28" s="149" t="s">
        <v>238</v>
      </c>
      <c r="D28" s="149" t="s">
        <v>46</v>
      </c>
      <c r="E28" s="149" t="s">
        <v>113</v>
      </c>
      <c r="F28" s="149" t="s">
        <v>114</v>
      </c>
      <c r="G28" s="149" t="s">
        <v>234</v>
      </c>
      <c r="H28" s="149" t="s">
        <v>235</v>
      </c>
      <c r="I28" s="151">
        <v>47000</v>
      </c>
      <c r="J28" s="151">
        <v>47000</v>
      </c>
      <c r="K28" s="151">
        <v>47000</v>
      </c>
      <c r="L28" s="151"/>
      <c r="M28" s="151"/>
      <c r="N28" s="149"/>
      <c r="O28" s="149"/>
      <c r="P28" s="149"/>
      <c r="Q28" s="151"/>
      <c r="R28" s="151"/>
      <c r="S28" s="151"/>
      <c r="T28" s="151"/>
      <c r="U28" s="151"/>
      <c r="V28" s="151"/>
      <c r="W28" s="151"/>
    </row>
    <row r="29" ht="52.5" customHeight="1" outlineLevel="1" spans="1:23">
      <c r="A29" s="149" t="s">
        <v>224</v>
      </c>
      <c r="B29" s="149" t="s">
        <v>239</v>
      </c>
      <c r="C29" s="149" t="s">
        <v>238</v>
      </c>
      <c r="D29" s="149" t="s">
        <v>46</v>
      </c>
      <c r="E29" s="149" t="s">
        <v>113</v>
      </c>
      <c r="F29" s="149" t="s">
        <v>114</v>
      </c>
      <c r="G29" s="149" t="s">
        <v>201</v>
      </c>
      <c r="H29" s="149" t="s">
        <v>202</v>
      </c>
      <c r="I29" s="151">
        <v>13000</v>
      </c>
      <c r="J29" s="151">
        <v>13000</v>
      </c>
      <c r="K29" s="151">
        <v>13000</v>
      </c>
      <c r="L29" s="151"/>
      <c r="M29" s="151"/>
      <c r="N29" s="149"/>
      <c r="O29" s="149"/>
      <c r="P29" s="149"/>
      <c r="Q29" s="151"/>
      <c r="R29" s="151"/>
      <c r="S29" s="151"/>
      <c r="T29" s="151"/>
      <c r="U29" s="151"/>
      <c r="V29" s="151"/>
      <c r="W29" s="151"/>
    </row>
    <row r="30" ht="52.5" customHeight="1" outlineLevel="1" spans="1:23">
      <c r="A30" s="149" t="s">
        <v>224</v>
      </c>
      <c r="B30" s="149" t="s">
        <v>239</v>
      </c>
      <c r="C30" s="149" t="s">
        <v>238</v>
      </c>
      <c r="D30" s="149" t="s">
        <v>46</v>
      </c>
      <c r="E30" s="149" t="s">
        <v>113</v>
      </c>
      <c r="F30" s="149" t="s">
        <v>114</v>
      </c>
      <c r="G30" s="149" t="s">
        <v>242</v>
      </c>
      <c r="H30" s="149" t="s">
        <v>243</v>
      </c>
      <c r="I30" s="151">
        <v>2700</v>
      </c>
      <c r="J30" s="151">
        <v>2700</v>
      </c>
      <c r="K30" s="151">
        <v>2700</v>
      </c>
      <c r="L30" s="151"/>
      <c r="M30" s="151"/>
      <c r="N30" s="149"/>
      <c r="O30" s="149"/>
      <c r="P30" s="149"/>
      <c r="Q30" s="151"/>
      <c r="R30" s="151"/>
      <c r="S30" s="151"/>
      <c r="T30" s="151"/>
      <c r="U30" s="151"/>
      <c r="V30" s="151"/>
      <c r="W30" s="151"/>
    </row>
    <row r="31" ht="52.5" customHeight="1" outlineLevel="1" spans="1:23">
      <c r="A31" s="149" t="s">
        <v>224</v>
      </c>
      <c r="B31" s="149" t="s">
        <v>239</v>
      </c>
      <c r="C31" s="149" t="s">
        <v>238</v>
      </c>
      <c r="D31" s="149" t="s">
        <v>46</v>
      </c>
      <c r="E31" s="149" t="s">
        <v>113</v>
      </c>
      <c r="F31" s="149" t="s">
        <v>114</v>
      </c>
      <c r="G31" s="149" t="s">
        <v>236</v>
      </c>
      <c r="H31" s="149" t="s">
        <v>237</v>
      </c>
      <c r="I31" s="151">
        <v>150000</v>
      </c>
      <c r="J31" s="151">
        <v>150000</v>
      </c>
      <c r="K31" s="151">
        <v>150000</v>
      </c>
      <c r="L31" s="151"/>
      <c r="M31" s="151"/>
      <c r="N31" s="149"/>
      <c r="O31" s="149"/>
      <c r="P31" s="149"/>
      <c r="Q31" s="151"/>
      <c r="R31" s="151"/>
      <c r="S31" s="151"/>
      <c r="T31" s="151"/>
      <c r="U31" s="151"/>
      <c r="V31" s="151"/>
      <c r="W31" s="151"/>
    </row>
    <row r="32" ht="30" customHeight="1" spans="1:23">
      <c r="A32" s="150" t="s">
        <v>30</v>
      </c>
      <c r="B32" s="150"/>
      <c r="C32" s="150"/>
      <c r="D32" s="150"/>
      <c r="E32" s="150"/>
      <c r="F32" s="150"/>
      <c r="G32" s="150"/>
      <c r="H32" s="150"/>
      <c r="I32" s="151">
        <v>480000</v>
      </c>
      <c r="J32" s="151">
        <v>280000</v>
      </c>
      <c r="K32" s="151">
        <v>280000</v>
      </c>
      <c r="L32" s="151"/>
      <c r="M32" s="151"/>
      <c r="N32" s="151"/>
      <c r="O32" s="151"/>
      <c r="P32" s="151"/>
      <c r="Q32" s="151"/>
      <c r="R32" s="151">
        <v>200000</v>
      </c>
      <c r="S32" s="151"/>
      <c r="T32" s="151"/>
      <c r="U32" s="151"/>
      <c r="V32" s="151"/>
      <c r="W32" s="151">
        <v>200000</v>
      </c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32:H3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12"/>
  <sheetViews>
    <sheetView showZeros="0" workbookViewId="0">
      <selection activeCell="A1" sqref="A1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40"/>
      <c r="B1" s="140"/>
      <c r="C1" s="140"/>
      <c r="D1" s="140"/>
      <c r="E1" s="140"/>
      <c r="F1" s="140"/>
      <c r="G1" s="140"/>
      <c r="H1" s="140"/>
      <c r="I1" s="140"/>
      <c r="J1" s="144" t="s">
        <v>244</v>
      </c>
    </row>
    <row r="2" ht="34.5" customHeight="1" spans="1:10">
      <c r="A2" s="141" t="str">
        <f>"2026"&amp;"年部门项目支出绩效目标表"</f>
        <v>2026年部门项目支出绩效目标表</v>
      </c>
      <c r="B2" s="141"/>
      <c r="C2" s="141"/>
      <c r="D2" s="141"/>
      <c r="E2" s="141"/>
      <c r="F2" s="141"/>
      <c r="G2" s="141"/>
      <c r="H2" s="141"/>
      <c r="I2" s="141"/>
      <c r="J2" s="141"/>
    </row>
    <row r="3" ht="18.75" customHeight="1" spans="1:10">
      <c r="A3" s="140" t="str">
        <f>"单位名称："&amp;"芒市人民政府防震减灾局"</f>
        <v>单位名称：芒市人民政府防震减灾局</v>
      </c>
      <c r="B3" s="140"/>
      <c r="C3" s="140"/>
      <c r="D3" s="140"/>
      <c r="E3" s="140"/>
      <c r="F3" s="140"/>
      <c r="G3" s="140"/>
      <c r="H3" s="140"/>
      <c r="I3" s="140"/>
      <c r="J3" s="140"/>
    </row>
    <row r="4" ht="22.5" customHeight="1" spans="1:10">
      <c r="A4" s="142" t="s">
        <v>245</v>
      </c>
      <c r="B4" s="142" t="s">
        <v>246</v>
      </c>
      <c r="C4" s="142" t="s">
        <v>247</v>
      </c>
      <c r="D4" s="142" t="s">
        <v>248</v>
      </c>
      <c r="E4" s="142" t="s">
        <v>249</v>
      </c>
      <c r="F4" s="142" t="s">
        <v>250</v>
      </c>
      <c r="G4" s="142" t="s">
        <v>251</v>
      </c>
      <c r="H4" s="142" t="s">
        <v>252</v>
      </c>
      <c r="I4" s="142" t="s">
        <v>253</v>
      </c>
      <c r="J4" s="142" t="s">
        <v>254</v>
      </c>
    </row>
    <row r="5" ht="22.5" customHeight="1" spans="1:10">
      <c r="A5" s="142" t="s">
        <v>59</v>
      </c>
      <c r="B5" s="142" t="s">
        <v>60</v>
      </c>
      <c r="C5" s="142" t="s">
        <v>61</v>
      </c>
      <c r="D5" s="142" t="s">
        <v>62</v>
      </c>
      <c r="E5" s="142" t="s">
        <v>63</v>
      </c>
      <c r="F5" s="142" t="s">
        <v>64</v>
      </c>
      <c r="G5" s="142" t="s">
        <v>65</v>
      </c>
      <c r="H5" s="142" t="s">
        <v>66</v>
      </c>
      <c r="I5" s="142" t="s">
        <v>67</v>
      </c>
      <c r="J5" s="142" t="s">
        <v>68</v>
      </c>
    </row>
    <row r="6" ht="52.5" customHeight="1" spans="1:10">
      <c r="A6" s="142" t="s">
        <v>46</v>
      </c>
      <c r="B6" s="142"/>
      <c r="C6" s="142"/>
      <c r="D6" s="142"/>
      <c r="E6" s="142"/>
      <c r="F6" s="142"/>
      <c r="G6" s="142"/>
      <c r="H6" s="142"/>
      <c r="I6" s="142"/>
      <c r="J6" s="142"/>
    </row>
    <row r="7" ht="52.5" customHeight="1" outlineLevel="1" spans="1:10">
      <c r="A7" s="143" t="s">
        <v>238</v>
      </c>
      <c r="B7" s="143" t="s">
        <v>255</v>
      </c>
      <c r="C7" s="143" t="s">
        <v>256</v>
      </c>
      <c r="D7" s="143" t="s">
        <v>257</v>
      </c>
      <c r="E7" s="143" t="s">
        <v>258</v>
      </c>
      <c r="F7" s="143" t="s">
        <v>259</v>
      </c>
      <c r="G7" s="142" t="s">
        <v>260</v>
      </c>
      <c r="H7" s="142" t="s">
        <v>261</v>
      </c>
      <c r="I7" s="143" t="s">
        <v>262</v>
      </c>
      <c r="J7" s="143" t="s">
        <v>258</v>
      </c>
    </row>
    <row r="8" ht="52.5" customHeight="1" outlineLevel="1" spans="1:10">
      <c r="A8" s="143" t="s">
        <v>238</v>
      </c>
      <c r="B8" s="143" t="s">
        <v>255</v>
      </c>
      <c r="C8" s="143" t="s">
        <v>263</v>
      </c>
      <c r="D8" s="143" t="s">
        <v>264</v>
      </c>
      <c r="E8" s="143" t="s">
        <v>265</v>
      </c>
      <c r="F8" s="143" t="s">
        <v>266</v>
      </c>
      <c r="G8" s="142" t="s">
        <v>267</v>
      </c>
      <c r="H8" s="142" t="s">
        <v>261</v>
      </c>
      <c r="I8" s="143" t="s">
        <v>262</v>
      </c>
      <c r="J8" s="143" t="s">
        <v>268</v>
      </c>
    </row>
    <row r="9" ht="52.5" customHeight="1" outlineLevel="1" spans="1:10">
      <c r="A9" s="143" t="s">
        <v>238</v>
      </c>
      <c r="B9" s="143" t="s">
        <v>255</v>
      </c>
      <c r="C9" s="143" t="s">
        <v>269</v>
      </c>
      <c r="D9" s="143" t="s">
        <v>270</v>
      </c>
      <c r="E9" s="143" t="s">
        <v>270</v>
      </c>
      <c r="F9" s="143" t="s">
        <v>259</v>
      </c>
      <c r="G9" s="142" t="s">
        <v>271</v>
      </c>
      <c r="H9" s="142" t="s">
        <v>261</v>
      </c>
      <c r="I9" s="143" t="s">
        <v>262</v>
      </c>
      <c r="J9" s="143" t="s">
        <v>272</v>
      </c>
    </row>
    <row r="10" ht="52.5" customHeight="1" outlineLevel="1" spans="1:10">
      <c r="A10" s="143" t="s">
        <v>223</v>
      </c>
      <c r="B10" s="143" t="s">
        <v>273</v>
      </c>
      <c r="C10" s="143" t="s">
        <v>256</v>
      </c>
      <c r="D10" s="143" t="s">
        <v>257</v>
      </c>
      <c r="E10" s="143" t="s">
        <v>274</v>
      </c>
      <c r="F10" s="143" t="s">
        <v>259</v>
      </c>
      <c r="G10" s="142" t="s">
        <v>271</v>
      </c>
      <c r="H10" s="142" t="s">
        <v>261</v>
      </c>
      <c r="I10" s="143" t="s">
        <v>262</v>
      </c>
      <c r="J10" s="143" t="s">
        <v>275</v>
      </c>
    </row>
    <row r="11" ht="52.5" customHeight="1" outlineLevel="1" spans="1:10">
      <c r="A11" s="143" t="s">
        <v>223</v>
      </c>
      <c r="B11" s="143" t="s">
        <v>273</v>
      </c>
      <c r="C11" s="143" t="s">
        <v>263</v>
      </c>
      <c r="D11" s="143" t="s">
        <v>264</v>
      </c>
      <c r="E11" s="143" t="s">
        <v>265</v>
      </c>
      <c r="F11" s="143" t="s">
        <v>259</v>
      </c>
      <c r="G11" s="142" t="s">
        <v>271</v>
      </c>
      <c r="H11" s="142" t="s">
        <v>261</v>
      </c>
      <c r="I11" s="143" t="s">
        <v>262</v>
      </c>
      <c r="J11" s="143" t="s">
        <v>276</v>
      </c>
    </row>
    <row r="12" ht="52.5" customHeight="1" outlineLevel="1" spans="1:10">
      <c r="A12" s="143" t="s">
        <v>223</v>
      </c>
      <c r="B12" s="143" t="s">
        <v>273</v>
      </c>
      <c r="C12" s="143" t="s">
        <v>269</v>
      </c>
      <c r="D12" s="143" t="s">
        <v>270</v>
      </c>
      <c r="E12" s="143" t="s">
        <v>270</v>
      </c>
      <c r="F12" s="143" t="s">
        <v>259</v>
      </c>
      <c r="G12" s="142" t="s">
        <v>271</v>
      </c>
      <c r="H12" s="142" t="s">
        <v>261</v>
      </c>
      <c r="I12" s="143" t="s">
        <v>262</v>
      </c>
      <c r="J12" s="143" t="s">
        <v>277</v>
      </c>
    </row>
  </sheetData>
  <mergeCells count="6">
    <mergeCell ref="A2:J2"/>
    <mergeCell ref="A3:E3"/>
    <mergeCell ref="A7:A9"/>
    <mergeCell ref="A10:A12"/>
    <mergeCell ref="B7:B9"/>
    <mergeCell ref="B10:B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 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市对下转移支付预算表09-1（芒市）</vt:lpstr>
      <vt:lpstr>市对下转移支付绩效目标表09-2（芒市）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2026-02-26T06:57:00Z</dcterms:created>
  <dcterms:modified xsi:type="dcterms:W3CDTF">2026-04-09T07:23:28Z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15F553568AAC485C824EF18EF1AEE537_13</vt:lpwstr>
  </property>
  <property fmtid="{D5CDD505-2E9C-101B-9397-08002B2CF9AE}" pid="3" name="KSOProductBuildVer">
    <vt:lpwstr>2052-12.8.2.18205</vt:lpwstr>
  </property>
</Properties>
</file>