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<sst xmlns="http://schemas.openxmlformats.org/spreadsheetml/2006/main" count="47" uniqueCount="35">
  <si>
    <t>附表</t>
  </si>
  <si>
    <t>云南省各价区汽、柴油最高零售价格表</t>
  </si>
  <si>
    <t>价区</t>
  </si>
  <si>
    <t>地区</t>
  </si>
  <si>
    <t>地区差</t>
  </si>
  <si>
    <t>调整前零售价(元/吨)</t>
  </si>
  <si>
    <t>调整前零售价(元/升)</t>
  </si>
  <si>
    <t>调整后零售价(元/吨)</t>
  </si>
  <si>
    <t>调整后零售价(元/升)</t>
  </si>
  <si>
    <t>89#
Ⅵ汽油</t>
  </si>
  <si>
    <t>92#
Ⅵ汽油</t>
  </si>
  <si>
    <t>95#
Ⅵ汽油</t>
  </si>
  <si>
    <t>0号国Ⅵ车用柴油</t>
  </si>
  <si>
    <t>一价区</t>
  </si>
  <si>
    <t>昆明</t>
  </si>
  <si>
    <t>二价区</t>
  </si>
  <si>
    <t>曲靖</t>
  </si>
  <si>
    <t>楚雄</t>
  </si>
  <si>
    <t>玉溪</t>
  </si>
  <si>
    <t>三价区</t>
  </si>
  <si>
    <t>昭通</t>
  </si>
  <si>
    <t>红河</t>
  </si>
  <si>
    <t>文山</t>
  </si>
  <si>
    <t>大理</t>
  </si>
  <si>
    <t>四价区</t>
  </si>
  <si>
    <t>普洱</t>
  </si>
  <si>
    <t>保山</t>
  </si>
  <si>
    <t>丽江</t>
  </si>
  <si>
    <t>五价区</t>
  </si>
  <si>
    <t>版纳</t>
  </si>
  <si>
    <t>德宏</t>
  </si>
  <si>
    <t>迪庆</t>
  </si>
  <si>
    <t>怒江</t>
  </si>
  <si>
    <t>临沧</t>
  </si>
  <si>
    <t>执行日期:2022年4月28日24时起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</si>
</sst>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_ "/>
    <numFmt numFmtId="178" formatCode="0.00_ "/>
  </numFmts>
  <fonts count="25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方正仿宋_GBK"/>
      <charset val="134"/>
    </font>
    <font>
      <sz val="16"/>
      <color indexed="8"/>
      <name val="方正小标宋_GBK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6" borderId="10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12" borderId="12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0" fillId="18" borderId="14" applyNumberFormat="0" applyAlignment="0" applyProtection="0">
      <alignment vertical="center"/>
    </xf>
    <xf numFmtId="0" fontId="21" fillId="18" borderId="10" applyNumberFormat="0" applyAlignment="0" applyProtection="0">
      <alignment vertical="center"/>
    </xf>
    <xf numFmtId="0" fontId="22" fillId="20" borderId="15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177" fontId="4" fillId="0" borderId="6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177" fontId="4" fillId="0" borderId="7" xfId="0" applyNumberFormat="1" applyFont="1" applyFill="1" applyBorder="1" applyAlignment="1">
      <alignment horizontal="center" vertical="center" wrapText="1"/>
    </xf>
    <xf numFmtId="178" fontId="4" fillId="0" borderId="7" xfId="0" applyNumberFormat="1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 wrapText="1"/>
    </xf>
    <xf numFmtId="178" fontId="4" fillId="0" borderId="5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wrapText="1"/>
    </xf>
    <xf numFmtId="0" fontId="4" fillId="0" borderId="8" xfId="0" applyNumberFormat="1" applyFont="1" applyFill="1" applyBorder="1" applyAlignment="1">
      <alignment horizontal="right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tabSelected="1" workbookViewId="0">
      <selection activeCell="N6" sqref="N6:N8"/>
    </sheetView>
  </sheetViews>
  <sheetFormatPr defaultColWidth="9" defaultRowHeight="13.5" customHeight="1"/>
  <cols>
    <col min="1" max="1" width="7.12727272727273" customWidth="1"/>
    <col min="2" max="3" width="6.62727272727273" customWidth="1"/>
    <col min="4" max="6" width="7.36363636363636" customWidth="1"/>
    <col min="7" max="7" width="8.37272727272727" customWidth="1"/>
    <col min="8" max="10" width="7.39090909090909" customWidth="1"/>
    <col min="11" max="11" width="8.12727272727273" customWidth="1"/>
    <col min="12" max="14" width="7.52727272727273" customWidth="1"/>
    <col min="15" max="15" width="8.12727272727273" customWidth="1"/>
    <col min="16" max="18" width="7.6" customWidth="1"/>
    <col min="19" max="19" width="8.48181818181818" customWidth="1"/>
    <col min="26" max="26" width="10.3727272727273"/>
    <col min="27" max="27" width="9.37272727272727"/>
  </cols>
  <sheetData>
    <row r="1" s="1" customFormat="1" ht="20.1" customHeight="1" spans="1:1">
      <c r="A1" s="2" t="s">
        <v>0</v>
      </c>
    </row>
    <row r="2" s="1" customFormat="1" ht="38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="1" customFormat="1" ht="19.5" customHeight="1" spans="1:19">
      <c r="A3" s="4" t="s">
        <v>2</v>
      </c>
      <c r="B3" s="4" t="s">
        <v>3</v>
      </c>
      <c r="C3" s="4" t="s">
        <v>4</v>
      </c>
      <c r="D3" s="5" t="s">
        <v>5</v>
      </c>
      <c r="E3" s="6"/>
      <c r="F3" s="6"/>
      <c r="G3" s="7"/>
      <c r="H3" s="5" t="s">
        <v>6</v>
      </c>
      <c r="I3" s="6"/>
      <c r="J3" s="6"/>
      <c r="K3" s="7"/>
      <c r="L3" s="5" t="s">
        <v>7</v>
      </c>
      <c r="M3" s="6"/>
      <c r="N3" s="6"/>
      <c r="O3" s="7"/>
      <c r="P3" s="5" t="s">
        <v>8</v>
      </c>
      <c r="Q3" s="6"/>
      <c r="R3" s="6"/>
      <c r="S3" s="7"/>
    </row>
    <row r="4" s="1" customFormat="1" ht="37.5" customHeight="1" spans="1:19">
      <c r="A4" s="8"/>
      <c r="B4" s="8"/>
      <c r="C4" s="8"/>
      <c r="D4" s="9" t="s">
        <v>9</v>
      </c>
      <c r="E4" s="9" t="s">
        <v>10</v>
      </c>
      <c r="F4" s="9" t="s">
        <v>11</v>
      </c>
      <c r="G4" s="9" t="s">
        <v>12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9</v>
      </c>
      <c r="M4" s="9" t="s">
        <v>10</v>
      </c>
      <c r="N4" s="9" t="s">
        <v>11</v>
      </c>
      <c r="O4" s="9" t="s">
        <v>12</v>
      </c>
      <c r="P4" s="9" t="s">
        <v>9</v>
      </c>
      <c r="Q4" s="9" t="s">
        <v>10</v>
      </c>
      <c r="R4" s="9" t="s">
        <v>11</v>
      </c>
      <c r="S4" s="9" t="s">
        <v>12</v>
      </c>
    </row>
    <row r="5" s="1" customFormat="1" ht="20.1" customHeight="1" spans="1:19">
      <c r="A5" s="9" t="s">
        <v>13</v>
      </c>
      <c r="B5" s="9" t="s">
        <v>14</v>
      </c>
      <c r="C5" s="9">
        <v>0</v>
      </c>
      <c r="D5" s="9">
        <v>10510</v>
      </c>
      <c r="E5" s="10">
        <v>11140.6</v>
      </c>
      <c r="F5" s="10">
        <v>11771.2</v>
      </c>
      <c r="G5" s="9">
        <v>9430</v>
      </c>
      <c r="H5" s="11">
        <v>7.7774</v>
      </c>
      <c r="I5" s="11">
        <v>8.4445748</v>
      </c>
      <c r="J5" s="11">
        <v>9.063824</v>
      </c>
      <c r="K5" s="11">
        <v>8.04379</v>
      </c>
      <c r="L5" s="9">
        <f>D5+205</f>
        <v>10715</v>
      </c>
      <c r="M5" s="10">
        <f>L5*1.06</f>
        <v>11357.9</v>
      </c>
      <c r="N5" s="10">
        <f>L5*1.12</f>
        <v>12000.8</v>
      </c>
      <c r="O5" s="9">
        <f>G5+200</f>
        <v>9630</v>
      </c>
      <c r="P5" s="11">
        <f t="shared" ref="P5:P20" si="0">L5/1000*0.74</f>
        <v>7.9291</v>
      </c>
      <c r="Q5" s="11">
        <f t="shared" ref="Q5:Q20" si="1">M5/1000*0.758</f>
        <v>8.6092882</v>
      </c>
      <c r="R5" s="11">
        <f t="shared" ref="R5:R20" si="2">N5/1000*0.77</f>
        <v>9.240616</v>
      </c>
      <c r="S5" s="11">
        <f t="shared" ref="S5:S20" si="3">O5/1000*0.853</f>
        <v>8.21439</v>
      </c>
    </row>
    <row r="6" s="1" customFormat="1" ht="20.1" customHeight="1" spans="1:19">
      <c r="A6" s="4" t="s">
        <v>15</v>
      </c>
      <c r="B6" s="9" t="s">
        <v>16</v>
      </c>
      <c r="C6" s="4">
        <v>100</v>
      </c>
      <c r="D6" s="4">
        <v>10610</v>
      </c>
      <c r="E6" s="12">
        <v>11240.6</v>
      </c>
      <c r="F6" s="12">
        <v>11871.2</v>
      </c>
      <c r="G6" s="12">
        <v>9530</v>
      </c>
      <c r="H6" s="13">
        <v>7.8514</v>
      </c>
      <c r="I6" s="13">
        <v>8.5203748</v>
      </c>
      <c r="J6" s="13">
        <v>9.140824</v>
      </c>
      <c r="K6" s="13">
        <v>8.12909</v>
      </c>
      <c r="L6" s="4">
        <f t="shared" ref="L6:O6" si="4">L5+100</f>
        <v>10815</v>
      </c>
      <c r="M6" s="12">
        <f t="shared" si="4"/>
        <v>11457.9</v>
      </c>
      <c r="N6" s="12">
        <f t="shared" si="4"/>
        <v>12100.8</v>
      </c>
      <c r="O6" s="12">
        <f t="shared" si="4"/>
        <v>9730</v>
      </c>
      <c r="P6" s="13">
        <f t="shared" si="0"/>
        <v>8.0031</v>
      </c>
      <c r="Q6" s="13">
        <f t="shared" si="1"/>
        <v>8.6850882</v>
      </c>
      <c r="R6" s="13">
        <f t="shared" si="2"/>
        <v>9.317616</v>
      </c>
      <c r="S6" s="13">
        <f t="shared" si="3"/>
        <v>8.29969</v>
      </c>
    </row>
    <row r="7" s="1" customFormat="1" ht="20.1" customHeight="1" spans="1:19">
      <c r="A7" s="14"/>
      <c r="B7" s="9" t="s">
        <v>17</v>
      </c>
      <c r="C7" s="14"/>
      <c r="D7" s="14"/>
      <c r="E7" s="15"/>
      <c r="F7" s="15"/>
      <c r="G7" s="15"/>
      <c r="H7" s="16"/>
      <c r="I7" s="16"/>
      <c r="J7" s="16"/>
      <c r="K7" s="16"/>
      <c r="L7" s="14"/>
      <c r="M7" s="15">
        <v>7987</v>
      </c>
      <c r="N7" s="15">
        <v>8439</v>
      </c>
      <c r="O7" s="15">
        <v>6550</v>
      </c>
      <c r="P7" s="16">
        <f t="shared" si="0"/>
        <v>0</v>
      </c>
      <c r="Q7" s="16">
        <f t="shared" si="1"/>
        <v>6.054146</v>
      </c>
      <c r="R7" s="16">
        <f t="shared" si="2"/>
        <v>6.49803</v>
      </c>
      <c r="S7" s="16">
        <f t="shared" si="3"/>
        <v>5.58715</v>
      </c>
    </row>
    <row r="8" s="1" customFormat="1" ht="20.1" customHeight="1" spans="1:19">
      <c r="A8" s="8"/>
      <c r="B8" s="9" t="s">
        <v>18</v>
      </c>
      <c r="C8" s="8"/>
      <c r="D8" s="8"/>
      <c r="E8" s="17"/>
      <c r="F8" s="17"/>
      <c r="G8" s="17"/>
      <c r="H8" s="18"/>
      <c r="I8" s="18"/>
      <c r="J8" s="18"/>
      <c r="K8" s="18"/>
      <c r="L8" s="8"/>
      <c r="M8" s="17">
        <v>7987</v>
      </c>
      <c r="N8" s="17">
        <v>8439</v>
      </c>
      <c r="O8" s="17">
        <v>6550</v>
      </c>
      <c r="P8" s="18">
        <f t="shared" si="0"/>
        <v>0</v>
      </c>
      <c r="Q8" s="18">
        <f t="shared" si="1"/>
        <v>6.054146</v>
      </c>
      <c r="R8" s="18">
        <f t="shared" si="2"/>
        <v>6.49803</v>
      </c>
      <c r="S8" s="18">
        <f t="shared" si="3"/>
        <v>5.58715</v>
      </c>
    </row>
    <row r="9" s="1" customFormat="1" ht="20.1" customHeight="1" spans="1:19">
      <c r="A9" s="4" t="s">
        <v>19</v>
      </c>
      <c r="B9" s="9" t="s">
        <v>20</v>
      </c>
      <c r="C9" s="4">
        <v>200</v>
      </c>
      <c r="D9" s="4">
        <v>10710</v>
      </c>
      <c r="E9" s="12">
        <v>11340.6</v>
      </c>
      <c r="F9" s="12">
        <v>11971.2</v>
      </c>
      <c r="G9" s="12">
        <v>9630</v>
      </c>
      <c r="H9" s="13">
        <v>7.9254</v>
      </c>
      <c r="I9" s="13">
        <v>8.5961748</v>
      </c>
      <c r="J9" s="13">
        <v>9.217824</v>
      </c>
      <c r="K9" s="13">
        <v>8.21439</v>
      </c>
      <c r="L9" s="4">
        <f t="shared" ref="L9:O9" si="5">L5+200</f>
        <v>10915</v>
      </c>
      <c r="M9" s="12">
        <f t="shared" si="5"/>
        <v>11557.9</v>
      </c>
      <c r="N9" s="12">
        <f t="shared" si="5"/>
        <v>12200.8</v>
      </c>
      <c r="O9" s="12">
        <f t="shared" si="5"/>
        <v>9830</v>
      </c>
      <c r="P9" s="13">
        <f t="shared" si="0"/>
        <v>8.0771</v>
      </c>
      <c r="Q9" s="13">
        <f t="shared" si="1"/>
        <v>8.7608882</v>
      </c>
      <c r="R9" s="13">
        <f t="shared" si="2"/>
        <v>9.394616</v>
      </c>
      <c r="S9" s="13">
        <f t="shared" si="3"/>
        <v>8.38499</v>
      </c>
    </row>
    <row r="10" s="1" customFormat="1" ht="20.1" customHeight="1" spans="1:19">
      <c r="A10" s="14"/>
      <c r="B10" s="9" t="s">
        <v>21</v>
      </c>
      <c r="C10" s="14"/>
      <c r="D10" s="14"/>
      <c r="E10" s="15"/>
      <c r="F10" s="15"/>
      <c r="G10" s="15"/>
      <c r="H10" s="16"/>
      <c r="I10" s="16"/>
      <c r="J10" s="16"/>
      <c r="K10" s="16"/>
      <c r="L10" s="14"/>
      <c r="M10" s="15">
        <v>7987</v>
      </c>
      <c r="N10" s="15">
        <v>8439</v>
      </c>
      <c r="O10" s="15">
        <v>6550</v>
      </c>
      <c r="P10" s="16">
        <f t="shared" si="0"/>
        <v>0</v>
      </c>
      <c r="Q10" s="16">
        <f t="shared" si="1"/>
        <v>6.054146</v>
      </c>
      <c r="R10" s="16">
        <f t="shared" si="2"/>
        <v>6.49803</v>
      </c>
      <c r="S10" s="16">
        <f t="shared" si="3"/>
        <v>5.58715</v>
      </c>
    </row>
    <row r="11" s="1" customFormat="1" ht="20.1" customHeight="1" spans="1:19">
      <c r="A11" s="14"/>
      <c r="B11" s="9" t="s">
        <v>22</v>
      </c>
      <c r="C11" s="14"/>
      <c r="D11" s="14"/>
      <c r="E11" s="15"/>
      <c r="F11" s="15"/>
      <c r="G11" s="15"/>
      <c r="H11" s="16"/>
      <c r="I11" s="16"/>
      <c r="J11" s="16"/>
      <c r="K11" s="16"/>
      <c r="L11" s="14"/>
      <c r="M11" s="15">
        <v>7987</v>
      </c>
      <c r="N11" s="15">
        <v>8439</v>
      </c>
      <c r="O11" s="15">
        <v>6550</v>
      </c>
      <c r="P11" s="16">
        <f t="shared" si="0"/>
        <v>0</v>
      </c>
      <c r="Q11" s="16">
        <f t="shared" si="1"/>
        <v>6.054146</v>
      </c>
      <c r="R11" s="16">
        <f t="shared" si="2"/>
        <v>6.49803</v>
      </c>
      <c r="S11" s="16">
        <f t="shared" si="3"/>
        <v>5.58715</v>
      </c>
    </row>
    <row r="12" s="1" customFormat="1" ht="20.1" customHeight="1" spans="1:19">
      <c r="A12" s="8"/>
      <c r="B12" s="9" t="s">
        <v>23</v>
      </c>
      <c r="C12" s="8"/>
      <c r="D12" s="8"/>
      <c r="E12" s="17"/>
      <c r="F12" s="17"/>
      <c r="G12" s="17"/>
      <c r="H12" s="18"/>
      <c r="I12" s="18"/>
      <c r="J12" s="18"/>
      <c r="K12" s="18"/>
      <c r="L12" s="8"/>
      <c r="M12" s="17">
        <v>7987</v>
      </c>
      <c r="N12" s="17">
        <v>8439</v>
      </c>
      <c r="O12" s="17">
        <v>6550</v>
      </c>
      <c r="P12" s="18">
        <f t="shared" si="0"/>
        <v>0</v>
      </c>
      <c r="Q12" s="18">
        <f t="shared" si="1"/>
        <v>6.054146</v>
      </c>
      <c r="R12" s="18">
        <f t="shared" si="2"/>
        <v>6.49803</v>
      </c>
      <c r="S12" s="18">
        <f t="shared" si="3"/>
        <v>5.58715</v>
      </c>
    </row>
    <row r="13" s="1" customFormat="1" ht="20.1" customHeight="1" spans="1:19">
      <c r="A13" s="4" t="s">
        <v>24</v>
      </c>
      <c r="B13" s="9" t="s">
        <v>25</v>
      </c>
      <c r="C13" s="4">
        <v>300</v>
      </c>
      <c r="D13" s="4">
        <v>10810</v>
      </c>
      <c r="E13" s="12">
        <v>11440.6</v>
      </c>
      <c r="F13" s="12">
        <v>12071.2</v>
      </c>
      <c r="G13" s="12">
        <v>9730</v>
      </c>
      <c r="H13" s="13">
        <v>7.9994</v>
      </c>
      <c r="I13" s="13">
        <v>8.6719748</v>
      </c>
      <c r="J13" s="13">
        <v>9.294824</v>
      </c>
      <c r="K13" s="13">
        <v>8.29969</v>
      </c>
      <c r="L13" s="4">
        <f t="shared" ref="L13:O13" si="6">L5+300</f>
        <v>11015</v>
      </c>
      <c r="M13" s="12">
        <f t="shared" si="6"/>
        <v>11657.9</v>
      </c>
      <c r="N13" s="12">
        <f t="shared" si="6"/>
        <v>12300.8</v>
      </c>
      <c r="O13" s="12">
        <f t="shared" si="6"/>
        <v>9930</v>
      </c>
      <c r="P13" s="13">
        <f t="shared" si="0"/>
        <v>8.1511</v>
      </c>
      <c r="Q13" s="13">
        <f t="shared" si="1"/>
        <v>8.8366882</v>
      </c>
      <c r="R13" s="13">
        <f t="shared" si="2"/>
        <v>9.471616</v>
      </c>
      <c r="S13" s="13">
        <f t="shared" si="3"/>
        <v>8.47029</v>
      </c>
    </row>
    <row r="14" s="1" customFormat="1" ht="20.1" customHeight="1" spans="1:19">
      <c r="A14" s="14"/>
      <c r="B14" s="9" t="s">
        <v>26</v>
      </c>
      <c r="C14" s="14"/>
      <c r="D14" s="14"/>
      <c r="E14" s="15"/>
      <c r="F14" s="15"/>
      <c r="G14" s="15"/>
      <c r="H14" s="16"/>
      <c r="I14" s="16"/>
      <c r="J14" s="16"/>
      <c r="K14" s="16"/>
      <c r="L14" s="14">
        <v>7535</v>
      </c>
      <c r="M14" s="15">
        <v>7987</v>
      </c>
      <c r="N14" s="15">
        <v>8439</v>
      </c>
      <c r="O14" s="15">
        <v>6550</v>
      </c>
      <c r="P14" s="16">
        <f t="shared" si="0"/>
        <v>5.5759</v>
      </c>
      <c r="Q14" s="16">
        <f t="shared" si="1"/>
        <v>6.054146</v>
      </c>
      <c r="R14" s="16">
        <f t="shared" si="2"/>
        <v>6.49803</v>
      </c>
      <c r="S14" s="16">
        <f t="shared" si="3"/>
        <v>5.58715</v>
      </c>
    </row>
    <row r="15" s="1" customFormat="1" ht="20.1" customHeight="1" spans="1:19">
      <c r="A15" s="8"/>
      <c r="B15" s="9" t="s">
        <v>27</v>
      </c>
      <c r="C15" s="8"/>
      <c r="D15" s="8"/>
      <c r="E15" s="17"/>
      <c r="F15" s="17"/>
      <c r="G15" s="17"/>
      <c r="H15" s="18"/>
      <c r="I15" s="18"/>
      <c r="J15" s="18"/>
      <c r="K15" s="18"/>
      <c r="L15" s="8">
        <v>7535</v>
      </c>
      <c r="M15" s="17">
        <v>7987</v>
      </c>
      <c r="N15" s="17">
        <v>8439</v>
      </c>
      <c r="O15" s="17">
        <v>6550</v>
      </c>
      <c r="P15" s="18">
        <f t="shared" si="0"/>
        <v>5.5759</v>
      </c>
      <c r="Q15" s="18">
        <f t="shared" si="1"/>
        <v>6.054146</v>
      </c>
      <c r="R15" s="18">
        <f t="shared" si="2"/>
        <v>6.49803</v>
      </c>
      <c r="S15" s="18">
        <f t="shared" si="3"/>
        <v>5.58715</v>
      </c>
    </row>
    <row r="16" s="1" customFormat="1" ht="20.1" customHeight="1" spans="1:19">
      <c r="A16" s="4" t="s">
        <v>28</v>
      </c>
      <c r="B16" s="9" t="s">
        <v>29</v>
      </c>
      <c r="C16" s="4">
        <v>380</v>
      </c>
      <c r="D16" s="4">
        <v>10890</v>
      </c>
      <c r="E16" s="12">
        <v>11520.6</v>
      </c>
      <c r="F16" s="12">
        <v>12151.2</v>
      </c>
      <c r="G16" s="12">
        <v>9810</v>
      </c>
      <c r="H16" s="13">
        <v>8.0586</v>
      </c>
      <c r="I16" s="13">
        <v>8.7326148</v>
      </c>
      <c r="J16" s="13">
        <v>9.356424</v>
      </c>
      <c r="K16" s="13">
        <v>8.36793</v>
      </c>
      <c r="L16" s="4">
        <f t="shared" ref="L16:O16" si="7">L5+380</f>
        <v>11095</v>
      </c>
      <c r="M16" s="12">
        <f t="shared" si="7"/>
        <v>11737.9</v>
      </c>
      <c r="N16" s="12">
        <f t="shared" si="7"/>
        <v>12380.8</v>
      </c>
      <c r="O16" s="12">
        <f t="shared" si="7"/>
        <v>10010</v>
      </c>
      <c r="P16" s="13">
        <f t="shared" si="0"/>
        <v>8.2103</v>
      </c>
      <c r="Q16" s="13">
        <f t="shared" si="1"/>
        <v>8.8973282</v>
      </c>
      <c r="R16" s="13">
        <f t="shared" si="2"/>
        <v>9.533216</v>
      </c>
      <c r="S16" s="13">
        <f t="shared" si="3"/>
        <v>8.53853</v>
      </c>
    </row>
    <row r="17" s="1" customFormat="1" ht="20.1" customHeight="1" spans="1:19">
      <c r="A17" s="14"/>
      <c r="B17" s="9" t="s">
        <v>30</v>
      </c>
      <c r="C17" s="14"/>
      <c r="D17" s="14"/>
      <c r="E17" s="15"/>
      <c r="F17" s="15"/>
      <c r="G17" s="15"/>
      <c r="H17" s="16"/>
      <c r="I17" s="16"/>
      <c r="J17" s="16"/>
      <c r="K17" s="16"/>
      <c r="L17" s="14">
        <v>7535</v>
      </c>
      <c r="M17" s="15">
        <v>7987</v>
      </c>
      <c r="N17" s="15">
        <v>8439</v>
      </c>
      <c r="O17" s="15">
        <v>6550</v>
      </c>
      <c r="P17" s="16">
        <f t="shared" si="0"/>
        <v>5.5759</v>
      </c>
      <c r="Q17" s="16">
        <f t="shared" si="1"/>
        <v>6.054146</v>
      </c>
      <c r="R17" s="16">
        <f t="shared" si="2"/>
        <v>6.49803</v>
      </c>
      <c r="S17" s="16">
        <f t="shared" si="3"/>
        <v>5.58715</v>
      </c>
    </row>
    <row r="18" s="1" customFormat="1" ht="20.1" customHeight="1" spans="1:19">
      <c r="A18" s="14"/>
      <c r="B18" s="9" t="s">
        <v>31</v>
      </c>
      <c r="C18" s="14"/>
      <c r="D18" s="14"/>
      <c r="E18" s="15"/>
      <c r="F18" s="15"/>
      <c r="G18" s="15"/>
      <c r="H18" s="16"/>
      <c r="I18" s="16"/>
      <c r="J18" s="16"/>
      <c r="K18" s="16"/>
      <c r="L18" s="14">
        <v>7535</v>
      </c>
      <c r="M18" s="15">
        <v>7987</v>
      </c>
      <c r="N18" s="15">
        <v>8439</v>
      </c>
      <c r="O18" s="15">
        <v>6550</v>
      </c>
      <c r="P18" s="16">
        <f t="shared" si="0"/>
        <v>5.5759</v>
      </c>
      <c r="Q18" s="16">
        <f t="shared" si="1"/>
        <v>6.054146</v>
      </c>
      <c r="R18" s="16">
        <f t="shared" si="2"/>
        <v>6.49803</v>
      </c>
      <c r="S18" s="16">
        <f t="shared" si="3"/>
        <v>5.58715</v>
      </c>
    </row>
    <row r="19" s="1" customFormat="1" ht="20.1" customHeight="1" spans="1:19">
      <c r="A19" s="14"/>
      <c r="B19" s="9" t="s">
        <v>32</v>
      </c>
      <c r="C19" s="14"/>
      <c r="D19" s="14"/>
      <c r="E19" s="15"/>
      <c r="F19" s="15"/>
      <c r="G19" s="15"/>
      <c r="H19" s="16"/>
      <c r="I19" s="16"/>
      <c r="J19" s="16"/>
      <c r="K19" s="16"/>
      <c r="L19" s="14">
        <v>7535</v>
      </c>
      <c r="M19" s="15">
        <v>7987</v>
      </c>
      <c r="N19" s="15">
        <v>8439</v>
      </c>
      <c r="O19" s="15">
        <v>6550</v>
      </c>
      <c r="P19" s="16">
        <f t="shared" si="0"/>
        <v>5.5759</v>
      </c>
      <c r="Q19" s="16">
        <f t="shared" si="1"/>
        <v>6.054146</v>
      </c>
      <c r="R19" s="16">
        <f t="shared" si="2"/>
        <v>6.49803</v>
      </c>
      <c r="S19" s="16">
        <f t="shared" si="3"/>
        <v>5.58715</v>
      </c>
    </row>
    <row r="20" s="1" customFormat="1" ht="20.1" customHeight="1" spans="1:19">
      <c r="A20" s="8"/>
      <c r="B20" s="9" t="s">
        <v>33</v>
      </c>
      <c r="C20" s="8"/>
      <c r="D20" s="8"/>
      <c r="E20" s="17"/>
      <c r="F20" s="17"/>
      <c r="G20" s="17"/>
      <c r="H20" s="18"/>
      <c r="I20" s="18"/>
      <c r="J20" s="18"/>
      <c r="K20" s="18"/>
      <c r="L20" s="8">
        <v>7535</v>
      </c>
      <c r="M20" s="17">
        <v>7987</v>
      </c>
      <c r="N20" s="17">
        <v>8439</v>
      </c>
      <c r="O20" s="17">
        <v>6550</v>
      </c>
      <c r="P20" s="18">
        <f t="shared" si="0"/>
        <v>5.5759</v>
      </c>
      <c r="Q20" s="18">
        <f t="shared" si="1"/>
        <v>6.054146</v>
      </c>
      <c r="R20" s="18">
        <f t="shared" si="2"/>
        <v>6.49803</v>
      </c>
      <c r="S20" s="18">
        <f t="shared" si="3"/>
        <v>5.58715</v>
      </c>
    </row>
    <row r="21" s="1" customFormat="1" ht="20.1" customHeight="1" spans="1:19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20" t="s">
        <v>34</v>
      </c>
      <c r="P21" s="20"/>
      <c r="Q21" s="20"/>
      <c r="R21" s="20"/>
      <c r="S21" s="20"/>
    </row>
  </sheetData>
  <mergeCells count="82">
    <mergeCell ref="A2:S2"/>
    <mergeCell ref="D3:G3"/>
    <mergeCell ref="H3:K3"/>
    <mergeCell ref="L3:O3"/>
    <mergeCell ref="P3:S3"/>
    <mergeCell ref="A21:N21"/>
    <mergeCell ref="O21:S21"/>
    <mergeCell ref="A3:A4"/>
    <mergeCell ref="A6:A8"/>
    <mergeCell ref="A9:A12"/>
    <mergeCell ref="A13:A15"/>
    <mergeCell ref="A16:A20"/>
    <mergeCell ref="B3:B4"/>
    <mergeCell ref="C3:C4"/>
    <mergeCell ref="C6:C8"/>
    <mergeCell ref="C9:C12"/>
    <mergeCell ref="C13:C15"/>
    <mergeCell ref="C16:C20"/>
    <mergeCell ref="D6:D8"/>
    <mergeCell ref="D9:D12"/>
    <mergeCell ref="D13:D15"/>
    <mergeCell ref="D16:D20"/>
    <mergeCell ref="E6:E8"/>
    <mergeCell ref="E9:E12"/>
    <mergeCell ref="E13:E15"/>
    <mergeCell ref="E16:E20"/>
    <mergeCell ref="F6:F8"/>
    <mergeCell ref="F9:F12"/>
    <mergeCell ref="F13:F15"/>
    <mergeCell ref="F16:F20"/>
    <mergeCell ref="G6:G8"/>
    <mergeCell ref="G9:G12"/>
    <mergeCell ref="G13:G15"/>
    <mergeCell ref="G16:G20"/>
    <mergeCell ref="H6:H8"/>
    <mergeCell ref="H9:H12"/>
    <mergeCell ref="H13:H15"/>
    <mergeCell ref="H16:H20"/>
    <mergeCell ref="I6:I8"/>
    <mergeCell ref="I9:I12"/>
    <mergeCell ref="I13:I15"/>
    <mergeCell ref="I16:I20"/>
    <mergeCell ref="J6:J8"/>
    <mergeCell ref="J9:J12"/>
    <mergeCell ref="J13:J15"/>
    <mergeCell ref="J16:J20"/>
    <mergeCell ref="K6:K8"/>
    <mergeCell ref="K9:K12"/>
    <mergeCell ref="K13:K15"/>
    <mergeCell ref="K16:K20"/>
    <mergeCell ref="L6:L8"/>
    <mergeCell ref="L9:L12"/>
    <mergeCell ref="L13:L15"/>
    <mergeCell ref="L16:L20"/>
    <mergeCell ref="M6:M8"/>
    <mergeCell ref="M9:M12"/>
    <mergeCell ref="M13:M15"/>
    <mergeCell ref="M16:M20"/>
    <mergeCell ref="N6:N8"/>
    <mergeCell ref="N9:N12"/>
    <mergeCell ref="N13:N15"/>
    <mergeCell ref="N16:N20"/>
    <mergeCell ref="O6:O8"/>
    <mergeCell ref="O9:O12"/>
    <mergeCell ref="O13:O15"/>
    <mergeCell ref="O16:O20"/>
    <mergeCell ref="P6:P8"/>
    <mergeCell ref="P9:P12"/>
    <mergeCell ref="P13:P15"/>
    <mergeCell ref="P16:P20"/>
    <mergeCell ref="Q6:Q8"/>
    <mergeCell ref="Q9:Q12"/>
    <mergeCell ref="Q13:Q15"/>
    <mergeCell ref="Q16:Q20"/>
    <mergeCell ref="R6:R8"/>
    <mergeCell ref="R9:R12"/>
    <mergeCell ref="R13:R15"/>
    <mergeCell ref="R16:R20"/>
    <mergeCell ref="S6:S8"/>
    <mergeCell ref="S9:S12"/>
    <mergeCell ref="S13:S15"/>
    <mergeCell ref="S16:S20"/>
  </mergeCells>
  <pageMargins left="0.31" right="0.24" top="0.75" bottom="0.75" header="0.3" footer="0.3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云南省发展和改革委员会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高铭</dc:creator>
  <cp:lastModifiedBy>铭子大铭子</cp:lastModifiedBy>
  <dcterms:created xsi:type="dcterms:W3CDTF">2022-03-03T08:06:00Z</dcterms:created>
  <dcterms:modified xsi:type="dcterms:W3CDTF">2022-04-28T08:49:32Z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commondata">
    <vt:lpwstr>eyJoZGlkIjoiOGE5NTBiYWJkMThkYmM4M2Y2Nzk2YjI3ZTlkNzVkZTUifQ==</vt:lpwstr>
  </property>
  <property fmtid="{D5CDD505-2E9C-101B-9397-08002B2CF9AE}" pid="4" name="ICV">
    <vt:lpwstr>22C0ECAA61DA44BCAF7F0B1CC2C9D5EE</vt:lpwstr>
  </property>
</Properties>
</file>