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2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4" hidden="1">'一般公共预算支出预算表02-2'!$A$6:$G$23</definedName>
    <definedName name="_xlnm._FilterDatabase" localSheetId="6" hidden="1">部门基本支出预算表04!$A$8:$W$8</definedName>
  </definedNames>
  <calcPr calcId="144525"/>
</workbook>
</file>

<file path=xl/sharedStrings.xml><?xml version="1.0" encoding="utf-8"?>
<sst xmlns="http://schemas.openxmlformats.org/spreadsheetml/2006/main" count="746" uniqueCount="311">
  <si>
    <t>预算01-1表</t>
  </si>
  <si>
    <t>单位名称：芒市工商业联合会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</si>
  <si>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</si>
  <si>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</si>
  <si>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</si>
  <si>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</si>
  <si>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</si>
  <si>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</si>
  <si>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</si>
  <si>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</si>
  <si>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</si>
  <si>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</si>
  <si>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</si>
  <si>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</si>
  <si>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</si>
  <si>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</si>
  <si>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</si>
  <si>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</si>
  <si>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</si>
  <si>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</si>
  <si>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</si>
  <si>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</si>
  <si>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</si>
  <si>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</si>
  <si>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</si>
  <si>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</si>
  <si>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</si>
  <si>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</si>
  <si>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</si>
  <si>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</si>
  <si>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</si>
  <si>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</si>
  <si>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</si>
  <si>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</si>
  <si>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</si>
  <si>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</si>
  <si>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</si>
  <si>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</si>
  <si>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</si>
  <si>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</si>
  <si>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</si>
  <si>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</si>
  <si>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</si>
  <si>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</si>
  <si>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</si>
  <si>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</si>
  <si>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283001</t>
  </si>
  <si>
    <t>芒市工商业联合会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</si>
  <si>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</si>
  <si>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</si>
  <si>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</si>
  <si>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</si>
  <si>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</si>
  <si>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</si>
  <si>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</si>
  <si>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</si>
  <si>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</si>
  <si>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</si>
  <si>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</si>
  <si>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</si>
  <si>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</si>
  <si>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</si>
  <si>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</si>
  <si>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</si>
  <si>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</si>
  <si>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</si>
  <si>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</si>
  <si>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</si>
  <si>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</si>
  <si>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</si>
  <si>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</si>
  <si>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</si>
  <si>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</si>
  <si>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</si>
  <si>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</si>
  <si>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</si>
  <si>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</si>
  <si>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20128</t>
  </si>
  <si>
    <t>民主党派及工商联事务</t>
  </si>
  <si>
    <t>2012801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</si>
  <si>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</si>
  <si>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</si>
  <si>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</si>
  <si>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</si>
  <si>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</si>
  <si>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</si>
  <si>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</si>
  <si>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</si>
  <si>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</si>
  <si>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</si>
  <si>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</si>
  <si>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</si>
  <si>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</si>
  <si>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</si>
  <si>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</si>
  <si>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</si>
  <si>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</si>
  <si>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</si>
  <si>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</si>
  <si>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</si>
  <si>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</si>
  <si>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</si>
  <si>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</si>
  <si>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</si>
  <si>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</si>
  <si>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</si>
  <si>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</si>
  <si>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</si>
  <si>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</si>
  <si>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</si>
  <si>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</si>
  <si>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</si>
  <si>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</si>
  <si>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</si>
  <si>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</si>
  <si>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</si>
  <si>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</si>
  <si>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</si>
  <si>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</si>
  <si>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</si>
  <si>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</si>
  <si>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</si>
  <si>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</si>
  <si>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</si>
  <si>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</si>
  <si>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</si>
  <si>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</si>
  <si>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</si>
  <si>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</si>
  <si>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</si>
  <si>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</si>
  <si>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</si>
  <si>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</si>
  <si>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</si>
  <si>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</si>
  <si>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</si>
  <si>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</si>
  <si>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</si>
  <si>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</si>
  <si>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</si>
  <si>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</si>
  <si>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</si>
  <si>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</si>
  <si>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</si>
  <si>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</si>
  <si>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</si>
  <si>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</si>
  <si>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</si>
  <si>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</si>
  <si>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</si>
  <si>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</si>
  <si>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</si>
  <si>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</si>
  <si>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</si>
  <si>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</si>
  <si>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</si>
  <si>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</si>
  <si>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533103210000000019527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</si>
  <si>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</si>
  <si>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</si>
  <si>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</si>
  <si>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</si>
  <si>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</si>
  <si>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</si>
  <si>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</si>
  <si>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533103210000000019528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</si>
  <si>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</si>
  <si>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</si>
  <si>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</si>
  <si>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</si>
  <si>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</si>
  <si>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</si>
  <si>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</si>
  <si>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</si>
  <si>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</si>
  <si>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533103210000000019529</t>
  </si>
  <si>
    <t>30113</t>
  </si>
  <si>
    <t>533103221100000376912</t>
  </si>
  <si>
    <t>公用经费安排的对个人和家庭的补助</t>
  </si>
  <si>
    <t>30305</t>
  </si>
  <si>
    <t>生活补助</t>
  </si>
  <si>
    <t>533103210000000019533</t>
  </si>
  <si>
    <t>一般公用经费</t>
  </si>
  <si>
    <t>30201</t>
  </si>
  <si>
    <t>办公费</t>
  </si>
  <si>
    <t>30211</t>
  </si>
  <si>
    <t>差旅费</t>
  </si>
  <si>
    <t>30207</t>
  </si>
  <si>
    <t>邮电费</t>
  </si>
  <si>
    <t>533103261100005025030</t>
  </si>
  <si>
    <t>公用经费安排的其他工资福利支出</t>
  </si>
  <si>
    <t>30114</t>
  </si>
  <si>
    <t>医疗费</t>
  </si>
  <si>
    <t>533103261100005025007</t>
  </si>
  <si>
    <t>公用经费安排的公务接待费</t>
  </si>
  <si>
    <t>30217</t>
  </si>
  <si>
    <t>533103210000000019532</t>
  </si>
  <si>
    <t>退休公用经费</t>
  </si>
  <si>
    <t>533103210000000019531</t>
  </si>
  <si>
    <t>工会经费</t>
  </si>
  <si>
    <t>30228</t>
  </si>
  <si>
    <t>533103210000000019530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</si>
  <si>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</si>
  <si>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</si>
  <si>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</si>
  <si>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</si>
  <si>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</si>
  <si>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</si>
  <si>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</si>
  <si>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</si>
  <si>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</si>
  <si>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</si>
  <si>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</si>
  <si>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</si>
  <si>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533103251100003760903</t>
  </si>
  <si>
    <t>业务经费</t>
  </si>
  <si>
    <t>533103251100003758734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</si>
  <si>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</si>
  <si>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</si>
  <si>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</si>
  <si>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</si>
  <si>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</si>
  <si>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</si>
  <si>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</si>
  <si>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</si>
  <si>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</si>
  <si>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</si>
  <si>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</si>
  <si>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做好2026年工商联各项工作.</t>
  </si>
  <si>
    <t>产出指标</t>
  </si>
  <si>
    <t>质量指标</t>
  </si>
  <si>
    <t>资金支付率</t>
  </si>
  <si>
    <t>&gt;=</t>
  </si>
  <si>
    <t>90</t>
  </si>
  <si>
    <t>%</t>
  </si>
  <si>
    <t>定量指标</t>
  </si>
  <si>
    <t>反映资金支付率</t>
  </si>
  <si>
    <t>效益指标</t>
  </si>
  <si>
    <t>社会效益</t>
  </si>
  <si>
    <t>做好工商联各项工作</t>
  </si>
  <si>
    <t>=</t>
  </si>
  <si>
    <t>做好</t>
  </si>
  <si>
    <t>定性指标</t>
  </si>
  <si>
    <t>反映工商联各项工作情况</t>
  </si>
  <si>
    <t>满意度指标</t>
  </si>
  <si>
    <t>服务对象满意度</t>
  </si>
  <si>
    <t>会员企业满意度</t>
  </si>
  <si>
    <t>95</t>
  </si>
  <si>
    <t>反映会员企业满意度</t>
  </si>
  <si>
    <t>用于工商联对外民间交往活动工作。</t>
  </si>
  <si>
    <t>时效指标</t>
  </si>
  <si>
    <t>做好招商引资工作</t>
  </si>
  <si>
    <t>反映招商引资工作情况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</si>
  <si>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</si>
  <si>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</si>
  <si>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</si>
  <si>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</si>
  <si>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</si>
  <si>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注：芒市工商业联合会无部门政府性基金经费预算，本表无数据，公开空表。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</si>
  <si>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</si>
  <si>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</si>
  <si>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</si>
  <si>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</si>
  <si>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</si>
  <si>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</si>
  <si>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</si>
  <si>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</si>
  <si>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</si>
  <si>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</si>
  <si>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</si>
  <si>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</si>
  <si>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</si>
  <si>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批</t>
  </si>
  <si>
    <t>预算08表</t>
  </si>
  <si>
    <t>政府购买服务项目</t>
  </si>
  <si>
    <t>政府购买服务目录</t>
  </si>
  <si>
    <t>注：芒市工商业联合会无部门政府购买服务经费预算，本表无数据，公开空表。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</si>
  <si>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</si>
  <si>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</si>
  <si>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</si>
  <si>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</si>
  <si>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</si>
  <si>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</si>
  <si>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</si>
  <si>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</si>
  <si>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</si>
  <si>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</si>
  <si>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</si>
  <si>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</si>
  <si>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</si>
  <si>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</si>
  <si>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</si>
  <si>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注：芒市工商业联合会无市对下转移支付经费预算，本表无数据，公开空表。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</si>
  <si>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</si>
  <si>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</si>
  <si>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</si>
  <si>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</si>
  <si>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</si>
  <si>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</si>
  <si>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</si>
  <si>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</si>
  <si>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</si>
  <si>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</si>
  <si>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
    2.芒市工商业联合会无新增资产配置经费预算，本表无数据，公开空表。</t>
  </si>
  <si>
    <t>预算11表</t>
  </si>
  <si>
    <t>上级补助</t>
  </si>
  <si>
    <t>注：芒市工商业联合会无上级转移支付补助项目支出经费预算，本表无数据，公开空表。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</si>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</sst>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176" formatCode="yyyy/mm/dd\ hh:mm:ss"/>
    <numFmt numFmtId="177" formatCode="yyyy/mm/dd"/>
    <numFmt numFmtId="41" formatCode="_ * #,##0_ ;_ * \-#,##0_ ;_ * &quot;-&quot;_ ;_ @_ "/>
    <numFmt numFmtId="178" formatCode="hh:mm:ss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#,##0;\-#,##0;;@"/>
    <numFmt numFmtId="180" formatCode="#,##0.00;\-#,##0.0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24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6" fillId="22" borderId="21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0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3" fillId="0" borderId="0" applyNumberFormat="0" applyFill="0" applyBorder="0" applyAlignment="0" applyProtection="0">
      <alignment vertical="center"/>
    </xf>
    <xf numFmtId="0" fontId="24" fillId="14" borderId="18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13" borderId="17" applyNumberFormat="0" applyAlignment="0" applyProtection="0">
      <alignment vertical="center"/>
    </xf>
    <xf numFmtId="0" fontId="37" fillId="13" borderId="21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0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18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</cellStyleXfs>
  <cellXfs count="18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80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8" xfId="0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8" xfId="0" applyFont="1" applyBorder="1" applyProtection="1">
      <alignment vertical="top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/>
    </xf>
    <xf numFmtId="0" fontId="5" fillId="0" borderId="13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80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0" fontId="0" fillId="0" borderId="0" xfId="0" applyFill="1" applyBorder="1">
      <alignment vertical="top"/>
    </xf>
    <xf numFmtId="49" fontId="11" fillId="0" borderId="0" xfId="53" applyFont="1" applyFill="1" applyBorder="1">
      <alignment horizontal="left" vertical="center" wrapText="1"/>
    </xf>
    <xf numFmtId="49" fontId="11" fillId="0" borderId="0" xfId="53" applyFont="1" applyFill="1" applyBorder="1" applyAlignment="1">
      <alignment horizontal="right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ill="1" applyBorder="1" applyAlignment="1">
      <alignment horizontal="left" vertical="center" wrapText="1"/>
    </xf>
    <xf numFmtId="49" fontId="16" fillId="0" borderId="7" xfId="53" applyFont="1" applyFill="1" applyAlignment="1">
      <alignment horizontal="center" vertical="center" wrapText="1"/>
    </xf>
    <xf numFmtId="49" fontId="16" fillId="0" borderId="7" xfId="53" applyFont="1" applyFill="1">
      <alignment horizontal="left" vertical="center" wrapText="1"/>
    </xf>
    <xf numFmtId="180" fontId="16" fillId="0" borderId="7" xfId="54" applyFont="1" applyFill="1">
      <alignment horizontal="right" vertical="center"/>
    </xf>
    <xf numFmtId="49" fontId="16" fillId="0" borderId="7" xfId="53" applyFont="1" applyFill="1" applyAlignment="1">
      <alignment horizontal="left" vertical="center" wrapText="1" indent="1"/>
    </xf>
    <xf numFmtId="49" fontId="16" fillId="0" borderId="7" xfId="53" applyFont="1" applyFill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80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7"/>
      <c r="B1" s="177"/>
      <c r="C1" s="177"/>
      <c r="D1" s="178" t="s">
        <v>0</v>
      </c>
    </row>
    <row r="2" ht="42" customHeight="1" spans="1:4">
      <c r="A2" s="179" t="str">
        <f>"2026"&amp;"年部门财务收支预算总表"</f>
        <v>2026年部门财务收支预算总表</v>
      </c>
      <c r="B2" s="179"/>
      <c r="C2" s="179"/>
      <c r="D2" s="179"/>
    </row>
    <row r="3" ht="18.75" customHeight="1" spans="1:4">
      <c r="A3" s="177" t="s">
        <v>1</v>
      </c>
      <c r="B3" s="177"/>
      <c r="C3" s="180"/>
      <c r="D3" s="178" t="s">
        <v>2</v>
      </c>
    </row>
    <row r="4" ht="18.75" customHeight="1" spans="1:4">
      <c r="A4" s="133" t="s">
        <v>3</v>
      </c>
      <c r="B4" s="133"/>
      <c r="C4" s="133" t="s">
        <v>4</v>
      </c>
      <c r="D4" s="133"/>
    </row>
    <row r="5" ht="18.75" customHeight="1" spans="1:4">
      <c r="A5" s="133" t="s">
        <v>5</v>
      </c>
      <c r="B5" s="133" t="s">
        <v>6</v>
      </c>
      <c r="C5" s="133" t="s">
        <v>7</v>
      </c>
      <c r="D5" s="133" t="s">
        <v>6</v>
      </c>
    </row>
    <row r="6" ht="18.75" customHeight="1" spans="1:4">
      <c r="A6" s="132" t="s">
        <v>8</v>
      </c>
      <c r="B6" s="134">
        <v>1185155.95</v>
      </c>
      <c r="C6" s="132" t="str">
        <f>"一"&amp;"、"&amp;"一般公共服务支出"</f>
        <v>一、一般公共服务支出</v>
      </c>
      <c r="D6" s="134">
        <v>971203.12</v>
      </c>
    </row>
    <row r="7" ht="18.75" customHeight="1" spans="1:4">
      <c r="A7" s="132" t="s">
        <v>9</v>
      </c>
      <c r="B7" s="134"/>
      <c r="C7" s="132" t="str">
        <f>"二"&amp;"、"&amp;"社会保障和就业支出"</f>
        <v>二、社会保障和就业支出</v>
      </c>
      <c r="D7" s="134">
        <v>126793.91</v>
      </c>
    </row>
    <row r="8" ht="18.75" customHeight="1" spans="1:4">
      <c r="A8" s="132" t="s">
        <v>10</v>
      </c>
      <c r="B8" s="134"/>
      <c r="C8" s="132" t="str">
        <f>"三"&amp;"、"&amp;"卫生健康支出"</f>
        <v>三、卫生健康支出</v>
      </c>
      <c r="D8" s="134">
        <v>48848.76</v>
      </c>
    </row>
    <row r="9" ht="18.75" customHeight="1" spans="1:4">
      <c r="A9" s="132" t="s">
        <v>11</v>
      </c>
      <c r="B9" s="134"/>
      <c r="C9" s="132" t="str">
        <f>"四"&amp;"、"&amp;"住房保障支出"</f>
        <v>四、住房保障支出</v>
      </c>
      <c r="D9" s="134">
        <v>88310.16</v>
      </c>
    </row>
    <row r="10" ht="18.75" customHeight="1" spans="1:4">
      <c r="A10" s="132" t="s">
        <v>12</v>
      </c>
      <c r="B10" s="134">
        <v>50000</v>
      </c>
      <c r="C10" s="132"/>
      <c r="D10" s="134"/>
    </row>
    <row r="11" ht="18.75" customHeight="1" spans="1:4">
      <c r="A11" s="132" t="s">
        <v>13</v>
      </c>
      <c r="B11" s="134"/>
      <c r="C11" s="132"/>
      <c r="D11" s="134"/>
    </row>
    <row r="12" ht="18.75" customHeight="1" spans="1:4">
      <c r="A12" s="132" t="s">
        <v>14</v>
      </c>
      <c r="B12" s="134"/>
      <c r="C12" s="132"/>
      <c r="D12" s="134"/>
    </row>
    <row r="13" ht="18.75" customHeight="1" spans="1:4">
      <c r="A13" s="132" t="s">
        <v>15</v>
      </c>
      <c r="B13" s="134"/>
      <c r="C13" s="132"/>
      <c r="D13" s="134"/>
    </row>
    <row r="14" ht="18.75" customHeight="1" spans="1:4">
      <c r="A14" s="132" t="s">
        <v>16</v>
      </c>
      <c r="B14" s="134"/>
      <c r="C14" s="132"/>
      <c r="D14" s="134"/>
    </row>
    <row r="15" ht="18.75" customHeight="1" spans="1:4">
      <c r="A15" s="132" t="s">
        <v>17</v>
      </c>
      <c r="B15" s="134">
        <v>50000</v>
      </c>
      <c r="C15" s="132"/>
      <c r="D15" s="134"/>
    </row>
    <row r="16" ht="18.75" customHeight="1" spans="1:4">
      <c r="A16" s="132"/>
      <c r="B16" s="134"/>
      <c r="C16" s="132"/>
      <c r="D16" s="134"/>
    </row>
    <row r="17" ht="18.75" customHeight="1" spans="1:4">
      <c r="A17" s="132"/>
      <c r="B17" s="134"/>
      <c r="C17" s="132"/>
      <c r="D17" s="134"/>
    </row>
    <row r="18" ht="18.75" customHeight="1" spans="1:4">
      <c r="A18" s="132"/>
      <c r="B18" s="134"/>
      <c r="C18" s="132"/>
      <c r="D18" s="134"/>
    </row>
    <row r="19" ht="18.75" customHeight="1" spans="1:4">
      <c r="A19" s="132"/>
      <c r="B19" s="134"/>
      <c r="C19" s="132"/>
      <c r="D19" s="134"/>
    </row>
    <row r="20" ht="18.75" customHeight="1" spans="1:4">
      <c r="A20" s="132"/>
      <c r="B20" s="134"/>
      <c r="C20" s="132"/>
      <c r="D20" s="134"/>
    </row>
    <row r="21" ht="18.75" customHeight="1" spans="1:4">
      <c r="A21" s="132"/>
      <c r="B21" s="134"/>
      <c r="C21" s="132"/>
      <c r="D21" s="134"/>
    </row>
    <row r="22" ht="18.75" customHeight="1" spans="1:4">
      <c r="A22" s="132"/>
      <c r="B22" s="134"/>
      <c r="C22" s="132"/>
      <c r="D22" s="134"/>
    </row>
    <row r="23" ht="18.75" customHeight="1" spans="1:4">
      <c r="A23" s="132"/>
      <c r="B23" s="134"/>
      <c r="C23" s="132"/>
      <c r="D23" s="134"/>
    </row>
    <row r="24" ht="18.75" customHeight="1" spans="1:4">
      <c r="A24" s="132"/>
      <c r="B24" s="134"/>
      <c r="C24" s="132"/>
      <c r="D24" s="134"/>
    </row>
    <row r="25" ht="18.75" customHeight="1" spans="1:4">
      <c r="A25" s="132"/>
      <c r="B25" s="134"/>
      <c r="C25" s="132"/>
      <c r="D25" s="134"/>
    </row>
    <row r="26" ht="18.75" customHeight="1" spans="1:4">
      <c r="A26" s="132"/>
      <c r="B26" s="134"/>
      <c r="C26" s="132"/>
      <c r="D26" s="134"/>
    </row>
    <row r="27" ht="18.75" customHeight="1" spans="1:4">
      <c r="A27" s="132"/>
      <c r="B27" s="134"/>
      <c r="C27" s="132"/>
      <c r="D27" s="134"/>
    </row>
    <row r="28" ht="18.75" customHeight="1" spans="1:4">
      <c r="A28" s="132"/>
      <c r="B28" s="134"/>
      <c r="C28" s="132"/>
      <c r="D28" s="134"/>
    </row>
    <row r="29" ht="18.75" customHeight="1" spans="1:4">
      <c r="A29" s="132"/>
      <c r="B29" s="134"/>
      <c r="C29" s="132"/>
      <c r="D29" s="134"/>
    </row>
    <row r="30" ht="18.75" customHeight="1" spans="1:4">
      <c r="A30" s="132"/>
      <c r="B30" s="134"/>
      <c r="C30" s="132"/>
      <c r="D30" s="134"/>
    </row>
    <row r="31" ht="18.75" customHeight="1" spans="1:4">
      <c r="A31" s="132"/>
      <c r="B31" s="134"/>
      <c r="C31" s="132"/>
      <c r="D31" s="134"/>
    </row>
    <row r="32" ht="18.75" customHeight="1" spans="1:4">
      <c r="A32" s="132" t="s">
        <v>18</v>
      </c>
      <c r="B32" s="134">
        <v>1235155.95</v>
      </c>
      <c r="C32" s="132" t="s">
        <v>19</v>
      </c>
      <c r="D32" s="134">
        <v>1235155.95</v>
      </c>
    </row>
    <row r="33" ht="18.75" customHeight="1" spans="1:4">
      <c r="A33" s="132" t="s">
        <v>20</v>
      </c>
      <c r="B33" s="134"/>
      <c r="C33" s="132" t="s">
        <v>21</v>
      </c>
      <c r="D33" s="134"/>
    </row>
    <row r="34" ht="18.75" customHeight="1" spans="1:4">
      <c r="A34" s="132" t="s">
        <v>22</v>
      </c>
      <c r="B34" s="134"/>
      <c r="C34" s="132" t="s">
        <v>22</v>
      </c>
      <c r="D34" s="134"/>
    </row>
    <row r="35" ht="18.75" customHeight="1" spans="1:4">
      <c r="A35" s="132" t="s">
        <v>23</v>
      </c>
      <c r="B35" s="134"/>
      <c r="C35" s="132" t="s">
        <v>24</v>
      </c>
      <c r="D35" s="134"/>
    </row>
    <row r="36" ht="18.75" customHeight="1" spans="1:4">
      <c r="A36" s="132" t="s">
        <v>25</v>
      </c>
      <c r="B36" s="134">
        <v>1235155.95</v>
      </c>
      <c r="C36" s="132" t="s">
        <v>26</v>
      </c>
      <c r="D36" s="134">
        <v>1235155.95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0"/>
  <sheetViews>
    <sheetView showZeros="0" workbookViewId="0">
      <selection activeCell="E19" sqref="E19"/>
    </sheetView>
  </sheetViews>
  <sheetFormatPr defaultColWidth="9.14285714285714" defaultRowHeight="14.25" customHeight="1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253</v>
      </c>
    </row>
    <row r="2" ht="26.25" customHeight="1" spans="1:6">
      <c r="A2" s="115" t="str">
        <f>"2026"&amp;"年部门政府性基金预算支出预算表"</f>
        <v>2026年部门政府性基金预算支出预算表</v>
      </c>
      <c r="B2" s="115" t="s">
        <v>254</v>
      </c>
      <c r="C2" s="116"/>
      <c r="D2" s="117"/>
      <c r="E2" s="117"/>
      <c r="F2" s="117"/>
    </row>
    <row r="3" ht="13.5" customHeight="1" spans="1:6">
      <c r="A3" s="118" t="s">
        <v>1</v>
      </c>
      <c r="B3" s="118" t="s">
        <v>255</v>
      </c>
      <c r="C3" s="119"/>
      <c r="D3" s="91"/>
      <c r="E3" s="91"/>
      <c r="F3" s="112" t="s">
        <v>2</v>
      </c>
    </row>
    <row r="4" ht="19.5" customHeight="1" spans="1:6">
      <c r="A4" s="60" t="s">
        <v>134</v>
      </c>
      <c r="B4" s="120" t="s">
        <v>49</v>
      </c>
      <c r="C4" s="60" t="s">
        <v>50</v>
      </c>
      <c r="D4" s="34" t="s">
        <v>256</v>
      </c>
      <c r="E4" s="34"/>
      <c r="F4" s="34"/>
    </row>
    <row r="5" ht="18.55" customHeight="1" spans="1:6">
      <c r="A5" s="60"/>
      <c r="B5" s="120"/>
      <c r="C5" s="60"/>
      <c r="D5" s="34" t="s">
        <v>31</v>
      </c>
      <c r="E5" s="34" t="s">
        <v>53</v>
      </c>
      <c r="F5" s="34" t="s">
        <v>54</v>
      </c>
    </row>
    <row r="6" ht="20.25" customHeight="1" spans="1:6">
      <c r="A6" s="60">
        <v>1</v>
      </c>
      <c r="B6" s="121" t="s">
        <v>61</v>
      </c>
      <c r="C6" s="121" t="s">
        <v>62</v>
      </c>
      <c r="D6" s="121" t="s">
        <v>63</v>
      </c>
      <c r="E6" s="121" t="s">
        <v>64</v>
      </c>
      <c r="F6" s="121" t="s">
        <v>65</v>
      </c>
    </row>
    <row r="7" ht="30" customHeight="1" spans="1:6">
      <c r="A7" s="32"/>
      <c r="B7" s="120"/>
      <c r="C7" s="32"/>
      <c r="D7" s="78"/>
      <c r="E7" s="122"/>
      <c r="F7" s="122"/>
    </row>
    <row r="8" ht="30" customHeight="1" spans="1:6">
      <c r="A8" s="22"/>
      <c r="B8" s="22"/>
      <c r="C8" s="22"/>
      <c r="D8" s="78"/>
      <c r="E8" s="122"/>
      <c r="F8" s="122"/>
    </row>
    <row r="9" ht="30" customHeight="1" spans="1:6">
      <c r="A9" s="20" t="s">
        <v>257</v>
      </c>
      <c r="B9" s="20" t="s">
        <v>257</v>
      </c>
      <c r="C9" s="20" t="s">
        <v>257</v>
      </c>
      <c r="D9" s="78"/>
      <c r="E9" s="122"/>
      <c r="F9" s="122"/>
    </row>
    <row r="10" customHeight="1" spans="1:16">
      <c r="A10" s="63" t="s">
        <v>258</v>
      </c>
      <c r="B10" s="63"/>
      <c r="C10" s="6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3"/>
    </row>
  </sheetData>
  <mergeCells count="8">
    <mergeCell ref="A2:F2"/>
    <mergeCell ref="A3:C3"/>
    <mergeCell ref="D4:F4"/>
    <mergeCell ref="A9:C9"/>
    <mergeCell ref="A10:P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A3" sqref="A3:F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2" t="s">
        <v>259</v>
      </c>
    </row>
    <row r="2" ht="27.75" customHeight="1" spans="1:17">
      <c r="A2" s="43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4"/>
      <c r="L2" s="28"/>
      <c r="M2" s="28"/>
      <c r="N2" s="28"/>
      <c r="O2" s="104"/>
      <c r="P2" s="104"/>
      <c r="Q2" s="28"/>
    </row>
    <row r="3" ht="18.75" customHeight="1" spans="1:17">
      <c r="A3" s="44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5"/>
      <c r="P3" s="105"/>
      <c r="Q3" s="112" t="s">
        <v>28</v>
      </c>
    </row>
    <row r="4" ht="15.75" customHeight="1" spans="1:17">
      <c r="A4" s="11" t="s">
        <v>260</v>
      </c>
      <c r="B4" s="92" t="s">
        <v>261</v>
      </c>
      <c r="C4" s="92" t="s">
        <v>262</v>
      </c>
      <c r="D4" s="92" t="s">
        <v>263</v>
      </c>
      <c r="E4" s="92" t="s">
        <v>264</v>
      </c>
      <c r="F4" s="92" t="s">
        <v>265</v>
      </c>
      <c r="G4" s="47" t="s">
        <v>141</v>
      </c>
      <c r="H4" s="47"/>
      <c r="I4" s="47"/>
      <c r="J4" s="47"/>
      <c r="K4" s="106"/>
      <c r="L4" s="47"/>
      <c r="M4" s="47"/>
      <c r="N4" s="47"/>
      <c r="O4" s="72"/>
      <c r="P4" s="106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31</v>
      </c>
      <c r="H5" s="93" t="s">
        <v>35</v>
      </c>
      <c r="I5" s="93" t="s">
        <v>266</v>
      </c>
      <c r="J5" s="93" t="s">
        <v>267</v>
      </c>
      <c r="K5" s="107" t="s">
        <v>268</v>
      </c>
      <c r="L5" s="108" t="s">
        <v>269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34</v>
      </c>
      <c r="I6" s="94"/>
      <c r="J6" s="94"/>
      <c r="K6" s="111"/>
      <c r="L6" s="94" t="s">
        <v>34</v>
      </c>
      <c r="M6" s="94" t="s">
        <v>41</v>
      </c>
      <c r="N6" s="94" t="s">
        <v>270</v>
      </c>
      <c r="O6" s="32" t="s">
        <v>43</v>
      </c>
      <c r="P6" s="111" t="s">
        <v>44</v>
      </c>
      <c r="Q6" s="94" t="s">
        <v>45</v>
      </c>
    </row>
    <row r="7" ht="15" customHeight="1" spans="1:17">
      <c r="A7" s="74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47</v>
      </c>
      <c r="B8" s="98"/>
      <c r="C8" s="98"/>
      <c r="D8" s="99"/>
      <c r="E8" s="100"/>
      <c r="F8" s="23">
        <v>2000</v>
      </c>
      <c r="G8" s="23">
        <v>2000</v>
      </c>
      <c r="H8" s="23">
        <v>2000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 t="str">
        <f>"     "&amp;"一般公用经费"</f>
        <v>     一般公用经费</v>
      </c>
      <c r="B9" s="98" t="s">
        <v>271</v>
      </c>
      <c r="C9" s="98" t="s">
        <v>271</v>
      </c>
      <c r="D9" s="99" t="s">
        <v>272</v>
      </c>
      <c r="E9" s="100">
        <v>1</v>
      </c>
      <c r="F9" s="23">
        <v>2000</v>
      </c>
      <c r="G9" s="23">
        <v>2000</v>
      </c>
      <c r="H9" s="23">
        <v>2000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1" t="s">
        <v>257</v>
      </c>
      <c r="B10" s="102"/>
      <c r="C10" s="102"/>
      <c r="D10" s="102"/>
      <c r="E10" s="100"/>
      <c r="F10" s="23">
        <v>2000</v>
      </c>
      <c r="G10" s="23">
        <v>2000</v>
      </c>
      <c r="H10" s="23">
        <v>2000</v>
      </c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I20" sqref="I20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84"/>
      <c r="N1" s="84" t="s">
        <v>273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">
        <v>1</v>
      </c>
      <c r="B3" s="31"/>
      <c r="C3" s="31"/>
      <c r="D3" s="31"/>
      <c r="E3" s="31"/>
      <c r="F3" s="31"/>
      <c r="G3" s="31"/>
      <c r="H3" s="86"/>
      <c r="I3" s="1"/>
      <c r="J3" s="1"/>
      <c r="K3" s="86"/>
      <c r="L3" s="1"/>
      <c r="M3" s="91"/>
      <c r="N3" s="42" t="s">
        <v>28</v>
      </c>
    </row>
    <row r="4" ht="15.75" customHeight="1" spans="1:14">
      <c r="A4" s="11" t="s">
        <v>260</v>
      </c>
      <c r="B4" s="11" t="s">
        <v>274</v>
      </c>
      <c r="C4" s="11" t="s">
        <v>275</v>
      </c>
      <c r="D4" s="12" t="s">
        <v>141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31</v>
      </c>
      <c r="E5" s="11" t="s">
        <v>35</v>
      </c>
      <c r="F5" s="11" t="s">
        <v>266</v>
      </c>
      <c r="G5" s="11" t="s">
        <v>267</v>
      </c>
      <c r="H5" s="11" t="s">
        <v>268</v>
      </c>
      <c r="I5" s="12" t="s">
        <v>269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4"/>
      <c r="E6" s="16" t="s">
        <v>34</v>
      </c>
      <c r="F6" s="18"/>
      <c r="G6" s="18"/>
      <c r="H6" s="74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31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6">
      <c r="A11" s="63" t="s">
        <v>276</v>
      </c>
      <c r="B11" s="63"/>
      <c r="C11" s="6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3"/>
    </row>
  </sheetData>
  <mergeCells count="14">
    <mergeCell ref="A2:N2"/>
    <mergeCell ref="A3:H3"/>
    <mergeCell ref="D4:N4"/>
    <mergeCell ref="I5:N5"/>
    <mergeCell ref="A10:C10"/>
    <mergeCell ref="A11:P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"/>
  <sheetViews>
    <sheetView showZeros="0" workbookViewId="0">
      <selection activeCell="S15" sqref="S15"/>
    </sheetView>
  </sheetViews>
  <sheetFormatPr defaultColWidth="9.14285714285714" defaultRowHeight="14.25" customHeight="1"/>
  <cols>
    <col min="1" max="1" width="37.7142857142857" customWidth="1"/>
    <col min="2" max="15" width="7.04761904761905" customWidth="1"/>
  </cols>
  <sheetData>
    <row r="1" ht="13.5" customHeight="1" spans="1:15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83" t="s">
        <v>277</v>
      </c>
      <c r="N1" s="84"/>
      <c r="O1" s="83"/>
    </row>
    <row r="2" ht="27.75" customHeight="1" spans="1:15">
      <c r="A2" s="67" t="str">
        <f>"2026"&amp;"年市对下转移支付预算表"</f>
        <v>2026年市对下转移支付预算表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customHeight="1" spans="1:15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ht="18" customHeight="1" spans="1:15">
      <c r="A4" s="69" t="s">
        <v>1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1" t="s">
        <v>278</v>
      </c>
      <c r="B5" s="12" t="s">
        <v>141</v>
      </c>
      <c r="C5" s="13"/>
      <c r="D5" s="72"/>
      <c r="E5" s="73" t="s">
        <v>279</v>
      </c>
      <c r="F5" s="73"/>
      <c r="G5" s="73"/>
      <c r="H5" s="73"/>
      <c r="I5" s="73"/>
      <c r="J5" s="73"/>
      <c r="K5" s="73"/>
      <c r="L5" s="73"/>
      <c r="M5" s="73"/>
      <c r="N5" s="73"/>
      <c r="O5" s="73"/>
    </row>
    <row r="6" ht="40.5" customHeight="1" spans="1:15">
      <c r="A6" s="74"/>
      <c r="B6" s="16" t="s">
        <v>31</v>
      </c>
      <c r="C6" s="11" t="s">
        <v>35</v>
      </c>
      <c r="D6" s="75" t="s">
        <v>280</v>
      </c>
      <c r="E6" s="76" t="s">
        <v>281</v>
      </c>
      <c r="F6" s="76" t="s">
        <v>282</v>
      </c>
      <c r="G6" s="76" t="s">
        <v>283</v>
      </c>
      <c r="H6" s="76" t="s">
        <v>284</v>
      </c>
      <c r="I6" s="76" t="s">
        <v>285</v>
      </c>
      <c r="J6" s="76" t="s">
        <v>286</v>
      </c>
      <c r="K6" s="76" t="s">
        <v>287</v>
      </c>
      <c r="L6" s="76" t="s">
        <v>288</v>
      </c>
      <c r="M6" s="76" t="s">
        <v>289</v>
      </c>
      <c r="N6" s="76" t="s">
        <v>290</v>
      </c>
      <c r="O6" s="76" t="s">
        <v>291</v>
      </c>
    </row>
    <row r="7" ht="19.5" customHeight="1" spans="1:15">
      <c r="A7" s="34">
        <v>1</v>
      </c>
      <c r="B7" s="34">
        <v>2</v>
      </c>
      <c r="C7" s="34">
        <v>3</v>
      </c>
      <c r="D7" s="12">
        <v>4</v>
      </c>
      <c r="E7" s="77">
        <v>5</v>
      </c>
      <c r="F7" s="77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77">
        <v>15</v>
      </c>
    </row>
    <row r="8" ht="19.5" customHeight="1" spans="1:15">
      <c r="A8" s="35"/>
      <c r="B8" s="78"/>
      <c r="C8" s="78"/>
      <c r="D8" s="79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</row>
    <row r="9" ht="19.5" customHeight="1" spans="1:15">
      <c r="A9" s="35"/>
      <c r="B9" s="78"/>
      <c r="C9" s="78"/>
      <c r="D9" s="79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</row>
    <row r="10" ht="19.5" customHeight="1" spans="1:15">
      <c r="A10" s="51" t="s">
        <v>31</v>
      </c>
      <c r="B10" s="78"/>
      <c r="C10" s="78"/>
      <c r="D10" s="79"/>
      <c r="E10" s="82"/>
      <c r="F10" s="82"/>
      <c r="G10" s="82"/>
      <c r="H10" s="82"/>
      <c r="I10" s="82"/>
      <c r="J10" s="82"/>
      <c r="K10" s="82"/>
      <c r="L10" s="82"/>
      <c r="M10" s="85"/>
      <c r="N10" s="85"/>
      <c r="O10" s="85"/>
    </row>
    <row r="11" customHeight="1" spans="1:15">
      <c r="A11" s="63" t="s">
        <v>292</v>
      </c>
      <c r="B11" s="63"/>
      <c r="C11" s="6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</sheetData>
  <mergeCells count="8">
    <mergeCell ref="M1:O1"/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8"/>
  <sheetViews>
    <sheetView showZeros="0" workbookViewId="0">
      <selection activeCell="H28" sqref="H2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4" t="s">
        <v>293</v>
      </c>
    </row>
    <row r="2" ht="28.5" customHeight="1" spans="1:10">
      <c r="A2" s="56" t="str">
        <f>"2026"&amp;"年市对下转移支付绩效目标表"</f>
        <v>2026年市对下转移支付绩效目标表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">
        <v>1</v>
      </c>
      <c r="B3" s="58"/>
      <c r="C3" s="58"/>
      <c r="D3" s="58"/>
      <c r="E3" s="58"/>
      <c r="F3" s="59"/>
      <c r="G3" s="58"/>
      <c r="H3" s="59"/>
    </row>
    <row r="4" ht="44.25" customHeight="1" spans="1:10">
      <c r="A4" s="33" t="s">
        <v>218</v>
      </c>
      <c r="B4" s="33" t="s">
        <v>219</v>
      </c>
      <c r="C4" s="33" t="s">
        <v>220</v>
      </c>
      <c r="D4" s="33" t="s">
        <v>221</v>
      </c>
      <c r="E4" s="33" t="s">
        <v>222</v>
      </c>
      <c r="F4" s="60" t="s">
        <v>223</v>
      </c>
      <c r="G4" s="33" t="s">
        <v>224</v>
      </c>
      <c r="H4" s="60" t="s">
        <v>225</v>
      </c>
      <c r="I4" s="60" t="s">
        <v>226</v>
      </c>
      <c r="J4" s="33" t="s">
        <v>227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60">
        <v>6</v>
      </c>
      <c r="G5" s="33">
        <v>7</v>
      </c>
      <c r="H5" s="60">
        <v>8</v>
      </c>
      <c r="I5" s="60">
        <v>9</v>
      </c>
      <c r="J5" s="33">
        <v>10</v>
      </c>
    </row>
    <row r="6" ht="25.95" customHeight="1" spans="1:10">
      <c r="A6" s="35"/>
      <c r="B6" s="49"/>
      <c r="C6" s="49"/>
      <c r="D6" s="49"/>
      <c r="E6" s="61"/>
      <c r="F6" s="62"/>
      <c r="G6" s="61"/>
      <c r="H6" s="62"/>
      <c r="I6" s="62"/>
      <c r="J6" s="61"/>
    </row>
    <row r="7" ht="25.95" customHeight="1" spans="1:10">
      <c r="A7" s="35"/>
      <c r="B7" s="22" t="s">
        <v>294</v>
      </c>
      <c r="C7" s="22" t="s">
        <v>294</v>
      </c>
      <c r="D7" s="22" t="s">
        <v>294</v>
      </c>
      <c r="E7" s="35" t="s">
        <v>294</v>
      </c>
      <c r="F7" s="22" t="s">
        <v>294</v>
      </c>
      <c r="G7" s="35" t="s">
        <v>294</v>
      </c>
      <c r="H7" s="22" t="s">
        <v>294</v>
      </c>
      <c r="I7" s="22" t="s">
        <v>294</v>
      </c>
      <c r="J7" s="35" t="s">
        <v>294</v>
      </c>
    </row>
    <row r="8" customHeight="1" spans="1:16">
      <c r="A8" s="63" t="s">
        <v>292</v>
      </c>
      <c r="B8" s="63"/>
      <c r="C8" s="63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3"/>
    </row>
  </sheetData>
  <mergeCells count="3">
    <mergeCell ref="A2:J2"/>
    <mergeCell ref="A3:H3"/>
    <mergeCell ref="A8:P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G19" sqref="G1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295</v>
      </c>
    </row>
    <row r="2" ht="28.5" customHeight="1" spans="1:8">
      <c r="A2" s="43" t="str">
        <f>"2026"&amp;"年新增资产配置表"</f>
        <v>2026年新增资产配置表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4" t="s">
        <v>1</v>
      </c>
      <c r="B3" s="30"/>
      <c r="C3" s="45"/>
      <c r="D3" s="1"/>
      <c r="E3" s="1"/>
      <c r="F3" s="1"/>
      <c r="G3" s="1"/>
      <c r="H3" s="1"/>
    </row>
    <row r="4" ht="18" customHeight="1" spans="1:8">
      <c r="A4" s="11" t="s">
        <v>134</v>
      </c>
      <c r="B4" s="11" t="s">
        <v>296</v>
      </c>
      <c r="C4" s="11" t="s">
        <v>297</v>
      </c>
      <c r="D4" s="11" t="s">
        <v>298</v>
      </c>
      <c r="E4" s="11" t="s">
        <v>299</v>
      </c>
      <c r="F4" s="46" t="s">
        <v>300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264</v>
      </c>
      <c r="G5" s="33" t="s">
        <v>301</v>
      </c>
      <c r="H5" s="33" t="s">
        <v>302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31</v>
      </c>
      <c r="B8" s="52"/>
      <c r="C8" s="52"/>
      <c r="D8" s="52"/>
      <c r="E8" s="52"/>
      <c r="F8" s="41"/>
      <c r="G8" s="53"/>
      <c r="H8" s="53"/>
    </row>
    <row r="9" ht="46" customHeight="1" spans="1:8">
      <c r="A9" s="54" t="s">
        <v>303</v>
      </c>
      <c r="B9" s="55"/>
      <c r="C9" s="55"/>
      <c r="D9" s="55"/>
      <c r="E9" s="55"/>
      <c r="F9" s="55"/>
      <c r="G9" s="55"/>
      <c r="H9" s="55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H16" sqref="H16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304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">
        <v>1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28</v>
      </c>
    </row>
    <row r="4" ht="21.75" customHeight="1" spans="1:11">
      <c r="A4" s="32" t="s">
        <v>206</v>
      </c>
      <c r="B4" s="32" t="s">
        <v>136</v>
      </c>
      <c r="C4" s="32" t="s">
        <v>207</v>
      </c>
      <c r="D4" s="33" t="s">
        <v>137</v>
      </c>
      <c r="E4" s="33" t="s">
        <v>138</v>
      </c>
      <c r="F4" s="33" t="s">
        <v>208</v>
      </c>
      <c r="G4" s="33" t="s">
        <v>209</v>
      </c>
      <c r="H4" s="34" t="s">
        <v>31</v>
      </c>
      <c r="I4" s="34" t="s">
        <v>305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35</v>
      </c>
      <c r="J5" s="33" t="s">
        <v>36</v>
      </c>
      <c r="K5" s="33" t="s">
        <v>37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34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6" t="s">
        <v>257</v>
      </c>
      <c r="B10" s="37"/>
      <c r="C10" s="37"/>
      <c r="D10" s="37"/>
      <c r="E10" s="37"/>
      <c r="F10" s="37"/>
      <c r="G10" s="37"/>
      <c r="H10" s="23"/>
      <c r="I10" s="23"/>
      <c r="J10" s="23"/>
      <c r="K10" s="41"/>
    </row>
    <row r="11" customHeight="1" spans="1:1">
      <c r="A11" s="38" t="s">
        <v>306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tabSelected="1" workbookViewId="0">
      <selection activeCell="A3" sqref="A3:D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307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">
        <v>1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207</v>
      </c>
      <c r="B4" s="10" t="s">
        <v>206</v>
      </c>
      <c r="C4" s="10" t="s">
        <v>136</v>
      </c>
      <c r="D4" s="11" t="s">
        <v>308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50000</v>
      </c>
      <c r="F8" s="23"/>
      <c r="G8" s="23"/>
    </row>
    <row r="9" ht="52.5" customHeight="1" spans="1:7">
      <c r="A9" s="24"/>
      <c r="B9" s="22" t="s">
        <v>309</v>
      </c>
      <c r="C9" s="22" t="s">
        <v>215</v>
      </c>
      <c r="D9" s="22" t="s">
        <v>310</v>
      </c>
      <c r="E9" s="23">
        <v>50000</v>
      </c>
      <c r="F9" s="23"/>
      <c r="G9" s="23"/>
    </row>
    <row r="10" ht="30" customHeight="1" spans="1:7">
      <c r="A10" s="25" t="s">
        <v>31</v>
      </c>
      <c r="B10" s="26" t="s">
        <v>294</v>
      </c>
      <c r="C10" s="26"/>
      <c r="D10" s="27"/>
      <c r="E10" s="23">
        <v>50000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F19" sqref="F19"/>
    </sheetView>
  </sheetViews>
  <sheetFormatPr defaultColWidth="9.14285714285714" defaultRowHeight="12" customHeight="1"/>
  <cols>
    <col min="1" max="1" width="7.62857142857143" customWidth="1"/>
    <col min="2" max="2" width="15.5714285714286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3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84" t="s">
        <v>27</v>
      </c>
      <c r="Q1" s="84" t="s">
        <v>27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">
        <v>1</v>
      </c>
      <c r="B3" s="30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84" t="s">
        <v>28</v>
      </c>
      <c r="Q3" s="84"/>
    </row>
    <row r="4" ht="21" customHeight="1" spans="1:19">
      <c r="A4" s="11" t="s">
        <v>29</v>
      </c>
      <c r="B4" s="11" t="s">
        <v>30</v>
      </c>
      <c r="C4" s="11" t="s">
        <v>31</v>
      </c>
      <c r="D4" s="46" t="s">
        <v>32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33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76" t="s">
        <v>39</v>
      </c>
      <c r="J5" s="176"/>
      <c r="K5" s="176"/>
      <c r="L5" s="176"/>
      <c r="M5" s="176"/>
      <c r="N5" s="176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43.5" customHeight="1" spans="1:19">
      <c r="A6" s="74"/>
      <c r="B6" s="74"/>
      <c r="C6" s="74"/>
      <c r="D6" s="87"/>
      <c r="E6" s="87"/>
      <c r="F6" s="87"/>
      <c r="G6" s="74"/>
      <c r="H6" s="74"/>
      <c r="I6" s="34" t="s">
        <v>34</v>
      </c>
      <c r="J6" s="32" t="s">
        <v>41</v>
      </c>
      <c r="K6" s="32" t="s">
        <v>42</v>
      </c>
      <c r="L6" s="10" t="s">
        <v>43</v>
      </c>
      <c r="M6" s="10" t="s">
        <v>44</v>
      </c>
      <c r="N6" s="10" t="s">
        <v>45</v>
      </c>
      <c r="O6" s="87"/>
      <c r="P6" s="87"/>
      <c r="Q6" s="87"/>
      <c r="R6" s="87"/>
      <c r="S6" s="87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60">
        <v>19</v>
      </c>
    </row>
    <row r="8" ht="52.5" customHeight="1" spans="1:19">
      <c r="A8" s="174" t="s">
        <v>46</v>
      </c>
      <c r="B8" s="174" t="s">
        <v>47</v>
      </c>
      <c r="C8" s="23">
        <v>1235155.95</v>
      </c>
      <c r="D8" s="23">
        <v>1235155.95</v>
      </c>
      <c r="E8" s="23">
        <v>1185155.95</v>
      </c>
      <c r="F8" s="23"/>
      <c r="G8" s="23"/>
      <c r="H8" s="23"/>
      <c r="I8" s="23">
        <v>50000</v>
      </c>
      <c r="J8" s="23"/>
      <c r="K8" s="23"/>
      <c r="L8" s="23"/>
      <c r="M8" s="23"/>
      <c r="N8" s="23">
        <v>50000</v>
      </c>
      <c r="O8" s="23"/>
      <c r="P8" s="23"/>
      <c r="Q8" s="23"/>
      <c r="R8" s="23"/>
      <c r="S8" s="23"/>
    </row>
    <row r="9" ht="30" customHeight="1" spans="1:19">
      <c r="A9" s="12" t="s">
        <v>31</v>
      </c>
      <c r="B9" s="175"/>
      <c r="C9" s="164">
        <v>1235155.95</v>
      </c>
      <c r="D9" s="164">
        <v>1235155.95</v>
      </c>
      <c r="E9" s="164">
        <v>1185155.95</v>
      </c>
      <c r="F9" s="164"/>
      <c r="G9" s="164"/>
      <c r="H9" s="164"/>
      <c r="I9" s="164">
        <v>50000</v>
      </c>
      <c r="J9" s="164"/>
      <c r="K9" s="164"/>
      <c r="L9" s="164"/>
      <c r="M9" s="164"/>
      <c r="N9" s="164">
        <v>50000</v>
      </c>
      <c r="O9" s="164"/>
      <c r="P9" s="164"/>
      <c r="Q9" s="164"/>
      <c r="R9" s="164"/>
      <c r="S9" s="16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A3" sqref="A3:F3"/>
    </sheetView>
  </sheetViews>
  <sheetFormatPr defaultColWidth="8.84761904761905" defaultRowHeight="15" customHeight="1"/>
  <cols>
    <col min="1" max="1" width="9.62857142857143" customWidth="1"/>
    <col min="2" max="2" width="18.5714285714286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42" t="s">
        <v>48</v>
      </c>
      <c r="O1" s="42"/>
    </row>
    <row r="2" ht="36" customHeight="1" spans="1:15">
      <c r="A2" s="167" t="str">
        <f>"2026"&amp;"年部门支出预算表"</f>
        <v>2026年部门支出预算表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ht="18.75" customHeight="1" spans="1:15">
      <c r="A3" s="30" t="s">
        <v>1</v>
      </c>
      <c r="B3" s="30"/>
      <c r="C3" s="30"/>
      <c r="D3" s="30"/>
      <c r="E3" s="30"/>
      <c r="F3" s="30"/>
      <c r="G3" s="166"/>
      <c r="H3" s="166"/>
      <c r="I3" s="166"/>
      <c r="J3" s="166"/>
      <c r="K3" s="166"/>
      <c r="L3" s="166"/>
      <c r="M3" s="166"/>
      <c r="N3" s="42" t="s">
        <v>2</v>
      </c>
      <c r="O3" s="42"/>
    </row>
    <row r="4" ht="31.5" customHeight="1" spans="1:15">
      <c r="A4" s="168" t="s">
        <v>49</v>
      </c>
      <c r="B4" s="168" t="s">
        <v>50</v>
      </c>
      <c r="C4" s="168" t="s">
        <v>31</v>
      </c>
      <c r="D4" s="168" t="s">
        <v>35</v>
      </c>
      <c r="E4" s="168"/>
      <c r="F4" s="168"/>
      <c r="G4" s="168" t="s">
        <v>36</v>
      </c>
      <c r="H4" s="168" t="s">
        <v>37</v>
      </c>
      <c r="I4" s="168" t="s">
        <v>51</v>
      </c>
      <c r="J4" s="168" t="s">
        <v>52</v>
      </c>
      <c r="K4" s="168"/>
      <c r="L4" s="168"/>
      <c r="M4" s="168"/>
      <c r="N4" s="168"/>
      <c r="O4" s="168"/>
    </row>
    <row r="5" ht="37.3" customHeight="1" spans="1:15">
      <c r="A5" s="168"/>
      <c r="B5" s="168"/>
      <c r="C5" s="168"/>
      <c r="D5" s="168" t="s">
        <v>34</v>
      </c>
      <c r="E5" s="168" t="s">
        <v>53</v>
      </c>
      <c r="F5" s="168" t="s">
        <v>54</v>
      </c>
      <c r="G5" s="168"/>
      <c r="H5" s="168"/>
      <c r="I5" s="168"/>
      <c r="J5" s="168" t="s">
        <v>34</v>
      </c>
      <c r="K5" s="168" t="s">
        <v>55</v>
      </c>
      <c r="L5" s="168" t="s">
        <v>56</v>
      </c>
      <c r="M5" s="168" t="s">
        <v>57</v>
      </c>
      <c r="N5" s="168" t="s">
        <v>58</v>
      </c>
      <c r="O5" s="168" t="s">
        <v>59</v>
      </c>
    </row>
    <row r="6" ht="18.75" customHeight="1" spans="1:15">
      <c r="A6" s="169" t="s">
        <v>60</v>
      </c>
      <c r="B6" s="169" t="s">
        <v>61</v>
      </c>
      <c r="C6" s="169" t="s">
        <v>62</v>
      </c>
      <c r="D6" s="169" t="s">
        <v>63</v>
      </c>
      <c r="E6" s="169" t="s">
        <v>64</v>
      </c>
      <c r="F6" s="169" t="s">
        <v>65</v>
      </c>
      <c r="G6" s="169" t="s">
        <v>66</v>
      </c>
      <c r="H6" s="169" t="s">
        <v>67</v>
      </c>
      <c r="I6" s="169" t="s">
        <v>68</v>
      </c>
      <c r="J6" s="169" t="s">
        <v>69</v>
      </c>
      <c r="K6" s="169" t="s">
        <v>70</v>
      </c>
      <c r="L6" s="169" t="s">
        <v>71</v>
      </c>
      <c r="M6" s="169" t="s">
        <v>72</v>
      </c>
      <c r="N6" s="169" t="s">
        <v>73</v>
      </c>
      <c r="O6" s="169" t="s">
        <v>74</v>
      </c>
    </row>
    <row r="7" ht="52.5" customHeight="1" spans="1:15">
      <c r="A7" s="170" t="s">
        <v>75</v>
      </c>
      <c r="B7" s="170" t="s">
        <v>76</v>
      </c>
      <c r="C7" s="134">
        <v>971203.12</v>
      </c>
      <c r="D7" s="134">
        <v>921203.12</v>
      </c>
      <c r="E7" s="134">
        <v>871203.12</v>
      </c>
      <c r="F7" s="134">
        <v>50000</v>
      </c>
      <c r="G7" s="134"/>
      <c r="H7" s="134"/>
      <c r="I7" s="134"/>
      <c r="J7" s="134">
        <v>50000</v>
      </c>
      <c r="K7" s="134"/>
      <c r="L7" s="134"/>
      <c r="M7" s="134"/>
      <c r="N7" s="134"/>
      <c r="O7" s="134">
        <v>50000</v>
      </c>
    </row>
    <row r="8" ht="52.5" customHeight="1" spans="1:15">
      <c r="A8" s="171" t="s">
        <v>77</v>
      </c>
      <c r="B8" s="171" t="s">
        <v>78</v>
      </c>
      <c r="C8" s="134">
        <v>971203.12</v>
      </c>
      <c r="D8" s="134">
        <v>921203.12</v>
      </c>
      <c r="E8" s="134">
        <v>871203.12</v>
      </c>
      <c r="F8" s="134">
        <v>50000</v>
      </c>
      <c r="G8" s="134"/>
      <c r="H8" s="134"/>
      <c r="I8" s="134"/>
      <c r="J8" s="134">
        <v>50000</v>
      </c>
      <c r="K8" s="134"/>
      <c r="L8" s="134"/>
      <c r="M8" s="134"/>
      <c r="N8" s="134"/>
      <c r="O8" s="134">
        <v>50000</v>
      </c>
    </row>
    <row r="9" ht="52.5" customHeight="1" spans="1:15">
      <c r="A9" s="172" t="s">
        <v>79</v>
      </c>
      <c r="B9" s="172" t="s">
        <v>80</v>
      </c>
      <c r="C9" s="134">
        <v>971203.12</v>
      </c>
      <c r="D9" s="134">
        <v>921203.12</v>
      </c>
      <c r="E9" s="134">
        <v>871203.12</v>
      </c>
      <c r="F9" s="134">
        <v>50000</v>
      </c>
      <c r="G9" s="134"/>
      <c r="H9" s="134"/>
      <c r="I9" s="134"/>
      <c r="J9" s="134">
        <v>50000</v>
      </c>
      <c r="K9" s="134"/>
      <c r="L9" s="134"/>
      <c r="M9" s="134"/>
      <c r="N9" s="134"/>
      <c r="O9" s="134">
        <v>50000</v>
      </c>
    </row>
    <row r="10" ht="52.5" customHeight="1" spans="1:15">
      <c r="A10" s="170" t="s">
        <v>81</v>
      </c>
      <c r="B10" s="170" t="s">
        <v>82</v>
      </c>
      <c r="C10" s="134">
        <v>126793.91</v>
      </c>
      <c r="D10" s="134">
        <v>126793.91</v>
      </c>
      <c r="E10" s="134">
        <v>126793.91</v>
      </c>
      <c r="F10" s="134"/>
      <c r="G10" s="134"/>
      <c r="H10" s="134"/>
      <c r="I10" s="134"/>
      <c r="J10" s="134"/>
      <c r="K10" s="134"/>
      <c r="L10" s="134"/>
      <c r="M10" s="134"/>
      <c r="N10" s="134"/>
      <c r="O10" s="134"/>
    </row>
    <row r="11" ht="52.5" customHeight="1" spans="1:15">
      <c r="A11" s="171" t="s">
        <v>83</v>
      </c>
      <c r="B11" s="171" t="s">
        <v>84</v>
      </c>
      <c r="C11" s="134">
        <v>124329.6</v>
      </c>
      <c r="D11" s="134">
        <v>124329.6</v>
      </c>
      <c r="E11" s="134">
        <v>124329.6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ht="52.5" customHeight="1" spans="1:15">
      <c r="A12" s="172" t="s">
        <v>85</v>
      </c>
      <c r="B12" s="172" t="s">
        <v>86</v>
      </c>
      <c r="C12" s="134">
        <v>2400</v>
      </c>
      <c r="D12" s="134">
        <v>2400</v>
      </c>
      <c r="E12" s="134">
        <v>2400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ht="52.5" customHeight="1" spans="1:15">
      <c r="A13" s="172" t="s">
        <v>87</v>
      </c>
      <c r="B13" s="172" t="s">
        <v>88</v>
      </c>
      <c r="C13" s="134">
        <v>121929.6</v>
      </c>
      <c r="D13" s="134">
        <v>121929.6</v>
      </c>
      <c r="E13" s="134">
        <v>121929.6</v>
      </c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ht="52.5" customHeight="1" spans="1:15">
      <c r="A14" s="172" t="s">
        <v>89</v>
      </c>
      <c r="B14" s="172" t="s">
        <v>90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ht="52.5" customHeight="1" spans="1:15">
      <c r="A15" s="171" t="s">
        <v>91</v>
      </c>
      <c r="B15" s="171" t="s">
        <v>92</v>
      </c>
      <c r="C15" s="134">
        <v>2464.31</v>
      </c>
      <c r="D15" s="134">
        <v>2464.31</v>
      </c>
      <c r="E15" s="134">
        <v>2464.31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52.5" customHeight="1" spans="1:15">
      <c r="A16" s="172" t="s">
        <v>93</v>
      </c>
      <c r="B16" s="172" t="s">
        <v>92</v>
      </c>
      <c r="C16" s="134">
        <v>2464.31</v>
      </c>
      <c r="D16" s="134">
        <v>2464.31</v>
      </c>
      <c r="E16" s="134">
        <v>2464.31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52.5" customHeight="1" spans="1:15">
      <c r="A17" s="170" t="s">
        <v>94</v>
      </c>
      <c r="B17" s="170" t="s">
        <v>95</v>
      </c>
      <c r="C17" s="134">
        <v>48848.76</v>
      </c>
      <c r="D17" s="134">
        <v>48848.76</v>
      </c>
      <c r="E17" s="134">
        <v>48848.76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52.5" customHeight="1" spans="1:15">
      <c r="A18" s="171" t="s">
        <v>96</v>
      </c>
      <c r="B18" s="171" t="s">
        <v>97</v>
      </c>
      <c r="C18" s="134">
        <v>48848.76</v>
      </c>
      <c r="D18" s="134">
        <v>48848.76</v>
      </c>
      <c r="E18" s="134">
        <v>48848.76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52.5" customHeight="1" spans="1:15">
      <c r="A19" s="172" t="s">
        <v>98</v>
      </c>
      <c r="B19" s="172" t="s">
        <v>99</v>
      </c>
      <c r="C19" s="134">
        <v>47376.92</v>
      </c>
      <c r="D19" s="134">
        <v>47376.92</v>
      </c>
      <c r="E19" s="134">
        <v>47376.92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52.5" customHeight="1" spans="1:15">
      <c r="A20" s="172" t="s">
        <v>100</v>
      </c>
      <c r="B20" s="172" t="s">
        <v>101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52.5" customHeight="1" spans="1:15">
      <c r="A21" s="172" t="s">
        <v>102</v>
      </c>
      <c r="B21" s="172" t="s">
        <v>103</v>
      </c>
      <c r="C21" s="134">
        <v>1471.84</v>
      </c>
      <c r="D21" s="134">
        <v>1471.84</v>
      </c>
      <c r="E21" s="134">
        <v>1471.84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52.5" customHeight="1" spans="1:15">
      <c r="A22" s="170" t="s">
        <v>104</v>
      </c>
      <c r="B22" s="170" t="s">
        <v>105</v>
      </c>
      <c r="C22" s="134">
        <v>88310.16</v>
      </c>
      <c r="D22" s="134">
        <v>88310.16</v>
      </c>
      <c r="E22" s="134">
        <v>88310.16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52.5" customHeight="1" spans="1:15">
      <c r="A23" s="171" t="s">
        <v>106</v>
      </c>
      <c r="B23" s="171" t="s">
        <v>107</v>
      </c>
      <c r="C23" s="134">
        <v>88310.16</v>
      </c>
      <c r="D23" s="134">
        <v>88310.16</v>
      </c>
      <c r="E23" s="134">
        <v>88310.16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52.5" customHeight="1" spans="1:15">
      <c r="A24" s="172" t="s">
        <v>108</v>
      </c>
      <c r="B24" s="172" t="s">
        <v>109</v>
      </c>
      <c r="C24" s="134">
        <v>88310.16</v>
      </c>
      <c r="D24" s="134">
        <v>88310.16</v>
      </c>
      <c r="E24" s="134">
        <v>88310.16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30" customHeight="1" spans="1:15">
      <c r="A25" s="169" t="s">
        <v>31</v>
      </c>
      <c r="B25" s="169"/>
      <c r="C25" s="134">
        <v>1235155.95</v>
      </c>
      <c r="D25" s="134">
        <v>1185155.95</v>
      </c>
      <c r="E25" s="134">
        <v>1135155.95</v>
      </c>
      <c r="F25" s="134">
        <v>50000</v>
      </c>
      <c r="G25" s="134"/>
      <c r="H25" s="134"/>
      <c r="I25" s="134"/>
      <c r="J25" s="134">
        <v>50000</v>
      </c>
      <c r="K25" s="134"/>
      <c r="L25" s="134"/>
      <c r="M25" s="134"/>
      <c r="N25" s="134"/>
      <c r="O25" s="134">
        <v>50000</v>
      </c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84" t="s">
        <v>110</v>
      </c>
    </row>
    <row r="2" ht="30.75" customHeight="1" spans="1:4">
      <c r="A2" s="159" t="str">
        <f>"2026"&amp;"年部门财政拨款收支预算总表"</f>
        <v>2026年部门财政拨款收支预算总表</v>
      </c>
      <c r="B2" s="159"/>
      <c r="C2" s="159"/>
      <c r="D2" s="159"/>
    </row>
    <row r="3" ht="18.75" customHeight="1" spans="1:4">
      <c r="A3" s="30" t="s">
        <v>1</v>
      </c>
      <c r="B3" s="160"/>
      <c r="C3" s="160"/>
      <c r="D3" s="91" t="s">
        <v>2</v>
      </c>
    </row>
    <row r="4" ht="19.5" customHeight="1" spans="1:4">
      <c r="A4" s="12" t="s">
        <v>111</v>
      </c>
      <c r="B4" s="14"/>
      <c r="C4" s="12" t="s">
        <v>112</v>
      </c>
      <c r="D4" s="14"/>
    </row>
    <row r="5" ht="21.75" customHeight="1" spans="1:4">
      <c r="A5" s="71" t="s">
        <v>113</v>
      </c>
      <c r="B5" s="11" t="s">
        <v>6</v>
      </c>
      <c r="C5" s="71" t="s">
        <v>114</v>
      </c>
      <c r="D5" s="11" t="s">
        <v>6</v>
      </c>
    </row>
    <row r="6" ht="17.25" customHeight="1" spans="1:4">
      <c r="A6" s="74"/>
      <c r="B6" s="18"/>
      <c r="C6" s="74"/>
      <c r="D6" s="18"/>
    </row>
    <row r="7" ht="19.5" customHeight="1" spans="1:4">
      <c r="A7" s="88" t="s">
        <v>115</v>
      </c>
      <c r="B7" s="23">
        <v>1185155.95</v>
      </c>
      <c r="C7" s="88" t="s">
        <v>116</v>
      </c>
      <c r="D7" s="23">
        <v>1185155.95</v>
      </c>
    </row>
    <row r="8" ht="19.5" customHeight="1" spans="1:4">
      <c r="A8" s="88" t="s">
        <v>117</v>
      </c>
      <c r="B8" s="23">
        <v>1185155.95</v>
      </c>
      <c r="C8" s="161" t="str">
        <f>"（"&amp;"一"&amp;"）"&amp;"一般公共服务支出"</f>
        <v>（一）一般公共服务支出</v>
      </c>
      <c r="D8" s="23">
        <v>921203.12</v>
      </c>
    </row>
    <row r="9" ht="19.5" customHeight="1" spans="1:4">
      <c r="A9" s="162" t="s">
        <v>118</v>
      </c>
      <c r="B9" s="23"/>
      <c r="C9" s="161" t="str">
        <f>"（"&amp;"二"&amp;"）"&amp;"社会保障和就业支出"</f>
        <v>（二）社会保障和就业支出</v>
      </c>
      <c r="D9" s="23">
        <v>126793.91</v>
      </c>
    </row>
    <row r="10" ht="19.5" customHeight="1" spans="1:4">
      <c r="A10" s="162" t="s">
        <v>119</v>
      </c>
      <c r="B10" s="23"/>
      <c r="C10" s="161" t="str">
        <f>"（"&amp;"三"&amp;"）"&amp;"卫生健康支出"</f>
        <v>（三）卫生健康支出</v>
      </c>
      <c r="D10" s="23">
        <v>48848.76</v>
      </c>
    </row>
    <row r="11" ht="19.5" customHeight="1" spans="1:4">
      <c r="A11" s="162" t="s">
        <v>120</v>
      </c>
      <c r="B11" s="23"/>
      <c r="C11" s="161" t="str">
        <f>"（"&amp;"四"&amp;"）"&amp;"住房保障支出"</f>
        <v>（四）住房保障支出</v>
      </c>
      <c r="D11" s="23">
        <v>88310.16</v>
      </c>
    </row>
    <row r="12" ht="19.5" customHeight="1" spans="1:4">
      <c r="A12" s="162" t="s">
        <v>117</v>
      </c>
      <c r="B12" s="23"/>
      <c r="C12" s="161"/>
      <c r="D12" s="23"/>
    </row>
    <row r="13" ht="19.5" customHeight="1" spans="1:4">
      <c r="A13" s="162" t="s">
        <v>118</v>
      </c>
      <c r="B13" s="23"/>
      <c r="C13" s="161"/>
      <c r="D13" s="23"/>
    </row>
    <row r="14" ht="19.5" customHeight="1" spans="1:4">
      <c r="A14" s="162" t="s">
        <v>119</v>
      </c>
      <c r="B14" s="23"/>
      <c r="C14" s="161"/>
      <c r="D14" s="23"/>
    </row>
    <row r="15" ht="19.5" customHeight="1" spans="1:4">
      <c r="A15" s="163"/>
      <c r="B15" s="23"/>
      <c r="C15" s="161"/>
      <c r="D15" s="23"/>
    </row>
    <row r="16" ht="19.5" customHeight="1" spans="1:4">
      <c r="A16" s="163"/>
      <c r="B16" s="23"/>
      <c r="C16" s="161"/>
      <c r="D16" s="23"/>
    </row>
    <row r="17" ht="19.5" customHeight="1" spans="1:4">
      <c r="A17" s="163"/>
      <c r="B17" s="23"/>
      <c r="C17" s="161"/>
      <c r="D17" s="23"/>
    </row>
    <row r="18" ht="19.5" customHeight="1" spans="1:4">
      <c r="A18" s="163"/>
      <c r="B18" s="23"/>
      <c r="C18" s="161"/>
      <c r="D18" s="23"/>
    </row>
    <row r="19" ht="19.5" customHeight="1" spans="1:4">
      <c r="A19" s="163"/>
      <c r="B19" s="23"/>
      <c r="C19" s="161"/>
      <c r="D19" s="23"/>
    </row>
    <row r="20" ht="19.5" customHeight="1" spans="1:4">
      <c r="A20" s="88"/>
      <c r="B20" s="23"/>
      <c r="C20" s="161"/>
      <c r="D20" s="23"/>
    </row>
    <row r="21" ht="19.5" customHeight="1" spans="1:4">
      <c r="A21" s="88"/>
      <c r="B21" s="23"/>
      <c r="C21" s="88"/>
      <c r="D21" s="23"/>
    </row>
    <row r="22" ht="19.5" customHeight="1" spans="1:4">
      <c r="A22" s="88"/>
      <c r="B22" s="23"/>
      <c r="C22" s="88"/>
      <c r="D22" s="23"/>
    </row>
    <row r="23" ht="19.5" customHeight="1" spans="1:4">
      <c r="A23" s="88"/>
      <c r="B23" s="23"/>
      <c r="C23" s="88"/>
      <c r="D23" s="23"/>
    </row>
    <row r="24" ht="19.5" customHeight="1" spans="1:4">
      <c r="A24" s="88"/>
      <c r="B24" s="23"/>
      <c r="C24" s="88"/>
      <c r="D24" s="23"/>
    </row>
    <row r="25" ht="19.5" customHeight="1" spans="1:4">
      <c r="A25" s="88"/>
      <c r="B25" s="23"/>
      <c r="C25" s="88"/>
      <c r="D25" s="23"/>
    </row>
    <row r="26" ht="19.5" customHeight="1" spans="1:4">
      <c r="A26" s="161"/>
      <c r="B26" s="23"/>
      <c r="C26" s="88"/>
      <c r="D26" s="23"/>
    </row>
    <row r="27" ht="19.5" customHeight="1" spans="1:4">
      <c r="A27" s="88"/>
      <c r="B27" s="23"/>
      <c r="C27" s="88"/>
      <c r="D27" s="23"/>
    </row>
    <row r="28" customHeight="1" spans="1:4">
      <c r="A28" s="88"/>
      <c r="B28" s="23"/>
      <c r="C28" s="162"/>
      <c r="D28" s="23"/>
    </row>
    <row r="29" ht="19.5" customHeight="1" spans="1:4">
      <c r="A29" s="88"/>
      <c r="B29" s="23"/>
      <c r="C29" s="88"/>
      <c r="D29" s="23"/>
    </row>
    <row r="30" ht="19.5" customHeight="1" spans="1:4">
      <c r="A30" s="161"/>
      <c r="B30" s="23"/>
      <c r="C30" s="88"/>
      <c r="D30" s="23"/>
    </row>
    <row r="31" ht="18" customHeight="1" spans="1:4">
      <c r="A31" s="161"/>
      <c r="B31" s="23"/>
      <c r="C31" s="88"/>
      <c r="D31" s="23"/>
    </row>
    <row r="32" ht="18" customHeight="1" spans="1:4">
      <c r="A32" s="161"/>
      <c r="B32" s="23"/>
      <c r="C32" s="162"/>
      <c r="D32" s="23"/>
    </row>
    <row r="33" ht="18" customHeight="1" spans="1:4">
      <c r="A33" s="161"/>
      <c r="B33" s="23"/>
      <c r="C33" s="162"/>
      <c r="D33" s="23"/>
    </row>
    <row r="34" ht="19.5" customHeight="1" spans="1:4">
      <c r="A34" s="161"/>
      <c r="B34" s="164"/>
      <c r="C34" s="88"/>
      <c r="D34" s="164"/>
    </row>
    <row r="35" ht="19.5" customHeight="1" spans="1:4">
      <c r="A35" s="161"/>
      <c r="B35" s="23"/>
      <c r="C35" s="88" t="s">
        <v>121</v>
      </c>
      <c r="D35" s="23"/>
    </row>
    <row r="36" ht="19.5" customHeight="1" spans="1:4">
      <c r="A36" s="165" t="s">
        <v>25</v>
      </c>
      <c r="B36" s="23">
        <v>1185155.95</v>
      </c>
      <c r="C36" s="165" t="s">
        <v>26</v>
      </c>
      <c r="D36" s="23">
        <v>1185155.95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showZeros="0" workbookViewId="0">
      <selection activeCell="A3" sqref="A3:C3"/>
    </sheetView>
  </sheetViews>
  <sheetFormatPr defaultColWidth="10.2857142857143" defaultRowHeight="15" customHeight="1" outlineLevelCol="6"/>
  <cols>
    <col min="1" max="1" width="26.3428571428571" style="149" customWidth="1"/>
    <col min="2" max="2" width="43.5714285714286" style="149" customWidth="1"/>
    <col min="3" max="7" width="19.2857142857143" style="149" customWidth="1"/>
    <col min="8" max="16384" width="10.2857142857143" style="149"/>
  </cols>
  <sheetData>
    <row r="1" ht="18.75" customHeight="1" spans="1:7">
      <c r="A1" s="150"/>
      <c r="B1" s="150"/>
      <c r="C1" s="150"/>
      <c r="D1" s="150"/>
      <c r="E1" s="150"/>
      <c r="F1" s="150"/>
      <c r="G1" s="151" t="s">
        <v>122</v>
      </c>
    </row>
    <row r="2" ht="33" customHeight="1" spans="1:7">
      <c r="A2" s="152" t="str">
        <f>"2026"&amp;"年一般公共预算支出预算表（按功能科目分类）"</f>
        <v>2026年一般公共预算支出预算表（按功能科目分类）</v>
      </c>
      <c r="B2" s="152"/>
      <c r="C2" s="152"/>
      <c r="D2" s="152"/>
      <c r="E2" s="152"/>
      <c r="F2" s="152"/>
      <c r="G2" s="152"/>
    </row>
    <row r="3" ht="18.75" customHeight="1" spans="1:7">
      <c r="A3" s="153" t="s">
        <v>1</v>
      </c>
      <c r="B3" s="153"/>
      <c r="C3" s="150"/>
      <c r="D3" s="150"/>
      <c r="E3" s="150"/>
      <c r="F3" s="150"/>
      <c r="G3" s="151" t="s">
        <v>2</v>
      </c>
    </row>
    <row r="4" ht="18.75" customHeight="1" spans="1:7">
      <c r="A4" s="154" t="s">
        <v>123</v>
      </c>
      <c r="B4" s="154"/>
      <c r="C4" s="154" t="s">
        <v>31</v>
      </c>
      <c r="D4" s="154" t="s">
        <v>53</v>
      </c>
      <c r="E4" s="154"/>
      <c r="F4" s="154"/>
      <c r="G4" s="154" t="s">
        <v>54</v>
      </c>
    </row>
    <row r="5" ht="18.75" customHeight="1" spans="1:7">
      <c r="A5" s="154" t="s">
        <v>49</v>
      </c>
      <c r="B5" s="154" t="s">
        <v>50</v>
      </c>
      <c r="C5" s="154"/>
      <c r="D5" s="154" t="s">
        <v>34</v>
      </c>
      <c r="E5" s="154" t="s">
        <v>124</v>
      </c>
      <c r="F5" s="154" t="s">
        <v>125</v>
      </c>
      <c r="G5" s="154"/>
    </row>
    <row r="6" ht="18.75" customHeight="1" spans="1:7">
      <c r="A6" s="154" t="s">
        <v>60</v>
      </c>
      <c r="B6" s="154" t="s">
        <v>61</v>
      </c>
      <c r="C6" s="154" t="s">
        <v>62</v>
      </c>
      <c r="D6" s="154" t="s">
        <v>63</v>
      </c>
      <c r="E6" s="154" t="s">
        <v>64</v>
      </c>
      <c r="F6" s="154" t="s">
        <v>65</v>
      </c>
      <c r="G6" s="154" t="s">
        <v>66</v>
      </c>
    </row>
    <row r="7" ht="18.75" customHeight="1" spans="1:7">
      <c r="A7" s="155" t="s">
        <v>75</v>
      </c>
      <c r="B7" s="155" t="s">
        <v>76</v>
      </c>
      <c r="C7" s="156">
        <v>921203.12</v>
      </c>
      <c r="D7" s="156">
        <v>871203.12</v>
      </c>
      <c r="E7" s="156">
        <v>749198</v>
      </c>
      <c r="F7" s="156">
        <v>122005.12</v>
      </c>
      <c r="G7" s="156">
        <v>50000</v>
      </c>
    </row>
    <row r="8" ht="18.75" customHeight="1" outlineLevel="1" spans="1:7">
      <c r="A8" s="157" t="s">
        <v>77</v>
      </c>
      <c r="B8" s="157" t="s">
        <v>78</v>
      </c>
      <c r="C8" s="156">
        <v>921203.12</v>
      </c>
      <c r="D8" s="156">
        <v>871203.12</v>
      </c>
      <c r="E8" s="156">
        <v>749198</v>
      </c>
      <c r="F8" s="156">
        <v>122005.12</v>
      </c>
      <c r="G8" s="156">
        <v>50000</v>
      </c>
    </row>
    <row r="9" s="149" customFormat="1" ht="18.75" customHeight="1" outlineLevel="2" spans="1:7">
      <c r="A9" s="158" t="s">
        <v>79</v>
      </c>
      <c r="B9" s="158" t="s">
        <v>80</v>
      </c>
      <c r="C9" s="156">
        <v>921203.12</v>
      </c>
      <c r="D9" s="156">
        <v>871203.12</v>
      </c>
      <c r="E9" s="156">
        <v>749198</v>
      </c>
      <c r="F9" s="156">
        <v>122005.12</v>
      </c>
      <c r="G9" s="156">
        <v>50000</v>
      </c>
    </row>
    <row r="10" ht="18.75" customHeight="1" spans="1:7">
      <c r="A10" s="155" t="s">
        <v>81</v>
      </c>
      <c r="B10" s="155" t="s">
        <v>82</v>
      </c>
      <c r="C10" s="156">
        <v>126793.91</v>
      </c>
      <c r="D10" s="156">
        <v>126793.91</v>
      </c>
      <c r="E10" s="156">
        <v>124393.91</v>
      </c>
      <c r="F10" s="156">
        <v>2400</v>
      </c>
      <c r="G10" s="156"/>
    </row>
    <row r="11" ht="18.75" customHeight="1" outlineLevel="1" spans="1:7">
      <c r="A11" s="157" t="s">
        <v>83</v>
      </c>
      <c r="B11" s="157" t="s">
        <v>84</v>
      </c>
      <c r="C11" s="156">
        <v>124329.6</v>
      </c>
      <c r="D11" s="156">
        <v>124329.6</v>
      </c>
      <c r="E11" s="156">
        <v>121929.6</v>
      </c>
      <c r="F11" s="156">
        <v>2400</v>
      </c>
      <c r="G11" s="156"/>
    </row>
    <row r="12" s="149" customFormat="1" ht="18.75" customHeight="1" outlineLevel="2" spans="1:7">
      <c r="A12" s="158" t="s">
        <v>85</v>
      </c>
      <c r="B12" s="158" t="s">
        <v>86</v>
      </c>
      <c r="C12" s="156">
        <v>2400</v>
      </c>
      <c r="D12" s="156">
        <v>2400</v>
      </c>
      <c r="E12" s="156"/>
      <c r="F12" s="156">
        <v>2400</v>
      </c>
      <c r="G12" s="156"/>
    </row>
    <row r="13" s="149" customFormat="1" ht="18.75" customHeight="1" outlineLevel="2" spans="1:7">
      <c r="A13" s="158" t="s">
        <v>87</v>
      </c>
      <c r="B13" s="158" t="s">
        <v>88</v>
      </c>
      <c r="C13" s="156">
        <v>121929.6</v>
      </c>
      <c r="D13" s="156">
        <v>121929.6</v>
      </c>
      <c r="E13" s="156">
        <v>121929.6</v>
      </c>
      <c r="F13" s="156"/>
      <c r="G13" s="156"/>
    </row>
    <row r="14" ht="18.75" customHeight="1" outlineLevel="1" spans="1:7">
      <c r="A14" s="157" t="s">
        <v>91</v>
      </c>
      <c r="B14" s="157" t="s">
        <v>92</v>
      </c>
      <c r="C14" s="156">
        <v>2464.31</v>
      </c>
      <c r="D14" s="156">
        <v>2464.31</v>
      </c>
      <c r="E14" s="156">
        <v>2464.31</v>
      </c>
      <c r="F14" s="156"/>
      <c r="G14" s="156"/>
    </row>
    <row r="15" s="149" customFormat="1" ht="18.75" customHeight="1" outlineLevel="2" spans="1:7">
      <c r="A15" s="158" t="s">
        <v>93</v>
      </c>
      <c r="B15" s="158" t="s">
        <v>92</v>
      </c>
      <c r="C15" s="156">
        <v>2464.31</v>
      </c>
      <c r="D15" s="156">
        <v>2464.31</v>
      </c>
      <c r="E15" s="156">
        <v>2464.31</v>
      </c>
      <c r="F15" s="156"/>
      <c r="G15" s="156"/>
    </row>
    <row r="16" ht="18.75" customHeight="1" spans="1:7">
      <c r="A16" s="155" t="s">
        <v>94</v>
      </c>
      <c r="B16" s="155" t="s">
        <v>95</v>
      </c>
      <c r="C16" s="156">
        <v>48848.76</v>
      </c>
      <c r="D16" s="156">
        <v>48848.76</v>
      </c>
      <c r="E16" s="156">
        <v>48848.76</v>
      </c>
      <c r="F16" s="156"/>
      <c r="G16" s="156"/>
    </row>
    <row r="17" ht="18.75" customHeight="1" outlineLevel="1" spans="1:7">
      <c r="A17" s="157" t="s">
        <v>96</v>
      </c>
      <c r="B17" s="157" t="s">
        <v>97</v>
      </c>
      <c r="C17" s="156">
        <v>48848.76</v>
      </c>
      <c r="D17" s="156">
        <v>48848.76</v>
      </c>
      <c r="E17" s="156">
        <v>48848.76</v>
      </c>
      <c r="F17" s="156"/>
      <c r="G17" s="156"/>
    </row>
    <row r="18" s="149" customFormat="1" ht="18.75" customHeight="1" outlineLevel="2" spans="1:7">
      <c r="A18" s="158" t="s">
        <v>98</v>
      </c>
      <c r="B18" s="158" t="s">
        <v>99</v>
      </c>
      <c r="C18" s="156">
        <v>47376.92</v>
      </c>
      <c r="D18" s="156">
        <v>47376.92</v>
      </c>
      <c r="E18" s="156">
        <v>47376.92</v>
      </c>
      <c r="F18" s="156"/>
      <c r="G18" s="156"/>
    </row>
    <row r="19" s="149" customFormat="1" ht="18.75" customHeight="1" outlineLevel="2" spans="1:7">
      <c r="A19" s="158" t="s">
        <v>102</v>
      </c>
      <c r="B19" s="158" t="s">
        <v>103</v>
      </c>
      <c r="C19" s="156">
        <v>1471.84</v>
      </c>
      <c r="D19" s="156">
        <v>1471.84</v>
      </c>
      <c r="E19" s="156">
        <v>1471.84</v>
      </c>
      <c r="F19" s="156"/>
      <c r="G19" s="156"/>
    </row>
    <row r="20" ht="18.75" customHeight="1" spans="1:7">
      <c r="A20" s="155" t="s">
        <v>104</v>
      </c>
      <c r="B20" s="155" t="s">
        <v>105</v>
      </c>
      <c r="C20" s="156">
        <v>88310.16</v>
      </c>
      <c r="D20" s="156">
        <v>88310.16</v>
      </c>
      <c r="E20" s="156">
        <v>88310.16</v>
      </c>
      <c r="F20" s="156"/>
      <c r="G20" s="156"/>
    </row>
    <row r="21" ht="18.75" customHeight="1" outlineLevel="1" spans="1:7">
      <c r="A21" s="157" t="s">
        <v>106</v>
      </c>
      <c r="B21" s="157" t="s">
        <v>107</v>
      </c>
      <c r="C21" s="156">
        <v>88310.16</v>
      </c>
      <c r="D21" s="156">
        <v>88310.16</v>
      </c>
      <c r="E21" s="156">
        <v>88310.16</v>
      </c>
      <c r="F21" s="156"/>
      <c r="G21" s="156"/>
    </row>
    <row r="22" s="149" customFormat="1" ht="18.75" customHeight="1" outlineLevel="2" spans="1:7">
      <c r="A22" s="158" t="s">
        <v>108</v>
      </c>
      <c r="B22" s="158" t="s">
        <v>109</v>
      </c>
      <c r="C22" s="156">
        <v>88310.16</v>
      </c>
      <c r="D22" s="156">
        <v>88310.16</v>
      </c>
      <c r="E22" s="156">
        <v>88310.16</v>
      </c>
      <c r="F22" s="156"/>
      <c r="G22" s="156"/>
    </row>
    <row r="23" ht="18.75" customHeight="1" spans="1:7">
      <c r="A23" s="154" t="s">
        <v>31</v>
      </c>
      <c r="B23" s="154"/>
      <c r="C23" s="156">
        <v>1185155.95</v>
      </c>
      <c r="D23" s="156">
        <v>1135155.95</v>
      </c>
      <c r="E23" s="156">
        <v>1010750.83</v>
      </c>
      <c r="F23" s="156">
        <v>124405.12</v>
      </c>
      <c r="G23" s="156">
        <v>50000</v>
      </c>
    </row>
  </sheetData>
  <mergeCells count="7">
    <mergeCell ref="A2:G2"/>
    <mergeCell ref="A3:C3"/>
    <mergeCell ref="A4:B4"/>
    <mergeCell ref="D4:F4"/>
    <mergeCell ref="A23:B2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0"/>
      <c r="B1" s="140"/>
      <c r="C1" s="141"/>
      <c r="D1" s="1"/>
      <c r="E1" s="1"/>
      <c r="F1" s="142" t="s">
        <v>126</v>
      </c>
    </row>
    <row r="2" ht="33.75" customHeight="1" spans="1:6">
      <c r="A2" s="143" t="str">
        <f>"2026"&amp;"年一般公共预算“三公”经费支出预算表"</f>
        <v>2026年一般公共预算“三公”经费支出预算表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">
        <v>1</v>
      </c>
      <c r="B3" s="140"/>
      <c r="C3" s="141"/>
      <c r="D3" s="3"/>
      <c r="E3" s="1"/>
      <c r="F3" s="142" t="s">
        <v>28</v>
      </c>
    </row>
    <row r="4" ht="19.5" customHeight="1" spans="1:6">
      <c r="A4" s="11" t="s">
        <v>127</v>
      </c>
      <c r="B4" s="71" t="s">
        <v>128</v>
      </c>
      <c r="C4" s="12" t="s">
        <v>129</v>
      </c>
      <c r="D4" s="13"/>
      <c r="E4" s="14"/>
      <c r="F4" s="71" t="s">
        <v>130</v>
      </c>
    </row>
    <row r="5" ht="19.5" customHeight="1" spans="1:6">
      <c r="A5" s="18"/>
      <c r="B5" s="74"/>
      <c r="C5" s="34" t="s">
        <v>34</v>
      </c>
      <c r="D5" s="34" t="s">
        <v>131</v>
      </c>
      <c r="E5" s="34" t="s">
        <v>132</v>
      </c>
      <c r="F5" s="74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>
        <v>10000</v>
      </c>
      <c r="B7" s="147"/>
      <c r="C7" s="148"/>
      <c r="D7" s="147"/>
      <c r="E7" s="147"/>
      <c r="F7" s="147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topLeftCell="A25" workbookViewId="0">
      <selection activeCell="A3" sqref="A3:G3"/>
    </sheetView>
  </sheetViews>
  <sheetFormatPr defaultColWidth="10.2857142857143" defaultRowHeight="15" customHeight="1"/>
  <cols>
    <col min="1" max="1" width="20.5714285714286" customWidth="1"/>
    <col min="2" max="2" width="12.4190476190476" customWidth="1"/>
    <col min="3" max="3" width="14" customWidth="1"/>
    <col min="4" max="4" width="6" customWidth="1"/>
    <col min="5" max="5" width="18.7142857142857" customWidth="1"/>
    <col min="6" max="6" width="5.57142857142857" customWidth="1"/>
    <col min="7" max="7" width="16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9" t="s">
        <v>133</v>
      </c>
      <c r="U1" s="139"/>
      <c r="V1" s="139"/>
      <c r="W1" s="139"/>
    </row>
    <row r="2" ht="45.75" customHeight="1" spans="1:23">
      <c r="A2" s="136" t="str">
        <f>"2026"&amp;"年部门基本支出预算表"</f>
        <v>2026年部门基本支出预算表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35" t="s">
        <v>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9" t="s">
        <v>28</v>
      </c>
      <c r="U3" s="139"/>
      <c r="V3" s="139"/>
      <c r="W3" s="139"/>
    </row>
    <row r="4" ht="18.75" customHeight="1" spans="1:23">
      <c r="A4" s="137" t="s">
        <v>134</v>
      </c>
      <c r="B4" s="137" t="s">
        <v>135</v>
      </c>
      <c r="C4" s="137" t="s">
        <v>136</v>
      </c>
      <c r="D4" s="137" t="s">
        <v>137</v>
      </c>
      <c r="E4" s="137" t="s">
        <v>138</v>
      </c>
      <c r="F4" s="137" t="s">
        <v>139</v>
      </c>
      <c r="G4" s="137" t="s">
        <v>140</v>
      </c>
      <c r="H4" s="137" t="s">
        <v>141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28.3" customHeight="1" spans="1:23">
      <c r="A5" s="137"/>
      <c r="B5" s="137"/>
      <c r="C5" s="137"/>
      <c r="D5" s="137"/>
      <c r="E5" s="137"/>
      <c r="F5" s="137"/>
      <c r="G5" s="137"/>
      <c r="H5" s="137" t="s">
        <v>142</v>
      </c>
      <c r="I5" s="137" t="s">
        <v>35</v>
      </c>
      <c r="J5" s="137" t="s">
        <v>143</v>
      </c>
      <c r="K5" s="137" t="s">
        <v>144</v>
      </c>
      <c r="L5" s="137" t="s">
        <v>145</v>
      </c>
      <c r="M5" s="137" t="s">
        <v>146</v>
      </c>
      <c r="N5" s="137" t="s">
        <v>147</v>
      </c>
      <c r="O5" s="137" t="s">
        <v>36</v>
      </c>
      <c r="P5" s="137" t="s">
        <v>37</v>
      </c>
      <c r="Q5" s="137" t="s">
        <v>38</v>
      </c>
      <c r="R5" s="137" t="s">
        <v>52</v>
      </c>
      <c r="S5" s="137"/>
      <c r="T5" s="137"/>
      <c r="U5" s="137"/>
      <c r="V5" s="137"/>
      <c r="W5" s="137"/>
    </row>
    <row r="6" ht="24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148</v>
      </c>
      <c r="J6" s="137" t="s">
        <v>143</v>
      </c>
      <c r="K6" s="137" t="s">
        <v>144</v>
      </c>
      <c r="L6" s="137" t="s">
        <v>145</v>
      </c>
      <c r="M6" s="137" t="s">
        <v>146</v>
      </c>
      <c r="N6" s="137" t="s">
        <v>35</v>
      </c>
      <c r="O6" s="137" t="s">
        <v>36</v>
      </c>
      <c r="P6" s="137" t="s">
        <v>37</v>
      </c>
      <c r="Q6" s="137"/>
      <c r="R6" s="137" t="s">
        <v>34</v>
      </c>
      <c r="S6" s="137" t="s">
        <v>41</v>
      </c>
      <c r="T6" s="137" t="s">
        <v>42</v>
      </c>
      <c r="U6" s="137" t="s">
        <v>43</v>
      </c>
      <c r="V6" s="137" t="s">
        <v>44</v>
      </c>
      <c r="W6" s="137" t="s">
        <v>45</v>
      </c>
    </row>
    <row r="7" ht="32.05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34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60</v>
      </c>
      <c r="B8" s="137" t="s">
        <v>61</v>
      </c>
      <c r="C8" s="137" t="s">
        <v>62</v>
      </c>
      <c r="D8" s="137" t="s">
        <v>63</v>
      </c>
      <c r="E8" s="137" t="s">
        <v>64</v>
      </c>
      <c r="F8" s="137" t="s">
        <v>65</v>
      </c>
      <c r="G8" s="137" t="s">
        <v>66</v>
      </c>
      <c r="H8" s="137" t="s">
        <v>67</v>
      </c>
      <c r="I8" s="137" t="s">
        <v>68</v>
      </c>
      <c r="J8" s="137" t="s">
        <v>69</v>
      </c>
      <c r="K8" s="137" t="s">
        <v>70</v>
      </c>
      <c r="L8" s="137" t="s">
        <v>71</v>
      </c>
      <c r="M8" s="137" t="s">
        <v>72</v>
      </c>
      <c r="N8" s="137" t="s">
        <v>73</v>
      </c>
      <c r="O8" s="137" t="s">
        <v>74</v>
      </c>
      <c r="P8" s="137" t="s">
        <v>149</v>
      </c>
      <c r="Q8" s="137" t="s">
        <v>150</v>
      </c>
      <c r="R8" s="137" t="s">
        <v>151</v>
      </c>
      <c r="S8" s="137" t="s">
        <v>152</v>
      </c>
      <c r="T8" s="137" t="s">
        <v>153</v>
      </c>
      <c r="U8" s="137" t="s">
        <v>154</v>
      </c>
      <c r="V8" s="137" t="s">
        <v>155</v>
      </c>
      <c r="W8" s="137" t="s">
        <v>156</v>
      </c>
    </row>
    <row r="9" ht="53.25" customHeight="1" spans="1:23">
      <c r="A9" s="132" t="s">
        <v>47</v>
      </c>
      <c r="B9" s="132"/>
      <c r="C9" s="132"/>
      <c r="D9" s="132"/>
      <c r="E9" s="132"/>
      <c r="F9" s="132"/>
      <c r="G9" s="132"/>
      <c r="H9" s="134">
        <v>1135155.95</v>
      </c>
      <c r="I9" s="134">
        <v>1135155.95</v>
      </c>
      <c r="J9" s="134"/>
      <c r="K9" s="134"/>
      <c r="L9" s="134">
        <v>1135155.95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3.25" customHeight="1" outlineLevel="1" spans="1:23">
      <c r="A10" s="132" t="s">
        <v>47</v>
      </c>
      <c r="B10" s="132" t="s">
        <v>157</v>
      </c>
      <c r="C10" s="132" t="s">
        <v>158</v>
      </c>
      <c r="D10" s="132" t="s">
        <v>79</v>
      </c>
      <c r="E10" s="132" t="s">
        <v>80</v>
      </c>
      <c r="F10" s="132" t="s">
        <v>159</v>
      </c>
      <c r="G10" s="132" t="s">
        <v>160</v>
      </c>
      <c r="H10" s="134">
        <v>313704</v>
      </c>
      <c r="I10" s="134">
        <v>313704</v>
      </c>
      <c r="J10" s="134"/>
      <c r="K10" s="134"/>
      <c r="L10" s="134">
        <v>313704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2" t="s">
        <v>47</v>
      </c>
      <c r="B11" s="132" t="s">
        <v>157</v>
      </c>
      <c r="C11" s="132" t="s">
        <v>158</v>
      </c>
      <c r="D11" s="132" t="s">
        <v>79</v>
      </c>
      <c r="E11" s="132" t="s">
        <v>80</v>
      </c>
      <c r="F11" s="132" t="s">
        <v>161</v>
      </c>
      <c r="G11" s="132" t="s">
        <v>162</v>
      </c>
      <c r="H11" s="134">
        <v>355152</v>
      </c>
      <c r="I11" s="134">
        <v>355152</v>
      </c>
      <c r="J11" s="134"/>
      <c r="K11" s="134"/>
      <c r="L11" s="134">
        <v>355152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2" t="s">
        <v>47</v>
      </c>
      <c r="B12" s="132" t="s">
        <v>157</v>
      </c>
      <c r="C12" s="132" t="s">
        <v>158</v>
      </c>
      <c r="D12" s="132" t="s">
        <v>79</v>
      </c>
      <c r="E12" s="132" t="s">
        <v>80</v>
      </c>
      <c r="F12" s="132" t="s">
        <v>163</v>
      </c>
      <c r="G12" s="132" t="s">
        <v>164</v>
      </c>
      <c r="H12" s="134">
        <v>26142</v>
      </c>
      <c r="I12" s="134">
        <v>26142</v>
      </c>
      <c r="J12" s="134"/>
      <c r="K12" s="134"/>
      <c r="L12" s="134">
        <v>26142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2" t="s">
        <v>47</v>
      </c>
      <c r="B13" s="132" t="s">
        <v>165</v>
      </c>
      <c r="C13" s="132" t="s">
        <v>166</v>
      </c>
      <c r="D13" s="132" t="s">
        <v>87</v>
      </c>
      <c r="E13" s="132" t="s">
        <v>88</v>
      </c>
      <c r="F13" s="132" t="s">
        <v>167</v>
      </c>
      <c r="G13" s="132" t="s">
        <v>168</v>
      </c>
      <c r="H13" s="134">
        <v>121929.6</v>
      </c>
      <c r="I13" s="134">
        <v>121929.6</v>
      </c>
      <c r="J13" s="134"/>
      <c r="K13" s="134"/>
      <c r="L13" s="134">
        <v>121929.6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2" t="s">
        <v>47</v>
      </c>
      <c r="B14" s="132" t="s">
        <v>165</v>
      </c>
      <c r="C14" s="132" t="s">
        <v>166</v>
      </c>
      <c r="D14" s="132" t="s">
        <v>89</v>
      </c>
      <c r="E14" s="132" t="s">
        <v>90</v>
      </c>
      <c r="F14" s="132" t="s">
        <v>169</v>
      </c>
      <c r="G14" s="132" t="s">
        <v>170</v>
      </c>
      <c r="H14" s="134"/>
      <c r="I14" s="134"/>
      <c r="J14" s="134"/>
      <c r="K14" s="134"/>
      <c r="L14" s="134"/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2" t="s">
        <v>47</v>
      </c>
      <c r="B15" s="132" t="s">
        <v>165</v>
      </c>
      <c r="C15" s="132" t="s">
        <v>166</v>
      </c>
      <c r="D15" s="132" t="s">
        <v>98</v>
      </c>
      <c r="E15" s="132" t="s">
        <v>99</v>
      </c>
      <c r="F15" s="132" t="s">
        <v>171</v>
      </c>
      <c r="G15" s="132" t="s">
        <v>172</v>
      </c>
      <c r="H15" s="134">
        <v>47376.92</v>
      </c>
      <c r="I15" s="134">
        <v>47376.92</v>
      </c>
      <c r="J15" s="134"/>
      <c r="K15" s="134"/>
      <c r="L15" s="134">
        <v>47376.92</v>
      </c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2" t="s">
        <v>47</v>
      </c>
      <c r="B16" s="132" t="s">
        <v>165</v>
      </c>
      <c r="C16" s="132" t="s">
        <v>166</v>
      </c>
      <c r="D16" s="132" t="s">
        <v>100</v>
      </c>
      <c r="E16" s="132" t="s">
        <v>101</v>
      </c>
      <c r="F16" s="132" t="s">
        <v>171</v>
      </c>
      <c r="G16" s="132" t="s">
        <v>172</v>
      </c>
      <c r="H16" s="134"/>
      <c r="I16" s="134"/>
      <c r="J16" s="134"/>
      <c r="K16" s="134"/>
      <c r="L16" s="134"/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2" t="s">
        <v>47</v>
      </c>
      <c r="B17" s="132" t="s">
        <v>165</v>
      </c>
      <c r="C17" s="132" t="s">
        <v>166</v>
      </c>
      <c r="D17" s="132" t="s">
        <v>102</v>
      </c>
      <c r="E17" s="132" t="s">
        <v>103</v>
      </c>
      <c r="F17" s="132" t="s">
        <v>173</v>
      </c>
      <c r="G17" s="132" t="s">
        <v>174</v>
      </c>
      <c r="H17" s="134">
        <v>1471.84</v>
      </c>
      <c r="I17" s="134">
        <v>1471.84</v>
      </c>
      <c r="J17" s="134"/>
      <c r="K17" s="134"/>
      <c r="L17" s="134">
        <v>1471.84</v>
      </c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2" t="s">
        <v>47</v>
      </c>
      <c r="B18" s="132" t="s">
        <v>165</v>
      </c>
      <c r="C18" s="132" t="s">
        <v>166</v>
      </c>
      <c r="D18" s="132" t="s">
        <v>93</v>
      </c>
      <c r="E18" s="132" t="s">
        <v>92</v>
      </c>
      <c r="F18" s="132" t="s">
        <v>173</v>
      </c>
      <c r="G18" s="132" t="s">
        <v>174</v>
      </c>
      <c r="H18" s="134">
        <v>2464.31</v>
      </c>
      <c r="I18" s="134">
        <v>2464.31</v>
      </c>
      <c r="J18" s="134"/>
      <c r="K18" s="134"/>
      <c r="L18" s="134">
        <v>2464.31</v>
      </c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2" t="s">
        <v>47</v>
      </c>
      <c r="B19" s="132" t="s">
        <v>165</v>
      </c>
      <c r="C19" s="132" t="s">
        <v>166</v>
      </c>
      <c r="D19" s="132" t="s">
        <v>102</v>
      </c>
      <c r="E19" s="132" t="s">
        <v>103</v>
      </c>
      <c r="F19" s="132" t="s">
        <v>173</v>
      </c>
      <c r="G19" s="132" t="s">
        <v>174</v>
      </c>
      <c r="H19" s="134"/>
      <c r="I19" s="134"/>
      <c r="J19" s="134"/>
      <c r="K19" s="134"/>
      <c r="L19" s="134"/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2" t="s">
        <v>47</v>
      </c>
      <c r="B20" s="132" t="s">
        <v>175</v>
      </c>
      <c r="C20" s="132" t="s">
        <v>109</v>
      </c>
      <c r="D20" s="132" t="s">
        <v>108</v>
      </c>
      <c r="E20" s="132" t="s">
        <v>109</v>
      </c>
      <c r="F20" s="132" t="s">
        <v>176</v>
      </c>
      <c r="G20" s="132" t="s">
        <v>109</v>
      </c>
      <c r="H20" s="134">
        <v>88310.16</v>
      </c>
      <c r="I20" s="134">
        <v>88310.16</v>
      </c>
      <c r="J20" s="134"/>
      <c r="K20" s="134"/>
      <c r="L20" s="134">
        <v>88310.16</v>
      </c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2" t="s">
        <v>47</v>
      </c>
      <c r="B21" s="132" t="s">
        <v>177</v>
      </c>
      <c r="C21" s="132" t="s">
        <v>178</v>
      </c>
      <c r="D21" s="132" t="s">
        <v>79</v>
      </c>
      <c r="E21" s="132" t="s">
        <v>80</v>
      </c>
      <c r="F21" s="132" t="s">
        <v>179</v>
      </c>
      <c r="G21" s="132" t="s">
        <v>180</v>
      </c>
      <c r="H21" s="134">
        <v>19200</v>
      </c>
      <c r="I21" s="134">
        <v>19200</v>
      </c>
      <c r="J21" s="134"/>
      <c r="K21" s="134"/>
      <c r="L21" s="134">
        <v>19200</v>
      </c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2" t="s">
        <v>47</v>
      </c>
      <c r="B22" s="132" t="s">
        <v>177</v>
      </c>
      <c r="C22" s="132" t="s">
        <v>178</v>
      </c>
      <c r="D22" s="132" t="s">
        <v>79</v>
      </c>
      <c r="E22" s="132" t="s">
        <v>80</v>
      </c>
      <c r="F22" s="132" t="s">
        <v>179</v>
      </c>
      <c r="G22" s="132" t="s">
        <v>180</v>
      </c>
      <c r="H22" s="134">
        <v>23000</v>
      </c>
      <c r="I22" s="134">
        <v>23000</v>
      </c>
      <c r="J22" s="134"/>
      <c r="K22" s="134"/>
      <c r="L22" s="134">
        <v>23000</v>
      </c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2" t="s">
        <v>47</v>
      </c>
      <c r="B23" s="132" t="s">
        <v>181</v>
      </c>
      <c r="C23" s="132" t="s">
        <v>182</v>
      </c>
      <c r="D23" s="132" t="s">
        <v>79</v>
      </c>
      <c r="E23" s="132" t="s">
        <v>80</v>
      </c>
      <c r="F23" s="132" t="s">
        <v>183</v>
      </c>
      <c r="G23" s="132" t="s">
        <v>184</v>
      </c>
      <c r="H23" s="134">
        <v>15000</v>
      </c>
      <c r="I23" s="134">
        <v>15000</v>
      </c>
      <c r="J23" s="134"/>
      <c r="K23" s="134"/>
      <c r="L23" s="134">
        <v>15000</v>
      </c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2" t="s">
        <v>47</v>
      </c>
      <c r="B24" s="132" t="s">
        <v>181</v>
      </c>
      <c r="C24" s="132" t="s">
        <v>182</v>
      </c>
      <c r="D24" s="132" t="s">
        <v>79</v>
      </c>
      <c r="E24" s="132" t="s">
        <v>80</v>
      </c>
      <c r="F24" s="132" t="s">
        <v>185</v>
      </c>
      <c r="G24" s="132" t="s">
        <v>186</v>
      </c>
      <c r="H24" s="134">
        <v>11600</v>
      </c>
      <c r="I24" s="134">
        <v>11600</v>
      </c>
      <c r="J24" s="134"/>
      <c r="K24" s="134"/>
      <c r="L24" s="134">
        <v>11600</v>
      </c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2" t="s">
        <v>47</v>
      </c>
      <c r="B25" s="132" t="s">
        <v>181</v>
      </c>
      <c r="C25" s="132" t="s">
        <v>182</v>
      </c>
      <c r="D25" s="132" t="s">
        <v>79</v>
      </c>
      <c r="E25" s="132" t="s">
        <v>80</v>
      </c>
      <c r="F25" s="132" t="s">
        <v>187</v>
      </c>
      <c r="G25" s="132" t="s">
        <v>188</v>
      </c>
      <c r="H25" s="134">
        <v>10000</v>
      </c>
      <c r="I25" s="134">
        <v>10000</v>
      </c>
      <c r="J25" s="134"/>
      <c r="K25" s="134"/>
      <c r="L25" s="134">
        <v>10000</v>
      </c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2" t="s">
        <v>47</v>
      </c>
      <c r="B26" s="132" t="s">
        <v>189</v>
      </c>
      <c r="C26" s="132" t="s">
        <v>190</v>
      </c>
      <c r="D26" s="132" t="s">
        <v>79</v>
      </c>
      <c r="E26" s="132" t="s">
        <v>80</v>
      </c>
      <c r="F26" s="132" t="s">
        <v>191</v>
      </c>
      <c r="G26" s="132" t="s">
        <v>192</v>
      </c>
      <c r="H26" s="134">
        <v>12000</v>
      </c>
      <c r="I26" s="134">
        <v>12000</v>
      </c>
      <c r="J26" s="134"/>
      <c r="K26" s="134"/>
      <c r="L26" s="134">
        <v>12000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2" t="s">
        <v>47</v>
      </c>
      <c r="B27" s="132" t="s">
        <v>193</v>
      </c>
      <c r="C27" s="132" t="s">
        <v>194</v>
      </c>
      <c r="D27" s="132" t="s">
        <v>79</v>
      </c>
      <c r="E27" s="132" t="s">
        <v>80</v>
      </c>
      <c r="F27" s="132" t="s">
        <v>195</v>
      </c>
      <c r="G27" s="132" t="s">
        <v>130</v>
      </c>
      <c r="H27" s="134">
        <v>10000</v>
      </c>
      <c r="I27" s="134">
        <v>10000</v>
      </c>
      <c r="J27" s="134"/>
      <c r="K27" s="134"/>
      <c r="L27" s="134">
        <v>10000</v>
      </c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2" t="s">
        <v>47</v>
      </c>
      <c r="B28" s="132" t="s">
        <v>196</v>
      </c>
      <c r="C28" s="132" t="s">
        <v>197</v>
      </c>
      <c r="D28" s="132" t="s">
        <v>85</v>
      </c>
      <c r="E28" s="132" t="s">
        <v>86</v>
      </c>
      <c r="F28" s="132" t="s">
        <v>183</v>
      </c>
      <c r="G28" s="132" t="s">
        <v>184</v>
      </c>
      <c r="H28" s="134">
        <v>2400</v>
      </c>
      <c r="I28" s="134">
        <v>2400</v>
      </c>
      <c r="J28" s="134"/>
      <c r="K28" s="134"/>
      <c r="L28" s="134">
        <v>2400</v>
      </c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3">
      <c r="A29" s="132" t="s">
        <v>47</v>
      </c>
      <c r="B29" s="132" t="s">
        <v>198</v>
      </c>
      <c r="C29" s="132" t="s">
        <v>199</v>
      </c>
      <c r="D29" s="132" t="s">
        <v>79</v>
      </c>
      <c r="E29" s="132" t="s">
        <v>80</v>
      </c>
      <c r="F29" s="132" t="s">
        <v>200</v>
      </c>
      <c r="G29" s="132" t="s">
        <v>199</v>
      </c>
      <c r="H29" s="134">
        <v>11805.12</v>
      </c>
      <c r="I29" s="134">
        <v>11805.12</v>
      </c>
      <c r="J29" s="134"/>
      <c r="K29" s="134"/>
      <c r="L29" s="134">
        <v>11805.12</v>
      </c>
      <c r="M29" s="132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53.25" customHeight="1" outlineLevel="1" spans="1:23">
      <c r="A30" s="132" t="s">
        <v>47</v>
      </c>
      <c r="B30" s="132" t="s">
        <v>198</v>
      </c>
      <c r="C30" s="132" t="s">
        <v>199</v>
      </c>
      <c r="D30" s="132" t="s">
        <v>79</v>
      </c>
      <c r="E30" s="132" t="s">
        <v>80</v>
      </c>
      <c r="F30" s="132" t="s">
        <v>200</v>
      </c>
      <c r="G30" s="132" t="s">
        <v>199</v>
      </c>
      <c r="H30" s="134"/>
      <c r="I30" s="134"/>
      <c r="J30" s="134"/>
      <c r="K30" s="134"/>
      <c r="L30" s="134"/>
      <c r="M30" s="132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53.25" customHeight="1" outlineLevel="1" spans="1:23">
      <c r="A31" s="132" t="s">
        <v>47</v>
      </c>
      <c r="B31" s="132" t="s">
        <v>201</v>
      </c>
      <c r="C31" s="132" t="s">
        <v>202</v>
      </c>
      <c r="D31" s="132" t="s">
        <v>79</v>
      </c>
      <c r="E31" s="132" t="s">
        <v>80</v>
      </c>
      <c r="F31" s="132" t="s">
        <v>203</v>
      </c>
      <c r="G31" s="132" t="s">
        <v>204</v>
      </c>
      <c r="H31" s="134">
        <v>63600</v>
      </c>
      <c r="I31" s="134">
        <v>63600</v>
      </c>
      <c r="J31" s="134"/>
      <c r="K31" s="134"/>
      <c r="L31" s="134">
        <v>63600</v>
      </c>
      <c r="M31" s="132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30.75" customHeight="1" spans="1:23">
      <c r="A32" s="138" t="s">
        <v>31</v>
      </c>
      <c r="B32" s="138"/>
      <c r="C32" s="138"/>
      <c r="D32" s="138"/>
      <c r="E32" s="138"/>
      <c r="F32" s="138"/>
      <c r="G32" s="138"/>
      <c r="H32" s="134">
        <v>1135155.95</v>
      </c>
      <c r="I32" s="134">
        <v>1135155.95</v>
      </c>
      <c r="J32" s="134"/>
      <c r="K32" s="134"/>
      <c r="L32" s="134">
        <v>1135155.95</v>
      </c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2"/>
  <sheetViews>
    <sheetView showZeros="0" workbookViewId="0">
      <selection activeCell="A3" sqref="A3:G3"/>
    </sheetView>
  </sheetViews>
  <sheetFormatPr defaultColWidth="10.2857142857143" defaultRowHeight="15" customHeight="1"/>
  <cols>
    <col min="1" max="1" width="10.1428571428571" customWidth="1"/>
    <col min="2" max="2" width="7.71428571428571" customWidth="1"/>
    <col min="3" max="3" width="13.7142857142857" customWidth="1"/>
    <col min="4" max="4" width="10.5714285714286" customWidth="1"/>
    <col min="5" max="5" width="8.28571428571429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8" t="s">
        <v>205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tr">
        <f>"2026"&amp;"年部门项目支出预算表"</f>
        <v>2026年部门项目支出预算表</v>
      </c>
      <c r="B2" s="124"/>
      <c r="C2" s="124" t="s">
        <v>60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">
        <v>1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28</v>
      </c>
      <c r="W3" s="128"/>
    </row>
    <row r="4" ht="26.25" customHeight="1" spans="1:23">
      <c r="A4" s="131" t="s">
        <v>206</v>
      </c>
      <c r="B4" s="131" t="s">
        <v>135</v>
      </c>
      <c r="C4" s="131" t="s">
        <v>136</v>
      </c>
      <c r="D4" s="131" t="s">
        <v>207</v>
      </c>
      <c r="E4" s="131" t="s">
        <v>137</v>
      </c>
      <c r="F4" s="131" t="s">
        <v>138</v>
      </c>
      <c r="G4" s="131" t="s">
        <v>208</v>
      </c>
      <c r="H4" s="131" t="s">
        <v>209</v>
      </c>
      <c r="I4" s="131" t="s">
        <v>31</v>
      </c>
      <c r="J4" s="131" t="s">
        <v>210</v>
      </c>
      <c r="K4" s="131"/>
      <c r="L4" s="131"/>
      <c r="M4" s="131"/>
      <c r="N4" s="131" t="s">
        <v>147</v>
      </c>
      <c r="O4" s="131"/>
      <c r="P4" s="131"/>
      <c r="Q4" s="131" t="s">
        <v>38</v>
      </c>
      <c r="R4" s="131" t="s">
        <v>52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35</v>
      </c>
      <c r="K5" s="131"/>
      <c r="L5" s="131" t="s">
        <v>36</v>
      </c>
      <c r="M5" s="131" t="s">
        <v>37</v>
      </c>
      <c r="N5" s="131" t="s">
        <v>35</v>
      </c>
      <c r="O5" s="131" t="s">
        <v>36</v>
      </c>
      <c r="P5" s="131" t="s">
        <v>37</v>
      </c>
      <c r="Q5" s="131"/>
      <c r="R5" s="131" t="s">
        <v>34</v>
      </c>
      <c r="S5" s="131" t="s">
        <v>41</v>
      </c>
      <c r="T5" s="131" t="s">
        <v>42</v>
      </c>
      <c r="U5" s="131" t="s">
        <v>43</v>
      </c>
      <c r="V5" s="131" t="s">
        <v>44</v>
      </c>
      <c r="W5" s="131" t="s">
        <v>45</v>
      </c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34</v>
      </c>
      <c r="K6" s="131" t="s">
        <v>211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60</v>
      </c>
      <c r="B7" s="131" t="s">
        <v>61</v>
      </c>
      <c r="C7" s="131" t="s">
        <v>62</v>
      </c>
      <c r="D7" s="131" t="s">
        <v>63</v>
      </c>
      <c r="E7" s="131" t="s">
        <v>64</v>
      </c>
      <c r="F7" s="131" t="s">
        <v>65</v>
      </c>
      <c r="G7" s="131" t="s">
        <v>66</v>
      </c>
      <c r="H7" s="131" t="s">
        <v>67</v>
      </c>
      <c r="I7" s="131" t="s">
        <v>68</v>
      </c>
      <c r="J7" s="131" t="s">
        <v>69</v>
      </c>
      <c r="K7" s="131" t="s">
        <v>70</v>
      </c>
      <c r="L7" s="131" t="s">
        <v>71</v>
      </c>
      <c r="M7" s="131" t="s">
        <v>72</v>
      </c>
      <c r="N7" s="131" t="s">
        <v>73</v>
      </c>
      <c r="O7" s="131" t="s">
        <v>74</v>
      </c>
      <c r="P7" s="131" t="s">
        <v>149</v>
      </c>
      <c r="Q7" s="131" t="s">
        <v>150</v>
      </c>
      <c r="R7" s="131" t="s">
        <v>151</v>
      </c>
      <c r="S7" s="131" t="s">
        <v>152</v>
      </c>
      <c r="T7" s="131" t="s">
        <v>153</v>
      </c>
      <c r="U7" s="131" t="s">
        <v>154</v>
      </c>
      <c r="V7" s="131" t="s">
        <v>155</v>
      </c>
      <c r="W7" s="131" t="s">
        <v>156</v>
      </c>
    </row>
    <row r="8" ht="52.5" customHeight="1" spans="1:23">
      <c r="A8" s="132"/>
      <c r="B8" s="132"/>
      <c r="C8" s="132" t="s">
        <v>212</v>
      </c>
      <c r="D8" s="132"/>
      <c r="E8" s="132"/>
      <c r="F8" s="132"/>
      <c r="G8" s="132"/>
      <c r="H8" s="132"/>
      <c r="I8" s="134">
        <v>50000</v>
      </c>
      <c r="J8" s="134"/>
      <c r="K8" s="134"/>
      <c r="L8" s="134"/>
      <c r="M8" s="134"/>
      <c r="N8" s="134"/>
      <c r="O8" s="134"/>
      <c r="P8" s="134"/>
      <c r="Q8" s="134"/>
      <c r="R8" s="134">
        <v>50000</v>
      </c>
      <c r="S8" s="134"/>
      <c r="T8" s="134"/>
      <c r="U8" s="134"/>
      <c r="V8" s="134"/>
      <c r="W8" s="134">
        <v>50000</v>
      </c>
    </row>
    <row r="9" ht="52.5" customHeight="1" outlineLevel="1" spans="1:23">
      <c r="A9" s="132" t="s">
        <v>213</v>
      </c>
      <c r="B9" s="132" t="s">
        <v>214</v>
      </c>
      <c r="C9" s="132" t="s">
        <v>212</v>
      </c>
      <c r="D9" s="132" t="s">
        <v>47</v>
      </c>
      <c r="E9" s="132" t="s">
        <v>79</v>
      </c>
      <c r="F9" s="132" t="s">
        <v>80</v>
      </c>
      <c r="G9" s="132" t="s">
        <v>183</v>
      </c>
      <c r="H9" s="132" t="s">
        <v>184</v>
      </c>
      <c r="I9" s="134">
        <v>50000</v>
      </c>
      <c r="J9" s="134"/>
      <c r="K9" s="134"/>
      <c r="L9" s="134"/>
      <c r="M9" s="134"/>
      <c r="N9" s="134"/>
      <c r="O9" s="134"/>
      <c r="P9" s="134"/>
      <c r="Q9" s="134"/>
      <c r="R9" s="134">
        <v>50000</v>
      </c>
      <c r="S9" s="134"/>
      <c r="T9" s="134"/>
      <c r="U9" s="134"/>
      <c r="V9" s="134"/>
      <c r="W9" s="134">
        <v>50000</v>
      </c>
    </row>
    <row r="10" ht="52.5" customHeight="1" spans="1:23">
      <c r="A10" s="132"/>
      <c r="B10" s="132"/>
      <c r="C10" s="132" t="s">
        <v>215</v>
      </c>
      <c r="D10" s="132"/>
      <c r="E10" s="132"/>
      <c r="F10" s="132"/>
      <c r="G10" s="132"/>
      <c r="H10" s="132"/>
      <c r="I10" s="134">
        <v>50000</v>
      </c>
      <c r="J10" s="134">
        <v>50000</v>
      </c>
      <c r="K10" s="134">
        <v>50000</v>
      </c>
      <c r="L10" s="134"/>
      <c r="M10" s="134"/>
      <c r="N10" s="132"/>
      <c r="O10" s="132"/>
      <c r="P10" s="132"/>
      <c r="Q10" s="134"/>
      <c r="R10" s="134"/>
      <c r="S10" s="134"/>
      <c r="T10" s="134"/>
      <c r="U10" s="134"/>
      <c r="V10" s="134"/>
      <c r="W10" s="134"/>
    </row>
    <row r="11" ht="52.5" customHeight="1" outlineLevel="1" spans="1:23">
      <c r="A11" s="132" t="s">
        <v>213</v>
      </c>
      <c r="B11" s="132" t="s">
        <v>216</v>
      </c>
      <c r="C11" s="132" t="s">
        <v>215</v>
      </c>
      <c r="D11" s="132" t="s">
        <v>47</v>
      </c>
      <c r="E11" s="132" t="s">
        <v>79</v>
      </c>
      <c r="F11" s="132" t="s">
        <v>80</v>
      </c>
      <c r="G11" s="132" t="s">
        <v>183</v>
      </c>
      <c r="H11" s="132" t="s">
        <v>184</v>
      </c>
      <c r="I11" s="134">
        <v>50000</v>
      </c>
      <c r="J11" s="134">
        <v>50000</v>
      </c>
      <c r="K11" s="134">
        <v>50000</v>
      </c>
      <c r="L11" s="134"/>
      <c r="M11" s="134"/>
      <c r="N11" s="132"/>
      <c r="O11" s="132"/>
      <c r="P11" s="132"/>
      <c r="Q11" s="134"/>
      <c r="R11" s="134"/>
      <c r="S11" s="134"/>
      <c r="T11" s="134"/>
      <c r="U11" s="134"/>
      <c r="V11" s="134"/>
      <c r="W11" s="134"/>
    </row>
    <row r="12" ht="30" customHeight="1" spans="1:23">
      <c r="A12" s="133" t="s">
        <v>31</v>
      </c>
      <c r="B12" s="133"/>
      <c r="C12" s="133"/>
      <c r="D12" s="133"/>
      <c r="E12" s="133"/>
      <c r="F12" s="133"/>
      <c r="G12" s="133"/>
      <c r="H12" s="133"/>
      <c r="I12" s="134">
        <v>100000</v>
      </c>
      <c r="J12" s="134">
        <v>50000</v>
      </c>
      <c r="K12" s="134">
        <v>50000</v>
      </c>
      <c r="L12" s="134"/>
      <c r="M12" s="134"/>
      <c r="N12" s="134"/>
      <c r="O12" s="134"/>
      <c r="P12" s="134"/>
      <c r="Q12" s="134"/>
      <c r="R12" s="134">
        <v>50000</v>
      </c>
      <c r="S12" s="134"/>
      <c r="T12" s="134"/>
      <c r="U12" s="134"/>
      <c r="V12" s="134"/>
      <c r="W12" s="134">
        <v>50000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A3" sqref="A3:E3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217</v>
      </c>
    </row>
    <row r="2" ht="34.5" customHeight="1" spans="1:10">
      <c r="A2" s="124" t="str">
        <f>"2026"&amp;"年部门项目支出绩效目标表"</f>
        <v>2026年部门项目支出绩效目标表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">
        <v>1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218</v>
      </c>
      <c r="B4" s="125" t="s">
        <v>219</v>
      </c>
      <c r="C4" s="125" t="s">
        <v>220</v>
      </c>
      <c r="D4" s="125" t="s">
        <v>221</v>
      </c>
      <c r="E4" s="125" t="s">
        <v>222</v>
      </c>
      <c r="F4" s="125" t="s">
        <v>223</v>
      </c>
      <c r="G4" s="125" t="s">
        <v>224</v>
      </c>
      <c r="H4" s="125" t="s">
        <v>225</v>
      </c>
      <c r="I4" s="125" t="s">
        <v>226</v>
      </c>
      <c r="J4" s="125" t="s">
        <v>227</v>
      </c>
    </row>
    <row r="5" ht="22.5" customHeight="1" spans="1:10">
      <c r="A5" s="125" t="s">
        <v>60</v>
      </c>
      <c r="B5" s="125" t="s">
        <v>61</v>
      </c>
      <c r="C5" s="125" t="s">
        <v>62</v>
      </c>
      <c r="D5" s="125" t="s">
        <v>63</v>
      </c>
      <c r="E5" s="125" t="s">
        <v>64</v>
      </c>
      <c r="F5" s="125" t="s">
        <v>65</v>
      </c>
      <c r="G5" s="125" t="s">
        <v>66</v>
      </c>
      <c r="H5" s="125" t="s">
        <v>67</v>
      </c>
      <c r="I5" s="125" t="s">
        <v>68</v>
      </c>
      <c r="J5" s="125" t="s">
        <v>69</v>
      </c>
    </row>
    <row r="6" ht="52.5" customHeight="1" spans="1:10">
      <c r="A6" s="125" t="s">
        <v>47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212</v>
      </c>
      <c r="B7" s="126" t="s">
        <v>228</v>
      </c>
      <c r="C7" s="126" t="s">
        <v>229</v>
      </c>
      <c r="D7" s="126" t="s">
        <v>230</v>
      </c>
      <c r="E7" s="126" t="s">
        <v>231</v>
      </c>
      <c r="F7" s="126" t="s">
        <v>232</v>
      </c>
      <c r="G7" s="125" t="s">
        <v>233</v>
      </c>
      <c r="H7" s="125" t="s">
        <v>234</v>
      </c>
      <c r="I7" s="126" t="s">
        <v>235</v>
      </c>
      <c r="J7" s="126" t="s">
        <v>236</v>
      </c>
    </row>
    <row r="8" ht="52.5" customHeight="1" outlineLevel="1" spans="1:10">
      <c r="A8" s="126" t="s">
        <v>212</v>
      </c>
      <c r="B8" s="126" t="s">
        <v>228</v>
      </c>
      <c r="C8" s="126" t="s">
        <v>237</v>
      </c>
      <c r="D8" s="126" t="s">
        <v>238</v>
      </c>
      <c r="E8" s="126" t="s">
        <v>239</v>
      </c>
      <c r="F8" s="126" t="s">
        <v>240</v>
      </c>
      <c r="G8" s="125" t="s">
        <v>241</v>
      </c>
      <c r="H8" s="125"/>
      <c r="I8" s="126" t="s">
        <v>242</v>
      </c>
      <c r="J8" s="126" t="s">
        <v>243</v>
      </c>
    </row>
    <row r="9" ht="52.5" customHeight="1" outlineLevel="1" spans="1:10">
      <c r="A9" s="126" t="s">
        <v>212</v>
      </c>
      <c r="B9" s="126" t="s">
        <v>228</v>
      </c>
      <c r="C9" s="126" t="s">
        <v>244</v>
      </c>
      <c r="D9" s="126" t="s">
        <v>245</v>
      </c>
      <c r="E9" s="126" t="s">
        <v>246</v>
      </c>
      <c r="F9" s="126" t="s">
        <v>232</v>
      </c>
      <c r="G9" s="125" t="s">
        <v>247</v>
      </c>
      <c r="H9" s="125" t="s">
        <v>234</v>
      </c>
      <c r="I9" s="126" t="s">
        <v>235</v>
      </c>
      <c r="J9" s="126" t="s">
        <v>248</v>
      </c>
    </row>
    <row r="10" ht="52.5" customHeight="1" outlineLevel="1" spans="1:10">
      <c r="A10" s="126" t="s">
        <v>215</v>
      </c>
      <c r="B10" s="126" t="s">
        <v>249</v>
      </c>
      <c r="C10" s="126" t="s">
        <v>229</v>
      </c>
      <c r="D10" s="126" t="s">
        <v>250</v>
      </c>
      <c r="E10" s="126" t="s">
        <v>231</v>
      </c>
      <c r="F10" s="126" t="s">
        <v>232</v>
      </c>
      <c r="G10" s="125" t="s">
        <v>233</v>
      </c>
      <c r="H10" s="125" t="s">
        <v>234</v>
      </c>
      <c r="I10" s="126" t="s">
        <v>235</v>
      </c>
      <c r="J10" s="126" t="s">
        <v>236</v>
      </c>
    </row>
    <row r="11" ht="52.5" customHeight="1" outlineLevel="1" spans="1:10">
      <c r="A11" s="126" t="s">
        <v>215</v>
      </c>
      <c r="B11" s="126" t="s">
        <v>249</v>
      </c>
      <c r="C11" s="126" t="s">
        <v>237</v>
      </c>
      <c r="D11" s="126" t="s">
        <v>238</v>
      </c>
      <c r="E11" s="126" t="s">
        <v>251</v>
      </c>
      <c r="F11" s="126" t="s">
        <v>240</v>
      </c>
      <c r="G11" s="125" t="s">
        <v>241</v>
      </c>
      <c r="H11" s="125"/>
      <c r="I11" s="126" t="s">
        <v>242</v>
      </c>
      <c r="J11" s="126" t="s">
        <v>252</v>
      </c>
    </row>
    <row r="12" ht="52.5" customHeight="1" outlineLevel="1" spans="1:10">
      <c r="A12" s="126" t="s">
        <v>215</v>
      </c>
      <c r="B12" s="126" t="s">
        <v>249</v>
      </c>
      <c r="C12" s="126" t="s">
        <v>244</v>
      </c>
      <c r="D12" s="126" t="s">
        <v>245</v>
      </c>
      <c r="E12" s="126" t="s">
        <v>246</v>
      </c>
      <c r="F12" s="126" t="s">
        <v>232</v>
      </c>
      <c r="G12" s="125" t="s">
        <v>247</v>
      </c>
      <c r="H12" s="125" t="s">
        <v>234</v>
      </c>
      <c r="I12" s="126" t="s">
        <v>235</v>
      </c>
      <c r="J12" s="126" t="s">
        <v>248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dhmk</cp:lastModifiedBy>
  <dcterms:created xsi:type="dcterms:W3CDTF">2026-03-04T09:41:00Z</dcterms:created>
  <dcterms:modified xsi:type="dcterms:W3CDTF">2026-03-17T01:00:09Z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5AEC2BA5904A484392025FEAFF2CEA6C_13</vt:lpwstr>
  </property>
  <property fmtid="{D5CDD505-2E9C-101B-9397-08002B2CF9AE}" pid="4" name="CalculationRule">
    <vt:i4>0</vt:i4>
  </property>
</Properties>
</file>