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4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部门基本支出预算表04!$A$8:$W$8</definedName>
    <definedName name="_xlnm._FilterDatabase" localSheetId="7" hidden="1">'部门项目支出预算表05-1'!$A$7:$W$48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<sst xmlns="http://schemas.openxmlformats.org/spreadsheetml/2006/main" count="1451" uniqueCount="451">
  <si>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</si>
  <si>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</si>
  <si>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</si>
  <si>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</si>
  <si>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</si>
  <si>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</si>
  <si>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</si>
  <si>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</si>
  <si>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</si>
  <si>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</si>
  <si>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</si>
  <si>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</si>
  <si>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</si>
  <si>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</si>
  <si>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</si>
  <si>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</si>
  <si>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</si>
  <si>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</si>
  <si>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</si>
  <si>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</si>
  <si>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</si>
  <si>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</si>
  <si>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</si>
  <si>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</si>
  <si>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</si>
  <si>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</si>
  <si>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</si>
  <si>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</si>
  <si>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</si>
  <si>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</si>
  <si>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</si>
  <si>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</si>
  <si>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</si>
  <si>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</si>
  <si>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</si>
  <si>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</si>
  <si>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</si>
  <si>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</si>
  <si>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</si>
  <si>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</si>
  <si>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</si>
  <si>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</si>
  <si>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</si>
  <si>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</si>
  <si>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</si>
  <si>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121001</t>
  </si>
  <si>
    <t>芒市自然资源局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</si>
  <si>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</si>
  <si>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</si>
  <si>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</si>
  <si>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</si>
  <si>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</si>
  <si>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</si>
  <si>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</si>
  <si>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</si>
  <si>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</si>
  <si>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</si>
  <si>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</si>
  <si>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</si>
  <si>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</si>
  <si>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</si>
  <si>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</si>
  <si>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</si>
  <si>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</si>
  <si>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</si>
  <si>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</si>
  <si>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</si>
  <si>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</si>
  <si>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</si>
  <si>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</si>
  <si>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</si>
  <si>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</si>
  <si>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</si>
  <si>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</si>
  <si>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</si>
  <si>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</si>
  <si>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</si>
  <si>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</si>
  <si>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</si>
  <si>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</si>
  <si>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</si>
  <si>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</si>
  <si>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</si>
  <si>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</si>
  <si>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</si>
  <si>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</si>
  <si>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</si>
  <si>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</si>
  <si>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</si>
  <si>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</si>
  <si>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</si>
  <si>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</si>
  <si>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</si>
  <si>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</si>
  <si>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</si>
  <si>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</si>
  <si>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</si>
  <si>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</si>
  <si>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</si>
  <si>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</si>
  <si>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</si>
  <si>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</si>
  <si>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</si>
  <si>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</si>
  <si>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</si>
  <si>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</si>
  <si>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</si>
  <si>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2120802</t>
  </si>
  <si>
    <t>土地开发支出</t>
  </si>
  <si>
    <t>2120814</t>
  </si>
  <si>
    <t>农业生产发展支出</t>
  </si>
  <si>
    <t>2120816</t>
  </si>
  <si>
    <t>农业农村生态环境支出</t>
  </si>
  <si>
    <t>220</t>
  </si>
  <si>
    <t>自然资源海洋气象等支出</t>
  </si>
  <si>
    <t>22001</t>
  </si>
  <si>
    <t>自然资源事务</t>
  </si>
  <si>
    <t>2200101</t>
  </si>
  <si>
    <t>行政运行</t>
  </si>
  <si>
    <t>2200102</t>
  </si>
  <si>
    <t>一般行政管理事务</t>
  </si>
  <si>
    <t>2200106</t>
  </si>
  <si>
    <t>自然资源利用与保护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</si>
  <si>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</si>
  <si>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</si>
  <si>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</si>
  <si>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</si>
  <si>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</si>
  <si>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</si>
  <si>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</si>
  <si>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</si>
  <si>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</si>
  <si>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</si>
  <si>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</si>
  <si>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</si>
  <si>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</si>
  <si>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</si>
  <si>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</si>
  <si>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</si>
  <si>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</si>
  <si>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</si>
  <si>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</si>
  <si>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</si>
  <si>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</si>
  <si>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</si>
  <si>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</si>
  <si>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</si>
  <si>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</si>
  <si>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</si>
  <si>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</si>
  <si>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</si>
  <si>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</si>
  <si>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</si>
  <si>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</si>
  <si>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</si>
  <si>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</si>
  <si>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</si>
  <si>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</si>
  <si>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</si>
  <si>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</si>
  <si>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</si>
  <si>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</si>
  <si>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</si>
  <si>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</si>
  <si>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</si>
  <si>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</si>
  <si>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</si>
  <si>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</si>
  <si>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</si>
  <si>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</si>
  <si>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</si>
  <si>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</si>
  <si>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</si>
  <si>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</si>
  <si>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</si>
  <si>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</si>
  <si>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</si>
  <si>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</si>
  <si>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</si>
  <si>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</si>
  <si>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</si>
  <si>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</si>
  <si>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</si>
  <si>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533103210000000018312</t>
  </si>
  <si>
    <t>事业人员支出工资</t>
  </si>
  <si>
    <t>30101</t>
  </si>
  <si>
    <t>基本工资</t>
  </si>
  <si>
    <t>533103210000000018311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</si>
  <si>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</si>
  <si>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</si>
  <si>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</si>
  <si>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</si>
  <si>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</si>
  <si>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</si>
  <si>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</si>
  <si>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533103210000000018313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</si>
  <si>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</si>
  <si>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</si>
  <si>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</si>
  <si>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</si>
  <si>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</si>
  <si>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</si>
  <si>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</si>
  <si>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</si>
  <si>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</si>
  <si>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533103210000000018314</t>
  </si>
  <si>
    <t>30113</t>
  </si>
  <si>
    <t>533103210000000018322</t>
  </si>
  <si>
    <t>一般公用经费</t>
  </si>
  <si>
    <t>30201</t>
  </si>
  <si>
    <t>办公费</t>
  </si>
  <si>
    <t>30202</t>
  </si>
  <si>
    <t>印刷费</t>
  </si>
  <si>
    <t>30204</t>
  </si>
  <si>
    <t>手续费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</si>
  <si>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</si>
  <si>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</si>
  <si>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</si>
  <si>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</si>
  <si>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</si>
  <si>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</si>
  <si>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</si>
  <si>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</si>
  <si>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30205</t>
  </si>
  <si>
    <t>水费</t>
  </si>
  <si>
    <t>30206</t>
  </si>
  <si>
    <t>电费</t>
  </si>
  <si>
    <t>533103221100000360692</t>
  </si>
  <si>
    <t>公用经费安排的公务接待费</t>
  </si>
  <si>
    <t>30217</t>
  </si>
  <si>
    <t>533103231100001219078</t>
  </si>
  <si>
    <t>公用经费安排的公务用车运维费</t>
  </si>
  <si>
    <t>30231</t>
  </si>
  <si>
    <t>公务用车运行维护费</t>
  </si>
  <si>
    <t>533103221100000360734</t>
  </si>
  <si>
    <t>公用经费安排的对个人和家庭的补助</t>
  </si>
  <si>
    <t>30305</t>
  </si>
  <si>
    <t>生活补助</t>
  </si>
  <si>
    <t>30309</t>
  </si>
  <si>
    <t>奖励金</t>
  </si>
  <si>
    <t>533103210000000018320</t>
  </si>
  <si>
    <t>退休公用经费</t>
  </si>
  <si>
    <t>533103210000000018319</t>
  </si>
  <si>
    <t>离休公用经费</t>
  </si>
  <si>
    <t>533103210000000018318</t>
  </si>
  <si>
    <t>工会经费</t>
  </si>
  <si>
    <t>30228</t>
  </si>
  <si>
    <t>533103210000000018317</t>
  </si>
  <si>
    <t>公务交通补贴</t>
  </si>
  <si>
    <t>30239</t>
  </si>
  <si>
    <t>其他交通费用</t>
  </si>
  <si>
    <t>533103221100000363318</t>
  </si>
  <si>
    <t>老干部党支部工作经费</t>
  </si>
  <si>
    <t>533103210000000018316</t>
  </si>
  <si>
    <t>离退休费</t>
  </si>
  <si>
    <t>30301</t>
  </si>
  <si>
    <t>离休费</t>
  </si>
  <si>
    <t>533103261100005009788</t>
  </si>
  <si>
    <t>遗属补助经费</t>
  </si>
  <si>
    <t>预算05-1表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</si>
  <si>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</si>
  <si>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</si>
  <si>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</si>
  <si>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</si>
  <si>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</si>
  <si>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</si>
  <si>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533103231100001571595</t>
  </si>
  <si>
    <t>30227</t>
  </si>
  <si>
    <t>委托业务费</t>
  </si>
  <si>
    <t>非税收入安排支出经费</t>
  </si>
  <si>
    <t>533103241100002364044</t>
  </si>
  <si>
    <t>30207</t>
  </si>
  <si>
    <t>邮电费</t>
  </si>
  <si>
    <t>30213</t>
  </si>
  <si>
    <t>维修（护）费</t>
  </si>
  <si>
    <t>30226</t>
  </si>
  <si>
    <t>劳务费</t>
  </si>
  <si>
    <t>31002</t>
  </si>
  <si>
    <t>办公设备购置</t>
  </si>
  <si>
    <t>芒市土地收购储备成本经费</t>
  </si>
  <si>
    <t>533103261100005015887</t>
  </si>
  <si>
    <t>31009</t>
  </si>
  <si>
    <t>土地补偿</t>
  </si>
  <si>
    <t>31011</t>
  </si>
  <si>
    <t>地上附着物和青苗补偿</t>
  </si>
  <si>
    <t>31012</t>
  </si>
  <si>
    <t>拆迁补偿</t>
  </si>
  <si>
    <t>实施项目工作经费</t>
  </si>
  <si>
    <t>533103251100003892100</t>
  </si>
  <si>
    <t>31005</t>
  </si>
  <si>
    <t>基础设施建设</t>
  </si>
  <si>
    <t>收回国有建设用地使用权补偿经费</t>
  </si>
  <si>
    <t>533103231100001563604</t>
  </si>
  <si>
    <t>项目技术服务经费</t>
  </si>
  <si>
    <t>533103251100003760716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</si>
  <si>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</si>
  <si>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</si>
  <si>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</si>
  <si>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</si>
  <si>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</si>
  <si>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</si>
  <si>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</si>
  <si>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</si>
  <si>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</si>
  <si>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</si>
  <si>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</si>
  <si>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开展部门业务，保障部门运行</t>
  </si>
  <si>
    <t>产出指标</t>
  </si>
  <si>
    <t>质量指标</t>
  </si>
  <si>
    <t>保障部门运行</t>
  </si>
  <si>
    <t>&gt;=</t>
  </si>
  <si>
    <t>90</t>
  </si>
  <si>
    <t>%</t>
  </si>
  <si>
    <t>定量指标</t>
  </si>
  <si>
    <t>效益指标</t>
  </si>
  <si>
    <t>社会效益</t>
  </si>
  <si>
    <t>保障部门业务开展</t>
  </si>
  <si>
    <t>满意度指标</t>
  </si>
  <si>
    <t>服务对象满意度</t>
  </si>
  <si>
    <t>部门满意度</t>
  </si>
  <si>
    <t>95</t>
  </si>
  <si>
    <t>按满意度评分</t>
  </si>
  <si>
    <t>保障自然资源部门不动产、执法、确权等工作正常开展</t>
  </si>
  <si>
    <t>保障技术服务工作正常开展</t>
  </si>
  <si>
    <t>保障部门不动产、执法、三调等工作正常开展</t>
  </si>
  <si>
    <t>完成项目前期技术服务</t>
  </si>
  <si>
    <t>满意度</t>
  </si>
  <si>
    <t>保障2026年部门运作，保障业务活动正常开展</t>
  </si>
  <si>
    <t>时效指标</t>
  </si>
  <si>
    <t>保障工作经费到位</t>
  </si>
  <si>
    <t>=</t>
  </si>
  <si>
    <t>80</t>
  </si>
  <si>
    <t>反映按时足额到位</t>
  </si>
  <si>
    <t>保障部门运作</t>
  </si>
  <si>
    <t>成本指标</t>
  </si>
  <si>
    <t>经济成本指标</t>
  </si>
  <si>
    <t>单位资产购置成本</t>
  </si>
  <si>
    <t>&lt;=</t>
  </si>
  <si>
    <t>确保完成耕地保护与粮食安全国家考核任务，预防地质灾害发生</t>
  </si>
  <si>
    <t>实现新增耕地和消除地灾隐患</t>
  </si>
  <si>
    <t>确保完成耕地保护与粮食安全问题；预防地质灾害发生</t>
  </si>
  <si>
    <t>调整农业产业结构和提升地灾防治</t>
  </si>
  <si>
    <t>进一步提升农业产业结构调整，地质灾害防治得到较大提升</t>
  </si>
  <si>
    <t>政府、群众满意度</t>
  </si>
  <si>
    <t>社会成本指标</t>
  </si>
  <si>
    <t>进行土地收储，完成农用地及土地征收报批，年内组织供地，发挥土地资源效益，为重大项目、城市基础设施建设项目等提供用地保障，促进地方经济发展。</t>
  </si>
  <si>
    <t>完成征拆迁补偿及其他相关事项</t>
  </si>
  <si>
    <t>按质按量完成征拆补偿及土地前期开发及其他相关事项</t>
  </si>
  <si>
    <t>经济效益</t>
  </si>
  <si>
    <t>出让国有建设用地增加财政收入</t>
  </si>
  <si>
    <t>85</t>
  </si>
  <si>
    <t>政府、群众满意度。</t>
  </si>
  <si>
    <t>项目实施产生的各方面成本</t>
  </si>
  <si>
    <t>尽快解决群众安置问题，最大限度维护改造群众利益，同时加快项目建设进度，完善土地收回后出让相关手续。</t>
  </si>
  <si>
    <t>数量指标</t>
  </si>
  <si>
    <t>收回国有建设用地</t>
  </si>
  <si>
    <t>尽快解决群众安置问题，未达限度维护改造群众利益，同事加快项目建设进度，完善土地收回后出让相关手续。</t>
  </si>
  <si>
    <t>盘活土地资产</t>
  </si>
  <si>
    <t>政府群众满意度</t>
  </si>
  <si>
    <t>预算06表</t>
  </si>
  <si>
    <t>政府性基金预算支出预算表</t>
  </si>
  <si>
    <t>单位名称：德宏傣族景颇族自治州残疾人联合会</t>
  </si>
  <si>
    <t>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</si>
  <si>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</si>
  <si>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</si>
  <si>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</si>
  <si>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</si>
  <si>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</si>
  <si>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</si>
  <si>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</si>
  <si>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</si>
  <si>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</si>
  <si>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</si>
  <si>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</si>
  <si>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</si>
  <si>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</si>
  <si>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事业公车加油</t>
  </si>
  <si>
    <t>车辆加油、添加燃料服务</t>
  </si>
  <si>
    <t>辆</t>
  </si>
  <si>
    <t>行政公车油费</t>
  </si>
  <si>
    <t>事业公车维修</t>
  </si>
  <si>
    <t>车辆维修和保养服务</t>
  </si>
  <si>
    <t>行政公车维修</t>
  </si>
  <si>
    <t>事业公车保险</t>
  </si>
  <si>
    <t>机动车保险服务</t>
  </si>
  <si>
    <t>行政公车保险</t>
  </si>
  <si>
    <t>LED显示屏</t>
  </si>
  <si>
    <t>批</t>
  </si>
  <si>
    <t>笔记本电脑</t>
  </si>
  <si>
    <t>便携式计算机</t>
  </si>
  <si>
    <t>台</t>
  </si>
  <si>
    <t>打印机</t>
  </si>
  <si>
    <t>不动产证书、证明</t>
  </si>
  <si>
    <t>单证印刷服务</t>
  </si>
  <si>
    <t>多功能一体机</t>
  </si>
  <si>
    <t>复印机</t>
  </si>
  <si>
    <t>复印纸</t>
  </si>
  <si>
    <t>箱</t>
  </si>
  <si>
    <t>椅子</t>
  </si>
  <si>
    <t>家具</t>
  </si>
  <si>
    <t>把</t>
  </si>
  <si>
    <t>桌子</t>
  </si>
  <si>
    <t>套</t>
  </si>
  <si>
    <t>文件柜</t>
  </si>
  <si>
    <t>组</t>
  </si>
  <si>
    <t>保安服务费</t>
  </si>
  <si>
    <t>物业管理服务</t>
  </si>
  <si>
    <t>年</t>
  </si>
  <si>
    <t>预算08表</t>
  </si>
  <si>
    <t>政府购买服务项目</t>
  </si>
  <si>
    <t>政府购买服务目录</t>
  </si>
  <si>
    <t>公车维修</t>
  </si>
  <si>
    <t>B1101 维修保养服务</t>
  </si>
  <si>
    <t>保安服务</t>
  </si>
  <si>
    <t>B1102 物业管理服务</t>
  </si>
  <si>
    <t>证书印刷服务</t>
  </si>
  <si>
    <t>B1104 印刷和出版服务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</si>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</sst>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0" fillId="0" borderId="0" xfId="0" applyFill="1" applyBorder="1">
      <alignment vertical="top"/>
    </xf>
    <xf numFmtId="0" fontId="2" fillId="0" borderId="0" xfId="0" applyFont="1" applyFill="1" applyBorder="1" applyAlignment="1"/>
    <xf numFmtId="0" fontId="1" fillId="0" borderId="0" xfId="0" applyFont="1" applyFill="1" applyBorder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right"/>
    </xf>
    <xf numFmtId="0" fontId="5" fillId="0" borderId="1" xfId="0" applyFill="1" applyBorder="1" applyAlignment="1">
      <alignment horizontal="center" vertical="center" wrapText="1"/>
    </xf>
    <xf numFmtId="0" fontId="5" fillId="0" borderId="11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ill="1" applyBorder="1" applyAlignment="1">
      <alignment horizontal="center" vertical="center" wrapText="1"/>
    </xf>
    <xf numFmtId="0" fontId="5" fillId="0" borderId="3" xfId="0" applyFill="1" applyBorder="1" applyAlignment="1" applyProtection="1">
      <alignment horizontal="center" vertical="center" wrapText="1"/>
      <protection locked="0"/>
    </xf>
    <xf numFmtId="0" fontId="5" fillId="0" borderId="3" xfId="0" applyFill="1" applyBorder="1" applyAlignment="1" applyProtection="1">
      <alignment horizontal="center" vertical="center"/>
      <protection locked="0"/>
    </xf>
    <xf numFmtId="0" fontId="5" fillId="0" borderId="4" xfId="0" applyFill="1" applyBorder="1" applyAlignment="1">
      <alignment horizontal="center" vertical="center" wrapText="1"/>
    </xf>
    <xf numFmtId="0" fontId="5" fillId="0" borderId="5" xfId="0" applyFill="1" applyBorder="1" applyAlignment="1">
      <alignment horizontal="center" vertical="center" wrapText="1"/>
    </xf>
    <xf numFmtId="0" fontId="5" fillId="0" borderId="12" xfId="0" applyFill="1" applyBorder="1" applyAlignment="1">
      <alignment horizontal="center" vertical="center" wrapText="1"/>
    </xf>
    <xf numFmtId="0" fontId="5" fillId="0" borderId="12" xfId="0" applyFill="1" applyBorder="1" applyAlignment="1" applyProtection="1">
      <alignment horizontal="center" vertical="center" wrapText="1"/>
      <protection locked="0"/>
    </xf>
    <xf numFmtId="0" fontId="5" fillId="0" borderId="13" xfId="0" applyFill="1" applyBorder="1" applyAlignment="1">
      <alignment horizontal="center" vertical="center" wrapText="1"/>
    </xf>
    <xf numFmtId="0" fontId="5" fillId="0" borderId="13" xfId="0" applyFill="1" applyBorder="1" applyAlignment="1" applyProtection="1">
      <alignment horizontal="center" vertical="center"/>
      <protection locked="0"/>
    </xf>
    <xf numFmtId="0" fontId="5" fillId="0" borderId="13" xfId="0" applyFill="1" applyBorder="1" applyAlignment="1" applyProtection="1">
      <alignment horizontal="center" vertical="center" wrapText="1"/>
      <protection locked="0"/>
    </xf>
    <xf numFmtId="0" fontId="5" fillId="0" borderId="14" xfId="0" applyFill="1" applyBorder="1" applyAlignment="1">
      <alignment horizontal="center" vertical="center" wrapText="1"/>
    </xf>
    <xf numFmtId="0" fontId="5" fillId="0" borderId="6" xfId="0" applyFill="1" applyBorder="1" applyAlignment="1">
      <alignment horizontal="center" vertical="center" wrapText="1"/>
    </xf>
    <xf numFmtId="0" fontId="5" fillId="0" borderId="14" xfId="0" applyFill="1" applyBorder="1" applyAlignment="1" applyProtection="1">
      <alignment horizontal="center" vertical="center" wrapText="1"/>
      <protection locked="0"/>
    </xf>
    <xf numFmtId="0" fontId="5" fillId="0" borderId="7" xfId="0" applyFill="1" applyBorder="1" applyAlignment="1" applyProtection="1">
      <alignment horizontal="center" vertical="center" wrapText="1"/>
      <protection locked="0"/>
    </xf>
    <xf numFmtId="0" fontId="5" fillId="0" borderId="6" xfId="0" applyFill="1" applyBorder="1" applyAlignment="1">
      <alignment horizontal="center" vertical="center"/>
    </xf>
    <xf numFmtId="0" fontId="5" fillId="0" borderId="14" xfId="0" applyFill="1" applyBorder="1" applyAlignment="1">
      <alignment horizontal="center" vertical="center"/>
    </xf>
    <xf numFmtId="0" fontId="5" fillId="0" borderId="14" xfId="0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176" fontId="1" fillId="0" borderId="7" xfId="51" applyFill="1" applyProtection="1">
      <alignment horizontal="right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49" fontId="13" fillId="0" borderId="0" xfId="5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4" fillId="0" borderId="7" xfId="50" applyFont="1" applyFill="1">
      <alignment horizontal="left" vertical="center" wrapText="1"/>
    </xf>
    <xf numFmtId="176" fontId="4" fillId="0" borderId="7" xfId="51" applyFont="1" applyFill="1">
      <alignment horizontal="right" vertical="center"/>
    </xf>
    <xf numFmtId="49" fontId="4" fillId="0" borderId="7" xfId="50" applyFont="1" applyFill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8" fillId="0" borderId="7" xfId="50" applyFont="1" applyAlignment="1">
      <alignment horizontal="center" vertical="center" wrapText="1"/>
    </xf>
    <xf numFmtId="49" fontId="18" fillId="0" borderId="7" xfId="50" applyFont="1">
      <alignment horizontal="left" vertical="center" wrapText="1"/>
    </xf>
    <xf numFmtId="176" fontId="18" fillId="0" borderId="7" xfId="51" applyFont="1">
      <alignment horizontal="right" vertical="center"/>
    </xf>
    <xf numFmtId="49" fontId="18" fillId="0" borderId="7" xfId="50" applyFont="1" applyAlignment="1">
      <alignment horizontal="left" vertical="center" wrapText="1" indent="1"/>
    </xf>
    <xf numFmtId="49" fontId="18" fillId="0" borderId="7" xfId="50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Fill="1" applyBorder="1" applyAlignment="1">
      <alignment horizontal="left" vertical="center"/>
    </xf>
    <xf numFmtId="0" fontId="3" fillId="0" borderId="0" xfId="50" applyNumberFormat="1" applyFont="1" applyFill="1" applyBorder="1" applyAlignment="1">
      <alignment horizontal="center" vertical="center"/>
    </xf>
    <xf numFmtId="0" fontId="5" fillId="0" borderId="0" xfId="0" applyFill="1" applyBorder="1" applyAlignment="1">
      <alignment horizontal="left" vertical="center"/>
    </xf>
    <xf numFmtId="0" fontId="4" fillId="0" borderId="7" xfId="5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50" applyNumberFormat="1" applyFont="1" applyFill="1">
      <alignment horizontal="left" vertical="center" wrapText="1"/>
    </xf>
    <xf numFmtId="0" fontId="4" fillId="0" borderId="7" xfId="50" applyNumberFormat="1" applyFont="1" applyFill="1" applyAlignment="1">
      <alignment horizontal="left" vertical="center" wrapText="1" indent="1"/>
    </xf>
    <xf numFmtId="0" fontId="4" fillId="0" borderId="7" xfId="50" applyNumberFormat="1" applyFont="1" applyFill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7" xfId="50" applyFont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F20" sqref="F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202"/>
      <c r="B1" s="202"/>
      <c r="C1" s="202"/>
      <c r="D1" s="203" t="s">
        <v>0</v>
      </c>
    </row>
    <row r="2" ht="42" customHeight="1" spans="1:4">
      <c r="A2" s="204" t="str">
        <f>"2026"&amp;"年部门财务收支预算总表"</f>
        <v>2026年部门财务收支预算总表</v>
      </c>
      <c r="B2" s="204"/>
      <c r="C2" s="204"/>
      <c r="D2" s="204"/>
    </row>
    <row r="3" ht="18.75" customHeight="1" spans="1:4">
      <c r="A3" s="202" t="str">
        <f>"单位名称："&amp;"芒市自然资源局"</f>
        <v>单位名称：芒市自然资源局</v>
      </c>
      <c r="B3" s="202"/>
      <c r="C3" s="205"/>
      <c r="D3" s="203" t="s">
        <v>1</v>
      </c>
    </row>
    <row r="4" ht="18.75" customHeight="1" spans="1:4">
      <c r="A4" s="206" t="s">
        <v>2</v>
      </c>
      <c r="B4" s="206"/>
      <c r="C4" s="206" t="s">
        <v>3</v>
      </c>
      <c r="D4" s="206"/>
    </row>
    <row r="5" ht="18.75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8.75" customHeight="1" spans="1:4">
      <c r="A6" s="164" t="s">
        <v>7</v>
      </c>
      <c r="B6" s="165">
        <v>20505099.73</v>
      </c>
      <c r="C6" s="164" t="str">
        <f>"一"&amp;"、"&amp;"社会保障和就业支出"</f>
        <v>一、社会保障和就业支出</v>
      </c>
      <c r="D6" s="165">
        <v>2264331.23</v>
      </c>
    </row>
    <row r="7" ht="18.75" customHeight="1" spans="1:4">
      <c r="A7" s="164" t="s">
        <v>8</v>
      </c>
      <c r="B7" s="165">
        <v>60000000</v>
      </c>
      <c r="C7" s="164" t="str">
        <f>"二"&amp;"、"&amp;"卫生健康支出"</f>
        <v>二、卫生健康支出</v>
      </c>
      <c r="D7" s="165">
        <v>616572.74</v>
      </c>
    </row>
    <row r="8" ht="18.75" customHeight="1" spans="1:4">
      <c r="A8" s="164" t="s">
        <v>9</v>
      </c>
      <c r="B8" s="165"/>
      <c r="C8" s="164" t="str">
        <f>"三"&amp;"、"&amp;"城乡社区支出"</f>
        <v>三、城乡社区支出</v>
      </c>
      <c r="D8" s="165">
        <v>60000000</v>
      </c>
    </row>
    <row r="9" ht="18.75" customHeight="1" spans="1:4">
      <c r="A9" s="164" t="s">
        <v>10</v>
      </c>
      <c r="B9" s="165"/>
      <c r="C9" s="164" t="str">
        <f>"四"&amp;"、"&amp;"自然资源海洋气象等支出"</f>
        <v>四、自然资源海洋气象等支出</v>
      </c>
      <c r="D9" s="165">
        <v>16941434.37</v>
      </c>
    </row>
    <row r="10" ht="18.75" customHeight="1" spans="1:4">
      <c r="A10" s="164" t="s">
        <v>11</v>
      </c>
      <c r="B10" s="165">
        <v>1500000</v>
      </c>
      <c r="C10" s="164" t="str">
        <f>"五"&amp;"、"&amp;"住房保障支出"</f>
        <v>五、住房保障支出</v>
      </c>
      <c r="D10" s="165">
        <v>1115761.39</v>
      </c>
    </row>
    <row r="11" ht="18.75" customHeight="1" spans="1:4">
      <c r="A11" s="164" t="s">
        <v>12</v>
      </c>
      <c r="B11" s="165"/>
      <c r="C11" s="164" t="str">
        <f>"六"&amp;"、"&amp;"灾害防治及应急管理支出"</f>
        <v>六、灾害防治及应急管理支出</v>
      </c>
      <c r="D11" s="165">
        <v>1067000</v>
      </c>
    </row>
    <row r="12" ht="18.75" customHeight="1" spans="1:4">
      <c r="A12" s="164" t="s">
        <v>13</v>
      </c>
      <c r="B12" s="165"/>
      <c r="C12" s="164"/>
      <c r="D12" s="165"/>
    </row>
    <row r="13" ht="18.75" customHeight="1" spans="1:4">
      <c r="A13" s="164" t="s">
        <v>14</v>
      </c>
      <c r="B13" s="165"/>
      <c r="C13" s="164"/>
      <c r="D13" s="165"/>
    </row>
    <row r="14" ht="18.75" customHeight="1" spans="1:4">
      <c r="A14" s="164" t="s">
        <v>15</v>
      </c>
      <c r="B14" s="165"/>
      <c r="C14" s="164"/>
      <c r="D14" s="165"/>
    </row>
    <row r="15" ht="18.75" customHeight="1" spans="1:4">
      <c r="A15" s="164" t="s">
        <v>16</v>
      </c>
      <c r="B15" s="165">
        <v>1500000</v>
      </c>
      <c r="C15" s="164"/>
      <c r="D15" s="165"/>
    </row>
    <row r="16" ht="18.75" customHeight="1" spans="1:4">
      <c r="A16" s="164"/>
      <c r="B16" s="165"/>
      <c r="C16" s="164"/>
      <c r="D16" s="165"/>
    </row>
    <row r="17" ht="18.75" customHeight="1" spans="1:4">
      <c r="A17" s="164"/>
      <c r="B17" s="165"/>
      <c r="C17" s="164"/>
      <c r="D17" s="165"/>
    </row>
    <row r="18" ht="18.75" customHeight="1" spans="1:4">
      <c r="A18" s="164"/>
      <c r="B18" s="165"/>
      <c r="C18" s="164"/>
      <c r="D18" s="165"/>
    </row>
    <row r="19" ht="18.75" customHeight="1" spans="1:4">
      <c r="A19" s="164"/>
      <c r="B19" s="165"/>
      <c r="C19" s="164"/>
      <c r="D19" s="165"/>
    </row>
    <row r="20" ht="18.75" customHeight="1" spans="1:4">
      <c r="A20" s="164"/>
      <c r="B20" s="165"/>
      <c r="C20" s="164"/>
      <c r="D20" s="165"/>
    </row>
    <row r="21" ht="18.75" customHeight="1" spans="1:4">
      <c r="A21" s="164"/>
      <c r="B21" s="165"/>
      <c r="C21" s="164"/>
      <c r="D21" s="165"/>
    </row>
    <row r="22" ht="18.75" customHeight="1" spans="1:4">
      <c r="A22" s="164"/>
      <c r="B22" s="165"/>
      <c r="C22" s="164"/>
      <c r="D22" s="165"/>
    </row>
    <row r="23" ht="18.75" customHeight="1" spans="1:4">
      <c r="A23" s="164"/>
      <c r="B23" s="165"/>
      <c r="C23" s="164"/>
      <c r="D23" s="165"/>
    </row>
    <row r="24" ht="18.75" customHeight="1" spans="1:4">
      <c r="A24" s="164"/>
      <c r="B24" s="165"/>
      <c r="C24" s="164"/>
      <c r="D24" s="165"/>
    </row>
    <row r="25" ht="18.75" customHeight="1" spans="1:4">
      <c r="A25" s="164"/>
      <c r="B25" s="165"/>
      <c r="C25" s="164"/>
      <c r="D25" s="165"/>
    </row>
    <row r="26" ht="18.75" customHeight="1" spans="1:4">
      <c r="A26" s="164"/>
      <c r="B26" s="165"/>
      <c r="C26" s="164"/>
      <c r="D26" s="165"/>
    </row>
    <row r="27" ht="18.75" customHeight="1" spans="1:4">
      <c r="A27" s="164"/>
      <c r="B27" s="165"/>
      <c r="C27" s="164"/>
      <c r="D27" s="165"/>
    </row>
    <row r="28" ht="18.75" customHeight="1" spans="1:4">
      <c r="A28" s="164"/>
      <c r="B28" s="165"/>
      <c r="C28" s="164"/>
      <c r="D28" s="165"/>
    </row>
    <row r="29" ht="18.75" customHeight="1" spans="1:4">
      <c r="A29" s="164"/>
      <c r="B29" s="165"/>
      <c r="C29" s="164"/>
      <c r="D29" s="165"/>
    </row>
    <row r="30" ht="18.75" customHeight="1" spans="1:4">
      <c r="A30" s="164"/>
      <c r="B30" s="165"/>
      <c r="C30" s="164"/>
      <c r="D30" s="165"/>
    </row>
    <row r="31" ht="18.75" customHeight="1" spans="1:4">
      <c r="A31" s="164"/>
      <c r="B31" s="165"/>
      <c r="C31" s="164"/>
      <c r="D31" s="165"/>
    </row>
    <row r="32" ht="18.75" customHeight="1" spans="1:4">
      <c r="A32" s="164" t="s">
        <v>17</v>
      </c>
      <c r="B32" s="165">
        <v>82005099.73</v>
      </c>
      <c r="C32" s="164" t="s">
        <v>18</v>
      </c>
      <c r="D32" s="165">
        <v>82005099.73</v>
      </c>
    </row>
    <row r="33" ht="18.75" customHeight="1" spans="1:4">
      <c r="A33" s="164" t="s">
        <v>19</v>
      </c>
      <c r="B33" s="165"/>
      <c r="C33" s="164" t="s">
        <v>20</v>
      </c>
      <c r="D33" s="165"/>
    </row>
    <row r="34" ht="18.75" customHeight="1" spans="1:4">
      <c r="A34" s="164" t="s">
        <v>21</v>
      </c>
      <c r="B34" s="165"/>
      <c r="C34" s="164" t="s">
        <v>21</v>
      </c>
      <c r="D34" s="165"/>
    </row>
    <row r="35" ht="18.75" customHeight="1" spans="1:4">
      <c r="A35" s="164" t="s">
        <v>22</v>
      </c>
      <c r="B35" s="165"/>
      <c r="C35" s="164" t="s">
        <v>23</v>
      </c>
      <c r="D35" s="165"/>
    </row>
    <row r="36" ht="18.75" customHeight="1" spans="1:4">
      <c r="A36" s="164" t="s">
        <v>24</v>
      </c>
      <c r="B36" s="165">
        <v>82005099.73</v>
      </c>
      <c r="C36" s="164" t="s">
        <v>25</v>
      </c>
      <c r="D36" s="165">
        <v>82005099.73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4"/>
  <sheetViews>
    <sheetView showZeros="0" workbookViewId="0">
      <selection activeCell="I9" sqref="I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1">
        <v>1</v>
      </c>
      <c r="B1" s="132">
        <v>0</v>
      </c>
      <c r="C1" s="131">
        <v>1</v>
      </c>
      <c r="D1" s="87"/>
      <c r="E1" s="87"/>
      <c r="F1" s="133" t="s">
        <v>359</v>
      </c>
    </row>
    <row r="2" ht="26.25" customHeight="1" spans="1:6">
      <c r="A2" s="134" t="str">
        <f>"2026"&amp;"年部门政府性基金预算支出预算表"</f>
        <v>2026年部门政府性基金预算支出预算表</v>
      </c>
      <c r="B2" s="134" t="s">
        <v>360</v>
      </c>
      <c r="C2" s="135"/>
      <c r="D2" s="136"/>
      <c r="E2" s="136"/>
      <c r="F2" s="136"/>
    </row>
    <row r="3" ht="13.5" customHeight="1" spans="1:6">
      <c r="A3" s="137" t="str">
        <f>"单位名称："&amp;"芒市自然资源局"</f>
        <v>单位名称：芒市自然资源局</v>
      </c>
      <c r="B3" s="137" t="s">
        <v>361</v>
      </c>
      <c r="C3" s="138"/>
      <c r="D3" s="87"/>
      <c r="E3" s="87"/>
      <c r="F3" s="133" t="s">
        <v>1</v>
      </c>
    </row>
    <row r="4" ht="19.5" customHeight="1" spans="1:6">
      <c r="A4" s="60" t="s">
        <v>161</v>
      </c>
      <c r="B4" s="139" t="s">
        <v>48</v>
      </c>
      <c r="C4" s="60" t="s">
        <v>49</v>
      </c>
      <c r="D4" s="140" t="s">
        <v>362</v>
      </c>
      <c r="E4" s="36"/>
      <c r="F4" s="36"/>
    </row>
    <row r="5" ht="18.55" customHeight="1" spans="1:6">
      <c r="A5" s="60"/>
      <c r="B5" s="139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41" t="s">
        <v>60</v>
      </c>
      <c r="C6" s="141" t="s">
        <v>61</v>
      </c>
      <c r="D6" s="141" t="s">
        <v>62</v>
      </c>
      <c r="E6" s="141" t="s">
        <v>63</v>
      </c>
      <c r="F6" s="141" t="s">
        <v>64</v>
      </c>
    </row>
    <row r="7" ht="30" customHeight="1" spans="1:6">
      <c r="A7" s="34" t="s">
        <v>46</v>
      </c>
      <c r="B7" s="139"/>
      <c r="C7" s="34"/>
      <c r="D7" s="78">
        <v>60000000</v>
      </c>
      <c r="E7" s="142"/>
      <c r="F7" s="142">
        <v>60000000</v>
      </c>
    </row>
    <row r="8" ht="30" customHeight="1" spans="1:6">
      <c r="A8" s="22"/>
      <c r="B8" s="22" t="s">
        <v>101</v>
      </c>
      <c r="C8" s="22" t="s">
        <v>102</v>
      </c>
      <c r="D8" s="78">
        <v>60000000</v>
      </c>
      <c r="E8" s="142"/>
      <c r="F8" s="142">
        <v>60000000</v>
      </c>
    </row>
    <row r="9" ht="30" customHeight="1" spans="1:6">
      <c r="A9" s="25"/>
      <c r="B9" s="143" t="s">
        <v>103</v>
      </c>
      <c r="C9" s="143" t="s">
        <v>104</v>
      </c>
      <c r="D9" s="78">
        <v>60000000</v>
      </c>
      <c r="E9" s="142"/>
      <c r="F9" s="142">
        <v>60000000</v>
      </c>
    </row>
    <row r="10" ht="30" customHeight="1" spans="1:6">
      <c r="A10" s="25"/>
      <c r="B10" s="144" t="s">
        <v>105</v>
      </c>
      <c r="C10" s="144" t="s">
        <v>106</v>
      </c>
      <c r="D10" s="78">
        <v>40000000</v>
      </c>
      <c r="E10" s="142"/>
      <c r="F10" s="142">
        <v>40000000</v>
      </c>
    </row>
    <row r="11" ht="30" customHeight="1" spans="1:6">
      <c r="A11" s="25"/>
      <c r="B11" s="144" t="s">
        <v>107</v>
      </c>
      <c r="C11" s="144" t="s">
        <v>108</v>
      </c>
      <c r="D11" s="78">
        <v>5000000</v>
      </c>
      <c r="E11" s="142"/>
      <c r="F11" s="142">
        <v>5000000</v>
      </c>
    </row>
    <row r="12" ht="30" customHeight="1" spans="1:6">
      <c r="A12" s="25"/>
      <c r="B12" s="144" t="s">
        <v>109</v>
      </c>
      <c r="C12" s="144" t="s">
        <v>110</v>
      </c>
      <c r="D12" s="78">
        <v>7000000</v>
      </c>
      <c r="E12" s="142"/>
      <c r="F12" s="142">
        <v>7000000</v>
      </c>
    </row>
    <row r="13" ht="30" customHeight="1" spans="1:6">
      <c r="A13" s="25"/>
      <c r="B13" s="144" t="s">
        <v>111</v>
      </c>
      <c r="C13" s="144" t="s">
        <v>112</v>
      </c>
      <c r="D13" s="78">
        <v>8000000</v>
      </c>
      <c r="E13" s="142"/>
      <c r="F13" s="142">
        <v>8000000</v>
      </c>
    </row>
    <row r="14" ht="30" customHeight="1" spans="1:6">
      <c r="A14" s="20" t="s">
        <v>363</v>
      </c>
      <c r="B14" s="20" t="s">
        <v>363</v>
      </c>
      <c r="C14" s="20" t="s">
        <v>363</v>
      </c>
      <c r="D14" s="78">
        <v>60000000</v>
      </c>
      <c r="E14" s="142"/>
      <c r="F14" s="142">
        <v>60000000</v>
      </c>
    </row>
  </sheetData>
  <mergeCells count="7">
    <mergeCell ref="A2:F2"/>
    <mergeCell ref="A3:C3"/>
    <mergeCell ref="D4:F4"/>
    <mergeCell ref="A14:C14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6"/>
  <sheetViews>
    <sheetView showZeros="0" topLeftCell="A6" workbookViewId="0">
      <selection activeCell="S9" sqref="S9"/>
    </sheetView>
  </sheetViews>
  <sheetFormatPr defaultColWidth="9.14285714285714" defaultRowHeight="14.25" customHeight="1"/>
  <cols>
    <col min="1" max="1" width="16.3428571428571" style="92" customWidth="1"/>
    <col min="2" max="3" width="9.62857142857143" style="92" customWidth="1"/>
    <col min="4" max="5" width="3.62857142857143" style="92" customWidth="1"/>
    <col min="6" max="6" width="11.2857142857143" style="92" customWidth="1"/>
    <col min="7" max="8" width="11.847619047619" style="92" customWidth="1"/>
    <col min="9" max="9" width="10.2" style="92" customWidth="1"/>
    <col min="10" max="10" width="6.04761904761905" style="92" customWidth="1"/>
    <col min="11" max="11" width="9.77142857142857" style="92" customWidth="1"/>
    <col min="12" max="12" width="10.7714285714286" style="92" customWidth="1"/>
    <col min="13" max="15" width="10.7142857142857" style="92" customWidth="1"/>
    <col min="16" max="16" width="6.62857142857143" style="92" customWidth="1"/>
    <col min="17" max="17" width="11.4190476190476" style="92" customWidth="1"/>
    <col min="18" max="16384" width="9.14285714285714" style="92"/>
  </cols>
  <sheetData>
    <row r="1" ht="13.5" customHeight="1" spans="1:17">
      <c r="A1" s="93"/>
      <c r="B1" s="93"/>
      <c r="C1" s="93"/>
      <c r="D1" s="93"/>
      <c r="E1" s="93"/>
      <c r="F1" s="93"/>
      <c r="G1" s="93"/>
      <c r="H1" s="93"/>
      <c r="I1" s="93"/>
      <c r="J1" s="93"/>
      <c r="K1" s="94"/>
      <c r="L1" s="94"/>
      <c r="M1" s="94"/>
      <c r="N1" s="94"/>
      <c r="O1" s="95"/>
      <c r="P1" s="95"/>
      <c r="Q1" s="96" t="s">
        <v>364</v>
      </c>
    </row>
    <row r="2" ht="27.75" customHeight="1" spans="1:17">
      <c r="A2" s="97" t="str">
        <f>"2026"&amp;"年部门政府采购预算表"</f>
        <v>2026年部门政府采购预算表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9"/>
      <c r="P2" s="99"/>
      <c r="Q2" s="98"/>
    </row>
    <row r="3" ht="18.75" customHeight="1" spans="1:17">
      <c r="A3" s="100" t="str">
        <f>"单位名称："&amp;"芒市自然资源局"</f>
        <v>单位名称：芒市自然资源局</v>
      </c>
      <c r="B3" s="101"/>
      <c r="C3" s="101"/>
      <c r="D3" s="101"/>
      <c r="E3" s="101"/>
      <c r="F3" s="101"/>
      <c r="G3" s="101"/>
      <c r="H3" s="101"/>
      <c r="I3" s="101"/>
      <c r="J3" s="101"/>
      <c r="K3" s="94"/>
      <c r="L3" s="94"/>
      <c r="M3" s="94"/>
      <c r="N3" s="94"/>
      <c r="O3" s="102"/>
      <c r="P3" s="102"/>
      <c r="Q3" s="103" t="s">
        <v>27</v>
      </c>
    </row>
    <row r="4" ht="15.75" customHeight="1" spans="1:17">
      <c r="A4" s="104" t="s">
        <v>365</v>
      </c>
      <c r="B4" s="105" t="s">
        <v>366</v>
      </c>
      <c r="C4" s="106" t="s">
        <v>367</v>
      </c>
      <c r="D4" s="105" t="s">
        <v>368</v>
      </c>
      <c r="E4" s="105" t="s">
        <v>369</v>
      </c>
      <c r="F4" s="105" t="s">
        <v>370</v>
      </c>
      <c r="G4" s="107" t="s">
        <v>168</v>
      </c>
      <c r="H4" s="107"/>
      <c r="I4" s="107"/>
      <c r="J4" s="107"/>
      <c r="K4" s="108"/>
      <c r="L4" s="107"/>
      <c r="M4" s="107"/>
      <c r="N4" s="107"/>
      <c r="O4" s="109"/>
      <c r="P4" s="108"/>
      <c r="Q4" s="110"/>
    </row>
    <row r="5" ht="17.25" customHeight="1" spans="1:17">
      <c r="A5" s="111"/>
      <c r="B5" s="112"/>
      <c r="C5" s="112"/>
      <c r="D5" s="112"/>
      <c r="E5" s="112"/>
      <c r="F5" s="112"/>
      <c r="G5" s="112" t="s">
        <v>30</v>
      </c>
      <c r="H5" s="112" t="s">
        <v>34</v>
      </c>
      <c r="I5" s="112" t="s">
        <v>371</v>
      </c>
      <c r="J5" s="112" t="s">
        <v>372</v>
      </c>
      <c r="K5" s="113" t="s">
        <v>373</v>
      </c>
      <c r="L5" s="114" t="s">
        <v>374</v>
      </c>
      <c r="M5" s="114"/>
      <c r="N5" s="114"/>
      <c r="O5" s="115"/>
      <c r="P5" s="116"/>
      <c r="Q5" s="117"/>
    </row>
    <row r="6" ht="54" customHeight="1" spans="1:17">
      <c r="A6" s="118"/>
      <c r="B6" s="117"/>
      <c r="C6" s="117"/>
      <c r="D6" s="117"/>
      <c r="E6" s="117"/>
      <c r="F6" s="117"/>
      <c r="G6" s="117"/>
      <c r="H6" s="117" t="s">
        <v>33</v>
      </c>
      <c r="I6" s="117"/>
      <c r="J6" s="117"/>
      <c r="K6" s="119"/>
      <c r="L6" s="117" t="s">
        <v>33</v>
      </c>
      <c r="M6" s="117" t="s">
        <v>40</v>
      </c>
      <c r="N6" s="117" t="s">
        <v>375</v>
      </c>
      <c r="O6" s="120" t="s">
        <v>42</v>
      </c>
      <c r="P6" s="119" t="s">
        <v>43</v>
      </c>
      <c r="Q6" s="117" t="s">
        <v>44</v>
      </c>
    </row>
    <row r="7" ht="15" customHeight="1" spans="1:17">
      <c r="A7" s="121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3">
        <v>7</v>
      </c>
      <c r="H7" s="123">
        <v>8</v>
      </c>
      <c r="I7" s="123">
        <v>9</v>
      </c>
      <c r="J7" s="123">
        <v>10</v>
      </c>
      <c r="K7" s="123">
        <v>11</v>
      </c>
      <c r="L7" s="123">
        <v>12</v>
      </c>
      <c r="M7" s="123">
        <v>13</v>
      </c>
      <c r="N7" s="123">
        <v>14</v>
      </c>
      <c r="O7" s="123">
        <v>15</v>
      </c>
      <c r="P7" s="123">
        <v>16</v>
      </c>
      <c r="Q7" s="123">
        <v>17</v>
      </c>
    </row>
    <row r="8" ht="52.5" customHeight="1" spans="1:17">
      <c r="A8" s="124" t="s">
        <v>46</v>
      </c>
      <c r="B8" s="125"/>
      <c r="C8" s="125"/>
      <c r="D8" s="126"/>
      <c r="E8" s="127"/>
      <c r="F8" s="128">
        <v>482200</v>
      </c>
      <c r="G8" s="128">
        <v>482200</v>
      </c>
      <c r="H8" s="128">
        <v>482200</v>
      </c>
      <c r="I8" s="128"/>
      <c r="J8" s="128"/>
      <c r="K8" s="128"/>
      <c r="L8" s="128"/>
      <c r="M8" s="128"/>
      <c r="N8" s="128"/>
      <c r="O8" s="128"/>
      <c r="P8" s="128"/>
      <c r="Q8" s="128"/>
    </row>
    <row r="9" ht="52.5" customHeight="1" spans="1:17">
      <c r="A9" s="124" t="str">
        <f t="shared" ref="A9:A14" si="0">"     "&amp;"公用经费安排的公务用车运维费"</f>
        <v>     公用经费安排的公务用车运维费</v>
      </c>
      <c r="B9" s="125" t="s">
        <v>376</v>
      </c>
      <c r="C9" s="125" t="s">
        <v>377</v>
      </c>
      <c r="D9" s="126" t="s">
        <v>378</v>
      </c>
      <c r="E9" s="127">
        <v>1</v>
      </c>
      <c r="F9" s="128">
        <v>14000</v>
      </c>
      <c r="G9" s="128">
        <v>14000</v>
      </c>
      <c r="H9" s="128">
        <v>14000</v>
      </c>
      <c r="I9" s="128"/>
      <c r="J9" s="128"/>
      <c r="K9" s="128"/>
      <c r="L9" s="128"/>
      <c r="M9" s="128"/>
      <c r="N9" s="128"/>
      <c r="O9" s="128"/>
      <c r="P9" s="128"/>
      <c r="Q9" s="128"/>
    </row>
    <row r="10" ht="52.5" customHeight="1" spans="1:17">
      <c r="A10" s="124" t="str">
        <f t="shared" si="0"/>
        <v>     公用经费安排的公务用车运维费</v>
      </c>
      <c r="B10" s="125" t="s">
        <v>379</v>
      </c>
      <c r="C10" s="125" t="s">
        <v>377</v>
      </c>
      <c r="D10" s="126" t="s">
        <v>378</v>
      </c>
      <c r="E10" s="127">
        <v>2</v>
      </c>
      <c r="F10" s="128">
        <v>40000</v>
      </c>
      <c r="G10" s="128">
        <v>40000</v>
      </c>
      <c r="H10" s="128">
        <v>40000</v>
      </c>
      <c r="I10" s="128"/>
      <c r="J10" s="128"/>
      <c r="K10" s="128"/>
      <c r="L10" s="128"/>
      <c r="M10" s="128"/>
      <c r="N10" s="128"/>
      <c r="O10" s="128"/>
      <c r="P10" s="128"/>
      <c r="Q10" s="128"/>
    </row>
    <row r="11" ht="52.5" customHeight="1" spans="1:17">
      <c r="A11" s="124" t="str">
        <f t="shared" si="0"/>
        <v>     公用经费安排的公务用车运维费</v>
      </c>
      <c r="B11" s="125" t="s">
        <v>380</v>
      </c>
      <c r="C11" s="125" t="s">
        <v>381</v>
      </c>
      <c r="D11" s="126" t="s">
        <v>378</v>
      </c>
      <c r="E11" s="127">
        <v>1</v>
      </c>
      <c r="F11" s="128">
        <v>3000</v>
      </c>
      <c r="G11" s="128">
        <v>3000</v>
      </c>
      <c r="H11" s="128">
        <v>3000</v>
      </c>
      <c r="I11" s="128"/>
      <c r="J11" s="128"/>
      <c r="K11" s="128"/>
      <c r="L11" s="128"/>
      <c r="M11" s="128"/>
      <c r="N11" s="128"/>
      <c r="O11" s="128"/>
      <c r="P11" s="128"/>
      <c r="Q11" s="128"/>
    </row>
    <row r="12" ht="52.5" customHeight="1" spans="1:17">
      <c r="A12" s="124" t="str">
        <f t="shared" si="0"/>
        <v>     公用经费安排的公务用车运维费</v>
      </c>
      <c r="B12" s="125" t="s">
        <v>382</v>
      </c>
      <c r="C12" s="125" t="s">
        <v>381</v>
      </c>
      <c r="D12" s="126" t="s">
        <v>378</v>
      </c>
      <c r="E12" s="127">
        <v>2</v>
      </c>
      <c r="F12" s="128">
        <v>30000</v>
      </c>
      <c r="G12" s="128">
        <v>30000</v>
      </c>
      <c r="H12" s="128">
        <v>30000</v>
      </c>
      <c r="I12" s="128"/>
      <c r="J12" s="128"/>
      <c r="K12" s="128"/>
      <c r="L12" s="128"/>
      <c r="M12" s="128"/>
      <c r="N12" s="128"/>
      <c r="O12" s="128"/>
      <c r="P12" s="128"/>
      <c r="Q12" s="128"/>
    </row>
    <row r="13" ht="52.5" customHeight="1" spans="1:17">
      <c r="A13" s="124" t="str">
        <f t="shared" si="0"/>
        <v>     公用经费安排的公务用车运维费</v>
      </c>
      <c r="B13" s="125" t="s">
        <v>383</v>
      </c>
      <c r="C13" s="125" t="s">
        <v>384</v>
      </c>
      <c r="D13" s="126" t="s">
        <v>378</v>
      </c>
      <c r="E13" s="127">
        <v>1</v>
      </c>
      <c r="F13" s="128">
        <v>6000</v>
      </c>
      <c r="G13" s="128">
        <v>6000</v>
      </c>
      <c r="H13" s="128">
        <v>6000</v>
      </c>
      <c r="I13" s="128"/>
      <c r="J13" s="128"/>
      <c r="K13" s="128"/>
      <c r="L13" s="128"/>
      <c r="M13" s="128"/>
      <c r="N13" s="128"/>
      <c r="O13" s="128"/>
      <c r="P13" s="128"/>
      <c r="Q13" s="128"/>
    </row>
    <row r="14" ht="52.5" customHeight="1" spans="1:17">
      <c r="A14" s="124" t="str">
        <f t="shared" si="0"/>
        <v>     公用经费安排的公务用车运维费</v>
      </c>
      <c r="B14" s="125" t="s">
        <v>385</v>
      </c>
      <c r="C14" s="125" t="s">
        <v>384</v>
      </c>
      <c r="D14" s="126" t="s">
        <v>378</v>
      </c>
      <c r="E14" s="127">
        <v>2</v>
      </c>
      <c r="F14" s="128">
        <v>10000</v>
      </c>
      <c r="G14" s="128">
        <v>10000</v>
      </c>
      <c r="H14" s="128">
        <v>10000</v>
      </c>
      <c r="I14" s="128"/>
      <c r="J14" s="128"/>
      <c r="K14" s="128"/>
      <c r="L14" s="128"/>
      <c r="M14" s="128"/>
      <c r="N14" s="128"/>
      <c r="O14" s="128"/>
      <c r="P14" s="128"/>
      <c r="Q14" s="128"/>
    </row>
    <row r="15" ht="52.5" customHeight="1" spans="1:17">
      <c r="A15" s="124" t="str">
        <f t="shared" ref="A15:A25" si="1">"     "&amp;"非税收入安排支出经费"</f>
        <v>     非税收入安排支出经费</v>
      </c>
      <c r="B15" s="125" t="s">
        <v>386</v>
      </c>
      <c r="C15" s="125" t="s">
        <v>386</v>
      </c>
      <c r="D15" s="126" t="s">
        <v>387</v>
      </c>
      <c r="E15" s="127">
        <v>1</v>
      </c>
      <c r="F15" s="128">
        <v>20000</v>
      </c>
      <c r="G15" s="128">
        <v>20000</v>
      </c>
      <c r="H15" s="128">
        <v>20000</v>
      </c>
      <c r="I15" s="128"/>
      <c r="J15" s="128"/>
      <c r="K15" s="128"/>
      <c r="L15" s="128"/>
      <c r="M15" s="128"/>
      <c r="N15" s="128"/>
      <c r="O15" s="128"/>
      <c r="P15" s="128"/>
      <c r="Q15" s="128"/>
    </row>
    <row r="16" ht="52.5" customHeight="1" spans="1:17">
      <c r="A16" s="124" t="str">
        <f t="shared" si="1"/>
        <v>     非税收入安排支出经费</v>
      </c>
      <c r="B16" s="125" t="s">
        <v>388</v>
      </c>
      <c r="C16" s="125" t="s">
        <v>389</v>
      </c>
      <c r="D16" s="126" t="s">
        <v>390</v>
      </c>
      <c r="E16" s="127">
        <v>5</v>
      </c>
      <c r="F16" s="128">
        <v>35000</v>
      </c>
      <c r="G16" s="128">
        <v>35000</v>
      </c>
      <c r="H16" s="128">
        <v>35000</v>
      </c>
      <c r="I16" s="128"/>
      <c r="J16" s="128"/>
      <c r="K16" s="128"/>
      <c r="L16" s="128"/>
      <c r="M16" s="128"/>
      <c r="N16" s="128"/>
      <c r="O16" s="128"/>
      <c r="P16" s="128"/>
      <c r="Q16" s="128"/>
    </row>
    <row r="17" ht="52.5" customHeight="1" spans="1:17">
      <c r="A17" s="124" t="str">
        <f t="shared" si="1"/>
        <v>     非税收入安排支出经费</v>
      </c>
      <c r="B17" s="125" t="s">
        <v>391</v>
      </c>
      <c r="C17" s="125" t="s">
        <v>391</v>
      </c>
      <c r="D17" s="126" t="s">
        <v>390</v>
      </c>
      <c r="E17" s="127">
        <v>5</v>
      </c>
      <c r="F17" s="128">
        <v>15000</v>
      </c>
      <c r="G17" s="128">
        <v>15000</v>
      </c>
      <c r="H17" s="128">
        <v>15000</v>
      </c>
      <c r="I17" s="128"/>
      <c r="J17" s="128"/>
      <c r="K17" s="128"/>
      <c r="L17" s="128"/>
      <c r="M17" s="128"/>
      <c r="N17" s="128"/>
      <c r="O17" s="128"/>
      <c r="P17" s="128"/>
      <c r="Q17" s="128"/>
    </row>
    <row r="18" ht="52.5" customHeight="1" spans="1:17">
      <c r="A18" s="124" t="str">
        <f t="shared" si="1"/>
        <v>     非税收入安排支出经费</v>
      </c>
      <c r="B18" s="125" t="s">
        <v>392</v>
      </c>
      <c r="C18" s="125" t="s">
        <v>393</v>
      </c>
      <c r="D18" s="126" t="s">
        <v>387</v>
      </c>
      <c r="E18" s="127">
        <v>1</v>
      </c>
      <c r="F18" s="128">
        <v>50000</v>
      </c>
      <c r="G18" s="128">
        <v>50000</v>
      </c>
      <c r="H18" s="128">
        <v>50000</v>
      </c>
      <c r="I18" s="128"/>
      <c r="J18" s="128"/>
      <c r="K18" s="128"/>
      <c r="L18" s="128"/>
      <c r="M18" s="128"/>
      <c r="N18" s="128"/>
      <c r="O18" s="128"/>
      <c r="P18" s="128"/>
      <c r="Q18" s="128"/>
    </row>
    <row r="19" ht="52.5" customHeight="1" spans="1:17">
      <c r="A19" s="124" t="str">
        <f t="shared" si="1"/>
        <v>     非税收入安排支出经费</v>
      </c>
      <c r="B19" s="125" t="s">
        <v>394</v>
      </c>
      <c r="C19" s="125" t="s">
        <v>394</v>
      </c>
      <c r="D19" s="126" t="s">
        <v>390</v>
      </c>
      <c r="E19" s="127">
        <v>3</v>
      </c>
      <c r="F19" s="128">
        <v>60000</v>
      </c>
      <c r="G19" s="128">
        <v>60000</v>
      </c>
      <c r="H19" s="128">
        <v>60000</v>
      </c>
      <c r="I19" s="128"/>
      <c r="J19" s="128"/>
      <c r="K19" s="128"/>
      <c r="L19" s="128"/>
      <c r="M19" s="128"/>
      <c r="N19" s="128"/>
      <c r="O19" s="128"/>
      <c r="P19" s="128"/>
      <c r="Q19" s="128"/>
    </row>
    <row r="20" ht="52.5" customHeight="1" spans="1:17">
      <c r="A20" s="124" t="str">
        <f t="shared" si="1"/>
        <v>     非税收入安排支出经费</v>
      </c>
      <c r="B20" s="125" t="s">
        <v>395</v>
      </c>
      <c r="C20" s="125" t="s">
        <v>395</v>
      </c>
      <c r="D20" s="126" t="s">
        <v>390</v>
      </c>
      <c r="E20" s="127">
        <v>5</v>
      </c>
      <c r="F20" s="128">
        <v>15000</v>
      </c>
      <c r="G20" s="128">
        <v>15000</v>
      </c>
      <c r="H20" s="128">
        <v>15000</v>
      </c>
      <c r="I20" s="128"/>
      <c r="J20" s="128"/>
      <c r="K20" s="128"/>
      <c r="L20" s="128"/>
      <c r="M20" s="128"/>
      <c r="N20" s="128"/>
      <c r="O20" s="128"/>
      <c r="P20" s="128"/>
      <c r="Q20" s="128"/>
    </row>
    <row r="21" ht="52.5" customHeight="1" spans="1:17">
      <c r="A21" s="124" t="str">
        <f t="shared" si="1"/>
        <v>     非税收入安排支出经费</v>
      </c>
      <c r="B21" s="125" t="s">
        <v>396</v>
      </c>
      <c r="C21" s="125" t="s">
        <v>396</v>
      </c>
      <c r="D21" s="126" t="s">
        <v>397</v>
      </c>
      <c r="E21" s="127">
        <v>200</v>
      </c>
      <c r="F21" s="128">
        <v>38000</v>
      </c>
      <c r="G21" s="128">
        <v>38000</v>
      </c>
      <c r="H21" s="128">
        <v>38000</v>
      </c>
      <c r="I21" s="128"/>
      <c r="J21" s="128"/>
      <c r="K21" s="128"/>
      <c r="L21" s="128"/>
      <c r="M21" s="128"/>
      <c r="N21" s="128"/>
      <c r="O21" s="128"/>
      <c r="P21" s="128"/>
      <c r="Q21" s="128"/>
    </row>
    <row r="22" ht="52.5" customHeight="1" spans="1:17">
      <c r="A22" s="124" t="str">
        <f t="shared" si="1"/>
        <v>     非税收入安排支出经费</v>
      </c>
      <c r="B22" s="125" t="s">
        <v>398</v>
      </c>
      <c r="C22" s="125" t="s">
        <v>399</v>
      </c>
      <c r="D22" s="126" t="s">
        <v>400</v>
      </c>
      <c r="E22" s="127">
        <v>20</v>
      </c>
      <c r="F22" s="128">
        <v>3000</v>
      </c>
      <c r="G22" s="128">
        <v>3000</v>
      </c>
      <c r="H22" s="128">
        <v>3000</v>
      </c>
      <c r="I22" s="128"/>
      <c r="J22" s="128"/>
      <c r="K22" s="128"/>
      <c r="L22" s="128"/>
      <c r="M22" s="128"/>
      <c r="N22" s="128"/>
      <c r="O22" s="128"/>
      <c r="P22" s="128"/>
      <c r="Q22" s="128"/>
    </row>
    <row r="23" ht="52.5" customHeight="1" spans="1:17">
      <c r="A23" s="124" t="str">
        <f t="shared" si="1"/>
        <v>     非税收入安排支出经费</v>
      </c>
      <c r="B23" s="125" t="s">
        <v>401</v>
      </c>
      <c r="C23" s="125" t="s">
        <v>399</v>
      </c>
      <c r="D23" s="126" t="s">
        <v>402</v>
      </c>
      <c r="E23" s="127">
        <v>20</v>
      </c>
      <c r="F23" s="128">
        <v>12000</v>
      </c>
      <c r="G23" s="128">
        <v>12000</v>
      </c>
      <c r="H23" s="128">
        <v>12000</v>
      </c>
      <c r="I23" s="128"/>
      <c r="J23" s="128"/>
      <c r="K23" s="128"/>
      <c r="L23" s="128"/>
      <c r="M23" s="128"/>
      <c r="N23" s="128"/>
      <c r="O23" s="128"/>
      <c r="P23" s="128"/>
      <c r="Q23" s="128"/>
    </row>
    <row r="24" ht="52.5" customHeight="1" spans="1:17">
      <c r="A24" s="124" t="str">
        <f t="shared" si="1"/>
        <v>     非税收入安排支出经费</v>
      </c>
      <c r="B24" s="125" t="s">
        <v>403</v>
      </c>
      <c r="C24" s="125" t="s">
        <v>403</v>
      </c>
      <c r="D24" s="126" t="s">
        <v>404</v>
      </c>
      <c r="E24" s="127">
        <v>20</v>
      </c>
      <c r="F24" s="128">
        <v>16000</v>
      </c>
      <c r="G24" s="128">
        <v>16000</v>
      </c>
      <c r="H24" s="128">
        <v>16000</v>
      </c>
      <c r="I24" s="128"/>
      <c r="J24" s="128"/>
      <c r="K24" s="128"/>
      <c r="L24" s="128"/>
      <c r="M24" s="128"/>
      <c r="N24" s="128"/>
      <c r="O24" s="128"/>
      <c r="P24" s="128"/>
      <c r="Q24" s="128"/>
    </row>
    <row r="25" ht="52.5" customHeight="1" spans="1:17">
      <c r="A25" s="124" t="str">
        <f t="shared" si="1"/>
        <v>     非税收入安排支出经费</v>
      </c>
      <c r="B25" s="125" t="s">
        <v>405</v>
      </c>
      <c r="C25" s="125" t="s">
        <v>406</v>
      </c>
      <c r="D25" s="126" t="s">
        <v>407</v>
      </c>
      <c r="E25" s="127">
        <v>1</v>
      </c>
      <c r="F25" s="128">
        <v>115200</v>
      </c>
      <c r="G25" s="128">
        <v>115200</v>
      </c>
      <c r="H25" s="128">
        <v>115200</v>
      </c>
      <c r="I25" s="128"/>
      <c r="J25" s="128"/>
      <c r="K25" s="128"/>
      <c r="L25" s="128"/>
      <c r="M25" s="128"/>
      <c r="N25" s="128"/>
      <c r="O25" s="128"/>
      <c r="P25" s="128"/>
      <c r="Q25" s="128"/>
    </row>
    <row r="26" ht="30" customHeight="1" spans="1:17">
      <c r="A26" s="129" t="s">
        <v>363</v>
      </c>
      <c r="B26" s="130"/>
      <c r="C26" s="130"/>
      <c r="D26" s="130"/>
      <c r="E26" s="127"/>
      <c r="F26" s="128">
        <v>482200</v>
      </c>
      <c r="G26" s="128">
        <v>482200</v>
      </c>
      <c r="H26" s="128">
        <v>482200</v>
      </c>
      <c r="I26" s="128"/>
      <c r="J26" s="128"/>
      <c r="K26" s="128"/>
      <c r="L26" s="128"/>
      <c r="M26" s="128"/>
      <c r="N26" s="128"/>
      <c r="O26" s="128"/>
      <c r="P26" s="128"/>
      <c r="Q26" s="128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D39" sqref="D3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408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"单位名称："&amp;"芒市自然资源局"</f>
        <v>单位名称：芒市自然资源局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87"/>
      <c r="N3" s="42" t="s">
        <v>27</v>
      </c>
    </row>
    <row r="4" ht="15.75" customHeight="1" spans="1:14">
      <c r="A4" s="11" t="s">
        <v>365</v>
      </c>
      <c r="B4" s="11" t="s">
        <v>409</v>
      </c>
      <c r="C4" s="11" t="s">
        <v>410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371</v>
      </c>
      <c r="G5" s="11" t="s">
        <v>372</v>
      </c>
      <c r="H5" s="11" t="s">
        <v>373</v>
      </c>
      <c r="I5" s="12" t="s">
        <v>374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 t="s">
        <v>46</v>
      </c>
      <c r="B8" s="89"/>
      <c r="C8" s="89"/>
      <c r="D8" s="23">
        <v>198200</v>
      </c>
      <c r="E8" s="23">
        <v>198200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 t="str">
        <f>"     "&amp;"公用经费安排的公务用车运维费"</f>
        <v>     公用经费安排的公务用车运维费</v>
      </c>
      <c r="B9" s="90" t="s">
        <v>411</v>
      </c>
      <c r="C9" s="90" t="s">
        <v>412</v>
      </c>
      <c r="D9" s="23">
        <v>33000</v>
      </c>
      <c r="E9" s="23">
        <v>33000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0" t="str">
        <f t="shared" ref="A10:A11" si="0">"     "&amp;"非税收入安排支出经费"</f>
        <v>     非税收入安排支出经费</v>
      </c>
      <c r="B10" s="90" t="s">
        <v>413</v>
      </c>
      <c r="C10" s="90" t="s">
        <v>414</v>
      </c>
      <c r="D10" s="23">
        <v>115200</v>
      </c>
      <c r="E10" s="23">
        <v>115200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0" t="str">
        <f t="shared" si="0"/>
        <v>     非税收入安排支出经费</v>
      </c>
      <c r="B11" s="90" t="s">
        <v>415</v>
      </c>
      <c r="C11" s="90" t="s">
        <v>416</v>
      </c>
      <c r="D11" s="23">
        <v>50000</v>
      </c>
      <c r="E11" s="23">
        <v>50000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30</v>
      </c>
      <c r="B12" s="91"/>
      <c r="C12" s="91"/>
      <c r="D12" s="23">
        <v>198200</v>
      </c>
      <c r="E12" s="23">
        <v>198200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K33" sqref="K33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 t="s">
        <v>417</v>
      </c>
    </row>
    <row r="2" ht="27.75" customHeight="1" spans="1:15">
      <c r="A2" s="66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69" t="str">
        <f>"单位名称："&amp;"芒市自然资源局"</f>
        <v>单位名称：芒市自然资源局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1" t="s">
        <v>418</v>
      </c>
      <c r="B5" s="12" t="s">
        <v>168</v>
      </c>
      <c r="C5" s="13"/>
      <c r="D5" s="72"/>
      <c r="E5" s="73" t="s">
        <v>419</v>
      </c>
      <c r="F5" s="73"/>
      <c r="G5" s="73"/>
      <c r="H5" s="73"/>
      <c r="I5" s="73"/>
      <c r="J5" s="73"/>
      <c r="K5" s="73"/>
      <c r="L5" s="73"/>
      <c r="M5" s="73"/>
      <c r="N5" s="73"/>
      <c r="O5" s="73"/>
    </row>
    <row r="6" ht="40.5" customHeight="1" spans="1:15">
      <c r="A6" s="74"/>
      <c r="B6" s="16" t="s">
        <v>30</v>
      </c>
      <c r="C6" s="11" t="s">
        <v>34</v>
      </c>
      <c r="D6" s="75" t="s">
        <v>420</v>
      </c>
      <c r="E6" s="76" t="s">
        <v>421</v>
      </c>
      <c r="F6" s="76" t="s">
        <v>422</v>
      </c>
      <c r="G6" s="76" t="s">
        <v>423</v>
      </c>
      <c r="H6" s="76" t="s">
        <v>424</v>
      </c>
      <c r="I6" s="76" t="s">
        <v>425</v>
      </c>
      <c r="J6" s="76" t="s">
        <v>426</v>
      </c>
      <c r="K6" s="76" t="s">
        <v>427</v>
      </c>
      <c r="L6" s="76" t="s">
        <v>428</v>
      </c>
      <c r="M6" s="76" t="s">
        <v>429</v>
      </c>
      <c r="N6" s="76" t="s">
        <v>430</v>
      </c>
      <c r="O6" s="76" t="s">
        <v>431</v>
      </c>
    </row>
    <row r="7" ht="19.5" customHeight="1" spans="1:15">
      <c r="A7" s="36">
        <v>1</v>
      </c>
      <c r="B7" s="36">
        <v>2</v>
      </c>
      <c r="C7" s="36">
        <v>3</v>
      </c>
      <c r="D7" s="12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</row>
    <row r="8" ht="19.5" customHeight="1" spans="1:15">
      <c r="A8" s="37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1"/>
      <c r="N8" s="81"/>
      <c r="O8" s="81"/>
    </row>
    <row r="9" ht="19.5" customHeight="1" spans="1:15">
      <c r="A9" s="37"/>
      <c r="B9" s="78"/>
      <c r="C9" s="78"/>
      <c r="D9" s="79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1" t="s">
        <v>30</v>
      </c>
      <c r="B10" s="78"/>
      <c r="C10" s="78"/>
      <c r="D10" s="79"/>
      <c r="E10" s="83"/>
      <c r="F10" s="83"/>
      <c r="G10" s="83"/>
      <c r="H10" s="83"/>
      <c r="I10" s="83"/>
      <c r="J10" s="83"/>
      <c r="K10" s="83"/>
      <c r="L10" s="83"/>
      <c r="M10" s="81"/>
      <c r="N10" s="81"/>
      <c r="O10" s="81"/>
    </row>
    <row r="11" customHeight="1" spans="1:15">
      <c r="A11" s="84" t="s">
        <v>432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K37" sqref="K37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5" t="s">
        <v>433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"单位名称："&amp;"芒市自然资源局"</f>
        <v>单位名称：芒市自然资源局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296</v>
      </c>
      <c r="B4" s="35" t="s">
        <v>297</v>
      </c>
      <c r="C4" s="35" t="s">
        <v>298</v>
      </c>
      <c r="D4" s="35" t="s">
        <v>299</v>
      </c>
      <c r="E4" s="35" t="s">
        <v>300</v>
      </c>
      <c r="F4" s="60" t="s">
        <v>301</v>
      </c>
      <c r="G4" s="35" t="s">
        <v>302</v>
      </c>
      <c r="H4" s="60" t="s">
        <v>303</v>
      </c>
      <c r="I4" s="60" t="s">
        <v>304</v>
      </c>
      <c r="J4" s="35" t="s">
        <v>305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5.95" customHeight="1" spans="1:10">
      <c r="A6" s="37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7"/>
      <c r="B7" s="22" t="s">
        <v>434</v>
      </c>
      <c r="C7" s="22" t="s">
        <v>434</v>
      </c>
      <c r="D7" s="22" t="s">
        <v>434</v>
      </c>
      <c r="E7" s="37" t="s">
        <v>434</v>
      </c>
      <c r="F7" s="22" t="s">
        <v>434</v>
      </c>
      <c r="G7" s="37" t="s">
        <v>434</v>
      </c>
      <c r="H7" s="22" t="s">
        <v>434</v>
      </c>
      <c r="I7" s="22" t="s">
        <v>434</v>
      </c>
      <c r="J7" s="37" t="s">
        <v>434</v>
      </c>
    </row>
    <row r="8" ht="15" customHeight="1" spans="1:10">
      <c r="A8" t="s">
        <v>432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L33" sqref="L3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435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"单位名称："&amp;"芒市自然资源局"</f>
        <v>单位名称：芒市自然资源局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161</v>
      </c>
      <c r="B4" s="11" t="s">
        <v>436</v>
      </c>
      <c r="C4" s="11" t="s">
        <v>437</v>
      </c>
      <c r="D4" s="11" t="s">
        <v>438</v>
      </c>
      <c r="E4" s="11" t="s">
        <v>439</v>
      </c>
      <c r="F4" s="46" t="s">
        <v>440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369</v>
      </c>
      <c r="G5" s="35" t="s">
        <v>441</v>
      </c>
      <c r="H5" s="35" t="s">
        <v>442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9"/>
      <c r="G8" s="53"/>
      <c r="H8" s="53"/>
    </row>
    <row r="9" customHeight="1" spans="1:8">
      <c r="A9" s="54" t="s">
        <v>443</v>
      </c>
      <c r="B9" s="54"/>
      <c r="C9" s="54"/>
      <c r="D9" s="54"/>
      <c r="E9" s="54"/>
      <c r="F9" s="54"/>
      <c r="G9" s="54"/>
      <c r="H9" s="54"/>
    </row>
    <row r="10" ht="22" customHeight="1" spans="1:8">
      <c r="A10" s="54"/>
      <c r="B10" s="54"/>
      <c r="C10" s="54"/>
      <c r="D10" s="54"/>
      <c r="E10" s="54"/>
      <c r="F10" s="54"/>
      <c r="G10" s="54"/>
      <c r="H10" s="54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H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F4" sqref="F4:F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"单位名称："&amp;"芒市自然资源局"</f>
        <v>单位名称：芒市自然资源局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260</v>
      </c>
      <c r="B4" s="34" t="s">
        <v>163</v>
      </c>
      <c r="C4" s="34" t="s">
        <v>261</v>
      </c>
      <c r="D4" s="35" t="s">
        <v>164</v>
      </c>
      <c r="E4" s="35" t="s">
        <v>165</v>
      </c>
      <c r="F4" s="35" t="s">
        <v>166</v>
      </c>
      <c r="G4" s="35" t="s">
        <v>167</v>
      </c>
      <c r="H4" s="36" t="s">
        <v>30</v>
      </c>
      <c r="I4" s="36" t="s">
        <v>445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363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H14" sqref="H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"单位名称："&amp;"芒市自然资源局"</f>
        <v>单位名称：芒市自然资源局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261</v>
      </c>
      <c r="B4" s="10" t="s">
        <v>260</v>
      </c>
      <c r="C4" s="10" t="s">
        <v>163</v>
      </c>
      <c r="D4" s="11" t="s">
        <v>447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6010000</v>
      </c>
      <c r="F8" s="23"/>
      <c r="G8" s="23"/>
    </row>
    <row r="9" ht="52.5" customHeight="1" spans="1:7">
      <c r="A9" s="24"/>
      <c r="B9" s="22" t="s">
        <v>448</v>
      </c>
      <c r="C9" s="22" t="s">
        <v>258</v>
      </c>
      <c r="D9" s="22" t="s">
        <v>449</v>
      </c>
      <c r="E9" s="23">
        <v>10000</v>
      </c>
      <c r="F9" s="23"/>
      <c r="G9" s="23"/>
    </row>
    <row r="10" ht="52.5" customHeight="1" spans="1:7">
      <c r="A10" s="25"/>
      <c r="B10" s="22" t="s">
        <v>450</v>
      </c>
      <c r="C10" s="22" t="s">
        <v>269</v>
      </c>
      <c r="D10" s="22" t="s">
        <v>449</v>
      </c>
      <c r="E10" s="23">
        <v>6000000</v>
      </c>
      <c r="F10" s="23"/>
      <c r="G10" s="23"/>
    </row>
    <row r="11" ht="30" customHeight="1" spans="1:7">
      <c r="A11" s="26" t="s">
        <v>30</v>
      </c>
      <c r="B11" s="27" t="s">
        <v>434</v>
      </c>
      <c r="C11" s="27"/>
      <c r="D11" s="28"/>
      <c r="E11" s="23">
        <v>6010000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S5" sqref="S5:S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12.8571428571429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8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26</v>
      </c>
      <c r="Q1" s="8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"单位名称："&amp;"芒市自然资源局"</f>
        <v>单位名称：芒市自然资源局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6" t="s">
        <v>27</v>
      </c>
      <c r="Q3" s="86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9" t="s">
        <v>38</v>
      </c>
      <c r="J5" s="199"/>
      <c r="K5" s="199"/>
      <c r="L5" s="199"/>
      <c r="M5" s="199"/>
      <c r="N5" s="19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88"/>
      <c r="E6" s="88"/>
      <c r="F6" s="88"/>
      <c r="G6" s="74"/>
      <c r="H6" s="74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200" t="s">
        <v>45</v>
      </c>
      <c r="B8" s="200" t="s">
        <v>46</v>
      </c>
      <c r="C8" s="23">
        <v>82005099.73</v>
      </c>
      <c r="D8" s="23">
        <v>82005099.73</v>
      </c>
      <c r="E8" s="23">
        <v>20505099.73</v>
      </c>
      <c r="F8" s="23">
        <v>60000000</v>
      </c>
      <c r="G8" s="23"/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201"/>
      <c r="C9" s="188">
        <v>82005099.73</v>
      </c>
      <c r="D9" s="188">
        <v>82005099.73</v>
      </c>
      <c r="E9" s="188">
        <v>20505099.73</v>
      </c>
      <c r="F9" s="188">
        <v>60000000</v>
      </c>
      <c r="G9" s="188"/>
      <c r="H9" s="188"/>
      <c r="I9" s="188">
        <v>1500000</v>
      </c>
      <c r="J9" s="188"/>
      <c r="K9" s="188"/>
      <c r="L9" s="188"/>
      <c r="M9" s="188"/>
      <c r="N9" s="188">
        <v>1500000</v>
      </c>
      <c r="O9" s="188"/>
      <c r="P9" s="188"/>
      <c r="Q9" s="188"/>
      <c r="R9" s="188"/>
      <c r="S9" s="18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9"/>
  <sheetViews>
    <sheetView showZeros="0" workbookViewId="0">
      <pane ySplit="6" topLeftCell="A33" activePane="bottomLeft" state="frozen"/>
      <selection/>
      <selection pane="bottomLeft" activeCell="Q37" sqref="Q37"/>
    </sheetView>
  </sheetViews>
  <sheetFormatPr defaultColWidth="8.84761904761905" defaultRowHeight="15" customHeight="1"/>
  <cols>
    <col min="1" max="1" width="15.5714285714286" style="92" customWidth="1"/>
    <col min="2" max="2" width="13.7142857142857" style="92" customWidth="1"/>
    <col min="3" max="6" width="14.4761904761905" style="92" customWidth="1"/>
    <col min="7" max="7" width="12.6285714285714" style="92" customWidth="1"/>
    <col min="8" max="8" width="4.34285714285714" style="92" customWidth="1"/>
    <col min="9" max="9" width="7.28571428571429" style="92" customWidth="1"/>
    <col min="10" max="13" width="12.7714285714286" style="92" customWidth="1"/>
    <col min="14" max="14" width="5.77142857142857" style="92" customWidth="1"/>
    <col min="15" max="15" width="12.7714285714286" style="92" customWidth="1"/>
    <col min="16" max="16384" width="8.84761904761905" style="92"/>
  </cols>
  <sheetData>
    <row r="1" ht="18.75" customHeight="1" spans="1: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96" t="s">
        <v>47</v>
      </c>
      <c r="O1" s="96"/>
    </row>
    <row r="2" ht="36" customHeight="1" spans="1:15">
      <c r="A2" s="191" t="str">
        <f>"2026"&amp;"年部门支出预算表"</f>
        <v>2026年部门支出预算表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ht="18.75" customHeight="1" spans="1:15">
      <c r="A3" s="192" t="str">
        <f>"单位名称："&amp;"芒市自然资源局"</f>
        <v>单位名称：芒市自然资源局</v>
      </c>
      <c r="B3" s="192"/>
      <c r="C3" s="192"/>
      <c r="D3" s="192"/>
      <c r="E3" s="192"/>
      <c r="F3" s="192"/>
      <c r="G3" s="190"/>
      <c r="H3" s="190"/>
      <c r="I3" s="190"/>
      <c r="J3" s="190"/>
      <c r="K3" s="190"/>
      <c r="L3" s="190"/>
      <c r="M3" s="190"/>
      <c r="N3" s="96" t="s">
        <v>1</v>
      </c>
      <c r="O3" s="96"/>
    </row>
    <row r="4" ht="31.5" customHeight="1" spans="1:15">
      <c r="A4" s="193" t="s">
        <v>48</v>
      </c>
      <c r="B4" s="193" t="s">
        <v>49</v>
      </c>
      <c r="C4" s="193" t="s">
        <v>30</v>
      </c>
      <c r="D4" s="193" t="s">
        <v>34</v>
      </c>
      <c r="E4" s="193"/>
      <c r="F4" s="193"/>
      <c r="G4" s="193" t="s">
        <v>35</v>
      </c>
      <c r="H4" s="193" t="s">
        <v>36</v>
      </c>
      <c r="I4" s="193" t="s">
        <v>50</v>
      </c>
      <c r="J4" s="193" t="s">
        <v>51</v>
      </c>
      <c r="K4" s="193"/>
      <c r="L4" s="193"/>
      <c r="M4" s="193"/>
      <c r="N4" s="193"/>
      <c r="O4" s="193"/>
    </row>
    <row r="5" ht="37.3" customHeight="1" spans="1:15">
      <c r="A5" s="193"/>
      <c r="B5" s="193"/>
      <c r="C5" s="193"/>
      <c r="D5" s="193" t="s">
        <v>33</v>
      </c>
      <c r="E5" s="193" t="s">
        <v>52</v>
      </c>
      <c r="F5" s="193" t="s">
        <v>53</v>
      </c>
      <c r="G5" s="193"/>
      <c r="H5" s="193"/>
      <c r="I5" s="193"/>
      <c r="J5" s="193" t="s">
        <v>33</v>
      </c>
      <c r="K5" s="193" t="s">
        <v>54</v>
      </c>
      <c r="L5" s="193" t="s">
        <v>55</v>
      </c>
      <c r="M5" s="193" t="s">
        <v>56</v>
      </c>
      <c r="N5" s="193" t="s">
        <v>57</v>
      </c>
      <c r="O5" s="193" t="s">
        <v>58</v>
      </c>
    </row>
    <row r="6" ht="18.75" customHeight="1" spans="1:15">
      <c r="A6" s="194" t="s">
        <v>59</v>
      </c>
      <c r="B6" s="194" t="s">
        <v>60</v>
      </c>
      <c r="C6" s="194" t="s">
        <v>61</v>
      </c>
      <c r="D6" s="194" t="s">
        <v>62</v>
      </c>
      <c r="E6" s="194" t="s">
        <v>63</v>
      </c>
      <c r="F6" s="194" t="s">
        <v>64</v>
      </c>
      <c r="G6" s="194" t="s">
        <v>65</v>
      </c>
      <c r="H6" s="194" t="s">
        <v>66</v>
      </c>
      <c r="I6" s="194" t="s">
        <v>67</v>
      </c>
      <c r="J6" s="194" t="s">
        <v>68</v>
      </c>
      <c r="K6" s="194" t="s">
        <v>69</v>
      </c>
      <c r="L6" s="194" t="s">
        <v>70</v>
      </c>
      <c r="M6" s="194" t="s">
        <v>71</v>
      </c>
      <c r="N6" s="194" t="s">
        <v>72</v>
      </c>
      <c r="O6" s="194" t="s">
        <v>73</v>
      </c>
    </row>
    <row r="7" ht="52.5" customHeight="1" spans="1:15">
      <c r="A7" s="195" t="s">
        <v>74</v>
      </c>
      <c r="B7" s="195" t="s">
        <v>75</v>
      </c>
      <c r="C7" s="156">
        <v>2264331.23</v>
      </c>
      <c r="D7" s="156">
        <v>2264331.23</v>
      </c>
      <c r="E7" s="156">
        <v>2264331.23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6" t="s">
        <v>76</v>
      </c>
      <c r="B8" s="196" t="s">
        <v>77</v>
      </c>
      <c r="C8" s="156">
        <v>2210809.97</v>
      </c>
      <c r="D8" s="156">
        <v>2210809.97</v>
      </c>
      <c r="E8" s="156">
        <v>2210809.97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7" t="s">
        <v>78</v>
      </c>
      <c r="B9" s="197" t="s">
        <v>79</v>
      </c>
      <c r="C9" s="156">
        <v>221622</v>
      </c>
      <c r="D9" s="156">
        <v>221622</v>
      </c>
      <c r="E9" s="156">
        <v>221622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7" t="s">
        <v>80</v>
      </c>
      <c r="B10" s="197" t="s">
        <v>81</v>
      </c>
      <c r="C10" s="156">
        <v>1539187.97</v>
      </c>
      <c r="D10" s="156">
        <v>1539187.97</v>
      </c>
      <c r="E10" s="156">
        <v>1539187.97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7" t="s">
        <v>82</v>
      </c>
      <c r="B11" s="197" t="s">
        <v>83</v>
      </c>
      <c r="C11" s="156">
        <v>450000</v>
      </c>
      <c r="D11" s="156">
        <v>450000</v>
      </c>
      <c r="E11" s="156">
        <v>450000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6" t="s">
        <v>84</v>
      </c>
      <c r="B12" s="196" t="s">
        <v>85</v>
      </c>
      <c r="C12" s="156">
        <v>10000</v>
      </c>
      <c r="D12" s="156">
        <v>10000</v>
      </c>
      <c r="E12" s="156">
        <v>10000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7" t="s">
        <v>86</v>
      </c>
      <c r="B13" s="197" t="s">
        <v>87</v>
      </c>
      <c r="C13" s="156">
        <v>10000</v>
      </c>
      <c r="D13" s="156">
        <v>10000</v>
      </c>
      <c r="E13" s="156">
        <v>10000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6" t="s">
        <v>88</v>
      </c>
      <c r="B14" s="196" t="s">
        <v>89</v>
      </c>
      <c r="C14" s="156">
        <v>43521.26</v>
      </c>
      <c r="D14" s="156">
        <v>43521.26</v>
      </c>
      <c r="E14" s="156">
        <v>43521.26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7" t="s">
        <v>90</v>
      </c>
      <c r="B15" s="197" t="s">
        <v>89</v>
      </c>
      <c r="C15" s="156">
        <v>43521.26</v>
      </c>
      <c r="D15" s="156">
        <v>43521.26</v>
      </c>
      <c r="E15" s="156">
        <v>43521.26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5" t="s">
        <v>91</v>
      </c>
      <c r="B16" s="195" t="s">
        <v>92</v>
      </c>
      <c r="C16" s="156">
        <v>616572.74</v>
      </c>
      <c r="D16" s="156">
        <v>616572.74</v>
      </c>
      <c r="E16" s="156">
        <v>616572.74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6" t="s">
        <v>93</v>
      </c>
      <c r="B17" s="196" t="s">
        <v>94</v>
      </c>
      <c r="C17" s="156">
        <v>616572.74</v>
      </c>
      <c r="D17" s="156">
        <v>616572.74</v>
      </c>
      <c r="E17" s="156">
        <v>616572.74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7" t="s">
        <v>95</v>
      </c>
      <c r="B18" s="197" t="s">
        <v>96</v>
      </c>
      <c r="C18" s="156">
        <v>597976.72</v>
      </c>
      <c r="D18" s="156">
        <v>597976.72</v>
      </c>
      <c r="E18" s="156">
        <v>597976.72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7" t="s">
        <v>97</v>
      </c>
      <c r="B19" s="197" t="s">
        <v>98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7" t="s">
        <v>99</v>
      </c>
      <c r="B20" s="197" t="s">
        <v>100</v>
      </c>
      <c r="C20" s="156">
        <v>18596.02</v>
      </c>
      <c r="D20" s="156">
        <v>18596.02</v>
      </c>
      <c r="E20" s="156">
        <v>18596.02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5" t="s">
        <v>101</v>
      </c>
      <c r="B21" s="195" t="s">
        <v>102</v>
      </c>
      <c r="C21" s="156">
        <v>60000000</v>
      </c>
      <c r="D21" s="156"/>
      <c r="E21" s="156"/>
      <c r="F21" s="156"/>
      <c r="G21" s="156">
        <v>60000000</v>
      </c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6" t="s">
        <v>103</v>
      </c>
      <c r="B22" s="196" t="s">
        <v>104</v>
      </c>
      <c r="C22" s="156">
        <v>60000000</v>
      </c>
      <c r="D22" s="156"/>
      <c r="E22" s="156"/>
      <c r="F22" s="156"/>
      <c r="G22" s="156">
        <v>60000000</v>
      </c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7" t="s">
        <v>105</v>
      </c>
      <c r="B23" s="197" t="s">
        <v>106</v>
      </c>
      <c r="C23" s="156">
        <v>40000000</v>
      </c>
      <c r="D23" s="156"/>
      <c r="E23" s="156"/>
      <c r="F23" s="156"/>
      <c r="G23" s="156">
        <v>40000000</v>
      </c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7" t="s">
        <v>107</v>
      </c>
      <c r="B24" s="197" t="s">
        <v>108</v>
      </c>
      <c r="C24" s="156">
        <v>5000000</v>
      </c>
      <c r="D24" s="156"/>
      <c r="E24" s="156"/>
      <c r="F24" s="156"/>
      <c r="G24" s="156">
        <v>5000000</v>
      </c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7" t="s">
        <v>109</v>
      </c>
      <c r="B25" s="197" t="s">
        <v>110</v>
      </c>
      <c r="C25" s="156">
        <v>7000000</v>
      </c>
      <c r="D25" s="156"/>
      <c r="E25" s="156"/>
      <c r="F25" s="156"/>
      <c r="G25" s="156">
        <v>7000000</v>
      </c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7" t="s">
        <v>111</v>
      </c>
      <c r="B26" s="197" t="s">
        <v>112</v>
      </c>
      <c r="C26" s="156">
        <v>8000000</v>
      </c>
      <c r="D26" s="156"/>
      <c r="E26" s="156"/>
      <c r="F26" s="156"/>
      <c r="G26" s="156">
        <v>8000000</v>
      </c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5" t="s">
        <v>113</v>
      </c>
      <c r="B27" s="195" t="s">
        <v>114</v>
      </c>
      <c r="C27" s="156">
        <v>16941434.37</v>
      </c>
      <c r="D27" s="156">
        <v>15441434.37</v>
      </c>
      <c r="E27" s="156">
        <v>10508434.37</v>
      </c>
      <c r="F27" s="156">
        <v>4933000</v>
      </c>
      <c r="G27" s="156"/>
      <c r="H27" s="156"/>
      <c r="I27" s="156"/>
      <c r="J27" s="156">
        <v>1500000</v>
      </c>
      <c r="K27" s="156"/>
      <c r="L27" s="156"/>
      <c r="M27" s="156"/>
      <c r="N27" s="156"/>
      <c r="O27" s="156">
        <v>1500000</v>
      </c>
    </row>
    <row r="28" ht="52.5" customHeight="1" spans="1:15">
      <c r="A28" s="196" t="s">
        <v>115</v>
      </c>
      <c r="B28" s="196" t="s">
        <v>116</v>
      </c>
      <c r="C28" s="156">
        <v>16941434.37</v>
      </c>
      <c r="D28" s="156">
        <v>15441434.37</v>
      </c>
      <c r="E28" s="156">
        <v>10508434.37</v>
      </c>
      <c r="F28" s="156">
        <v>4933000</v>
      </c>
      <c r="G28" s="156"/>
      <c r="H28" s="156"/>
      <c r="I28" s="156"/>
      <c r="J28" s="156">
        <v>1500000</v>
      </c>
      <c r="K28" s="156"/>
      <c r="L28" s="156"/>
      <c r="M28" s="156"/>
      <c r="N28" s="156"/>
      <c r="O28" s="156">
        <v>1500000</v>
      </c>
    </row>
    <row r="29" ht="52.5" customHeight="1" spans="1:15">
      <c r="A29" s="197" t="s">
        <v>117</v>
      </c>
      <c r="B29" s="197" t="s">
        <v>118</v>
      </c>
      <c r="C29" s="156">
        <v>6094297.09</v>
      </c>
      <c r="D29" s="156">
        <v>6094297.09</v>
      </c>
      <c r="E29" s="156">
        <v>6094297.09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7" t="s">
        <v>119</v>
      </c>
      <c r="B30" s="197" t="s">
        <v>120</v>
      </c>
      <c r="C30" s="156">
        <v>5433000</v>
      </c>
      <c r="D30" s="156">
        <v>4433000</v>
      </c>
      <c r="E30" s="156"/>
      <c r="F30" s="156">
        <v>4433000</v>
      </c>
      <c r="G30" s="156"/>
      <c r="H30" s="156"/>
      <c r="I30" s="156"/>
      <c r="J30" s="156">
        <v>1000000</v>
      </c>
      <c r="K30" s="156"/>
      <c r="L30" s="156"/>
      <c r="M30" s="156"/>
      <c r="N30" s="156"/>
      <c r="O30" s="156">
        <v>1000000</v>
      </c>
    </row>
    <row r="31" ht="52.5" customHeight="1" spans="1:15">
      <c r="A31" s="197" t="s">
        <v>121</v>
      </c>
      <c r="B31" s="197" t="s">
        <v>122</v>
      </c>
      <c r="C31" s="156">
        <v>1000000</v>
      </c>
      <c r="D31" s="156">
        <v>500000</v>
      </c>
      <c r="E31" s="156"/>
      <c r="F31" s="156">
        <v>500000</v>
      </c>
      <c r="G31" s="156"/>
      <c r="H31" s="156"/>
      <c r="I31" s="156"/>
      <c r="J31" s="156">
        <v>500000</v>
      </c>
      <c r="K31" s="156"/>
      <c r="L31" s="156"/>
      <c r="M31" s="156"/>
      <c r="N31" s="156"/>
      <c r="O31" s="156">
        <v>500000</v>
      </c>
    </row>
    <row r="32" ht="52.5" customHeight="1" spans="1:15">
      <c r="A32" s="197" t="s">
        <v>123</v>
      </c>
      <c r="B32" s="197" t="s">
        <v>124</v>
      </c>
      <c r="C32" s="156">
        <v>4414137.28</v>
      </c>
      <c r="D32" s="156">
        <v>4414137.28</v>
      </c>
      <c r="E32" s="156">
        <v>4414137.28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</row>
    <row r="33" ht="52.5" customHeight="1" spans="1:15">
      <c r="A33" s="195" t="s">
        <v>125</v>
      </c>
      <c r="B33" s="195" t="s">
        <v>126</v>
      </c>
      <c r="C33" s="156">
        <v>1115761.39</v>
      </c>
      <c r="D33" s="156">
        <v>1115761.39</v>
      </c>
      <c r="E33" s="156">
        <v>1115761.39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</row>
    <row r="34" ht="52.5" customHeight="1" spans="1:15">
      <c r="A34" s="196" t="s">
        <v>127</v>
      </c>
      <c r="B34" s="196" t="s">
        <v>128</v>
      </c>
      <c r="C34" s="156">
        <v>1115761.39</v>
      </c>
      <c r="D34" s="156">
        <v>1115761.39</v>
      </c>
      <c r="E34" s="156">
        <v>1115761.39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</row>
    <row r="35" ht="52.5" customHeight="1" spans="1:15">
      <c r="A35" s="197" t="s">
        <v>129</v>
      </c>
      <c r="B35" s="197" t="s">
        <v>130</v>
      </c>
      <c r="C35" s="156">
        <v>1115761.39</v>
      </c>
      <c r="D35" s="156">
        <v>1115761.39</v>
      </c>
      <c r="E35" s="156">
        <v>1115761.39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</row>
    <row r="36" ht="52.5" customHeight="1" spans="1:15">
      <c r="A36" s="195" t="s">
        <v>131</v>
      </c>
      <c r="B36" s="195" t="s">
        <v>132</v>
      </c>
      <c r="C36" s="156">
        <v>1067000</v>
      </c>
      <c r="D36" s="156">
        <v>1067000</v>
      </c>
      <c r="E36" s="156"/>
      <c r="F36" s="156">
        <v>1067000</v>
      </c>
      <c r="G36" s="156"/>
      <c r="H36" s="156"/>
      <c r="I36" s="156"/>
      <c r="J36" s="156"/>
      <c r="K36" s="156"/>
      <c r="L36" s="156"/>
      <c r="M36" s="156"/>
      <c r="N36" s="156"/>
      <c r="O36" s="156"/>
    </row>
    <row r="37" ht="52.5" customHeight="1" spans="1:15">
      <c r="A37" s="196" t="s">
        <v>133</v>
      </c>
      <c r="B37" s="196" t="s">
        <v>134</v>
      </c>
      <c r="C37" s="156">
        <v>1067000</v>
      </c>
      <c r="D37" s="156">
        <v>1067000</v>
      </c>
      <c r="E37" s="156"/>
      <c r="F37" s="156">
        <v>1067000</v>
      </c>
      <c r="G37" s="156"/>
      <c r="H37" s="156"/>
      <c r="I37" s="156"/>
      <c r="J37" s="156"/>
      <c r="K37" s="156"/>
      <c r="L37" s="156"/>
      <c r="M37" s="156"/>
      <c r="N37" s="156"/>
      <c r="O37" s="156"/>
    </row>
    <row r="38" ht="52.5" customHeight="1" spans="1:15">
      <c r="A38" s="197" t="s">
        <v>135</v>
      </c>
      <c r="B38" s="197" t="s">
        <v>136</v>
      </c>
      <c r="C38" s="156">
        <v>1067000</v>
      </c>
      <c r="D38" s="156">
        <v>1067000</v>
      </c>
      <c r="E38" s="156"/>
      <c r="F38" s="156">
        <v>1067000</v>
      </c>
      <c r="G38" s="156"/>
      <c r="H38" s="156"/>
      <c r="I38" s="156"/>
      <c r="J38" s="156"/>
      <c r="K38" s="156"/>
      <c r="L38" s="156"/>
      <c r="M38" s="156"/>
      <c r="N38" s="156"/>
      <c r="O38" s="156"/>
    </row>
    <row r="39" ht="30" customHeight="1" spans="1:15">
      <c r="A39" s="194" t="s">
        <v>30</v>
      </c>
      <c r="B39" s="194"/>
      <c r="C39" s="156">
        <v>82005099.73</v>
      </c>
      <c r="D39" s="156">
        <v>20505099.73</v>
      </c>
      <c r="E39" s="156">
        <v>14505099.73</v>
      </c>
      <c r="F39" s="156">
        <v>6000000</v>
      </c>
      <c r="G39" s="156">
        <v>60000000</v>
      </c>
      <c r="H39" s="156"/>
      <c r="I39" s="156"/>
      <c r="J39" s="156">
        <v>1500000</v>
      </c>
      <c r="K39" s="156"/>
      <c r="L39" s="156"/>
      <c r="M39" s="156"/>
      <c r="N39" s="156"/>
      <c r="O39" s="156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8" sqref="D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6" t="s">
        <v>137</v>
      </c>
    </row>
    <row r="2" ht="30.75" customHeight="1" spans="1:4">
      <c r="A2" s="183" t="str">
        <f>"2026"&amp;"年部门财政拨款收支预算总表"</f>
        <v>2026年部门财政拨款收支预算总表</v>
      </c>
      <c r="B2" s="183"/>
      <c r="C2" s="183"/>
      <c r="D2" s="183"/>
    </row>
    <row r="3" ht="18.75" customHeight="1" spans="1:4">
      <c r="A3" s="31" t="str">
        <f>"单位名称："&amp;"芒市自然资源局"</f>
        <v>单位名称：芒市自然资源局</v>
      </c>
      <c r="B3" s="184"/>
      <c r="C3" s="184"/>
      <c r="D3" s="87" t="s">
        <v>1</v>
      </c>
    </row>
    <row r="4" ht="19.5" customHeight="1" spans="1:4">
      <c r="A4" s="12" t="s">
        <v>138</v>
      </c>
      <c r="B4" s="14"/>
      <c r="C4" s="12" t="s">
        <v>139</v>
      </c>
      <c r="D4" s="14"/>
    </row>
    <row r="5" ht="21.75" customHeight="1" spans="1:4">
      <c r="A5" s="71" t="s">
        <v>140</v>
      </c>
      <c r="B5" s="11" t="s">
        <v>5</v>
      </c>
      <c r="C5" s="71" t="s">
        <v>141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142</v>
      </c>
      <c r="B7" s="23">
        <v>80505099.73</v>
      </c>
      <c r="C7" s="89" t="s">
        <v>143</v>
      </c>
      <c r="D7" s="23">
        <v>80505099.73</v>
      </c>
    </row>
    <row r="8" ht="19.5" customHeight="1" spans="1:4">
      <c r="A8" s="89" t="s">
        <v>144</v>
      </c>
      <c r="B8" s="23">
        <v>20505099.73</v>
      </c>
      <c r="C8" s="185" t="str">
        <f>"（"&amp;"一"&amp;"）"&amp;"社会保障和就业支出"</f>
        <v>（一）社会保障和就业支出</v>
      </c>
      <c r="D8" s="23">
        <v>2264331.23</v>
      </c>
    </row>
    <row r="9" ht="19.5" customHeight="1" spans="1:4">
      <c r="A9" s="186" t="s">
        <v>145</v>
      </c>
      <c r="B9" s="23">
        <v>60000000</v>
      </c>
      <c r="C9" s="185" t="str">
        <f>"（"&amp;"二"&amp;"）"&amp;"卫生健康支出"</f>
        <v>（二）卫生健康支出</v>
      </c>
      <c r="D9" s="23">
        <v>616572.74</v>
      </c>
    </row>
    <row r="10" ht="19.5" customHeight="1" spans="1:4">
      <c r="A10" s="186" t="s">
        <v>146</v>
      </c>
      <c r="B10" s="23"/>
      <c r="C10" s="185" t="str">
        <f>"（"&amp;"三"&amp;"）"&amp;"城乡社区支出"</f>
        <v>（三）城乡社区支出</v>
      </c>
      <c r="D10" s="23">
        <v>60000000</v>
      </c>
    </row>
    <row r="11" ht="19.5" customHeight="1" spans="1:4">
      <c r="A11" s="186" t="s">
        <v>147</v>
      </c>
      <c r="B11" s="23"/>
      <c r="C11" s="185" t="str">
        <f>"（"&amp;"四"&amp;"）"&amp;"自然资源海洋气象等支出"</f>
        <v>（四）自然资源海洋气象等支出</v>
      </c>
      <c r="D11" s="23">
        <v>15441434.37</v>
      </c>
    </row>
    <row r="12" ht="19.5" customHeight="1" spans="1:4">
      <c r="A12" s="186" t="s">
        <v>144</v>
      </c>
      <c r="B12" s="23"/>
      <c r="C12" s="185" t="str">
        <f>"（"&amp;"五"&amp;"）"&amp;"住房保障支出"</f>
        <v>（五）住房保障支出</v>
      </c>
      <c r="D12" s="23">
        <v>1115761.39</v>
      </c>
    </row>
    <row r="13" ht="19.5" customHeight="1" spans="1:4">
      <c r="A13" s="186" t="s">
        <v>145</v>
      </c>
      <c r="B13" s="23"/>
      <c r="C13" s="185" t="str">
        <f>"（"&amp;"六"&amp;"）"&amp;"灾害防治及应急管理支出"</f>
        <v>（六）灾害防治及应急管理支出</v>
      </c>
      <c r="D13" s="23">
        <v>1067000</v>
      </c>
    </row>
    <row r="14" ht="19.5" customHeight="1" spans="1:4">
      <c r="A14" s="186" t="s">
        <v>146</v>
      </c>
      <c r="B14" s="23"/>
      <c r="C14" s="185"/>
      <c r="D14" s="23"/>
    </row>
    <row r="15" ht="19.5" customHeight="1" spans="1:4">
      <c r="A15" s="187"/>
      <c r="B15" s="23"/>
      <c r="C15" s="185"/>
      <c r="D15" s="23"/>
    </row>
    <row r="16" ht="19.5" customHeight="1" spans="1:4">
      <c r="A16" s="187"/>
      <c r="B16" s="23"/>
      <c r="C16" s="185"/>
      <c r="D16" s="23"/>
    </row>
    <row r="17" ht="19.5" customHeight="1" spans="1:4">
      <c r="A17" s="187"/>
      <c r="B17" s="23"/>
      <c r="C17" s="185"/>
      <c r="D17" s="23"/>
    </row>
    <row r="18" ht="19.5" customHeight="1" spans="1:4">
      <c r="A18" s="187"/>
      <c r="B18" s="23"/>
      <c r="C18" s="185"/>
      <c r="D18" s="23"/>
    </row>
    <row r="19" ht="19.5" customHeight="1" spans="1:4">
      <c r="A19" s="187"/>
      <c r="B19" s="23"/>
      <c r="C19" s="185"/>
      <c r="D19" s="23"/>
    </row>
    <row r="20" ht="19.5" customHeight="1" spans="1:4">
      <c r="A20" s="89"/>
      <c r="B20" s="23"/>
      <c r="C20" s="185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85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86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85"/>
      <c r="B30" s="23"/>
      <c r="C30" s="89"/>
      <c r="D30" s="23"/>
    </row>
    <row r="31" ht="18" customHeight="1" spans="1:4">
      <c r="A31" s="185"/>
      <c r="B31" s="23"/>
      <c r="C31" s="89"/>
      <c r="D31" s="23"/>
    </row>
    <row r="32" ht="18" customHeight="1" spans="1:4">
      <c r="A32" s="185"/>
      <c r="B32" s="23"/>
      <c r="C32" s="186"/>
      <c r="D32" s="23"/>
    </row>
    <row r="33" ht="18" customHeight="1" spans="1:4">
      <c r="A33" s="185"/>
      <c r="B33" s="23"/>
      <c r="C33" s="186"/>
      <c r="D33" s="23"/>
    </row>
    <row r="34" ht="19.5" customHeight="1" spans="1:4">
      <c r="A34" s="185"/>
      <c r="B34" s="188"/>
      <c r="C34" s="89"/>
      <c r="D34" s="188"/>
    </row>
    <row r="35" ht="19.5" customHeight="1" spans="1:4">
      <c r="A35" s="185"/>
      <c r="B35" s="23"/>
      <c r="C35" s="89" t="s">
        <v>148</v>
      </c>
      <c r="D35" s="23"/>
    </row>
    <row r="36" ht="19.5" customHeight="1" spans="1:4">
      <c r="A36" s="189" t="s">
        <v>24</v>
      </c>
      <c r="B36" s="23">
        <v>80505099.73</v>
      </c>
      <c r="C36" s="189" t="s">
        <v>25</v>
      </c>
      <c r="D36" s="23">
        <v>80505099.73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D39" sqref="D3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5"/>
      <c r="B1" s="145"/>
      <c r="C1" s="145"/>
      <c r="D1" s="145"/>
      <c r="E1" s="145"/>
      <c r="F1" s="145"/>
      <c r="G1" s="146" t="s">
        <v>149</v>
      </c>
    </row>
    <row r="2" ht="33" customHeight="1" spans="1:7">
      <c r="A2" s="176" t="str">
        <f>"2026"&amp;"年一般公共预算支出预算表（按功能科目分类）"</f>
        <v>2026年一般公共预算支出预算表（按功能科目分类）</v>
      </c>
      <c r="B2" s="176"/>
      <c r="C2" s="176"/>
      <c r="D2" s="176"/>
      <c r="E2" s="176"/>
      <c r="F2" s="176"/>
      <c r="G2" s="176"/>
    </row>
    <row r="3" ht="18.75" customHeight="1" spans="1:7">
      <c r="A3" s="177" t="str">
        <f>"单位名称："&amp;"芒市自然资源局"</f>
        <v>单位名称：芒市自然资源局</v>
      </c>
      <c r="B3" s="177"/>
      <c r="C3" s="145"/>
      <c r="D3" s="145"/>
      <c r="E3" s="145"/>
      <c r="F3" s="145"/>
      <c r="G3" s="146" t="s">
        <v>1</v>
      </c>
    </row>
    <row r="4" ht="18.75" customHeight="1" spans="1:7">
      <c r="A4" s="178" t="s">
        <v>150</v>
      </c>
      <c r="B4" s="178"/>
      <c r="C4" s="178" t="s">
        <v>30</v>
      </c>
      <c r="D4" s="178" t="s">
        <v>52</v>
      </c>
      <c r="E4" s="178"/>
      <c r="F4" s="178"/>
      <c r="G4" s="178" t="s">
        <v>53</v>
      </c>
    </row>
    <row r="5" ht="18.75" customHeight="1" spans="1:7">
      <c r="A5" s="178" t="s">
        <v>48</v>
      </c>
      <c r="B5" s="178" t="s">
        <v>49</v>
      </c>
      <c r="C5" s="178"/>
      <c r="D5" s="178" t="s">
        <v>33</v>
      </c>
      <c r="E5" s="178" t="s">
        <v>151</v>
      </c>
      <c r="F5" s="178" t="s">
        <v>152</v>
      </c>
      <c r="G5" s="178"/>
    </row>
    <row r="6" ht="18.75" customHeight="1" spans="1:7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</row>
    <row r="7" ht="18.75" customHeight="1" spans="1:7">
      <c r="A7" s="179" t="s">
        <v>74</v>
      </c>
      <c r="B7" s="179" t="s">
        <v>75</v>
      </c>
      <c r="C7" s="180">
        <v>2264331.23</v>
      </c>
      <c r="D7" s="180">
        <v>2264331.23</v>
      </c>
      <c r="E7" s="180">
        <v>2222691.23</v>
      </c>
      <c r="F7" s="180">
        <v>41640</v>
      </c>
      <c r="G7" s="180"/>
    </row>
    <row r="8" ht="18.75" customHeight="1" outlineLevel="1" spans="1:7">
      <c r="A8" s="181" t="s">
        <v>76</v>
      </c>
      <c r="B8" s="181" t="s">
        <v>77</v>
      </c>
      <c r="C8" s="180">
        <v>2210809.97</v>
      </c>
      <c r="D8" s="180">
        <v>2210809.97</v>
      </c>
      <c r="E8" s="180">
        <v>2169169.97</v>
      </c>
      <c r="F8" s="180">
        <v>41640</v>
      </c>
      <c r="G8" s="180"/>
    </row>
    <row r="9" ht="18.75" customHeight="1" outlineLevel="2" spans="1:7">
      <c r="A9" s="182" t="s">
        <v>78</v>
      </c>
      <c r="B9" s="182" t="s">
        <v>79</v>
      </c>
      <c r="C9" s="180">
        <v>221622</v>
      </c>
      <c r="D9" s="180">
        <v>221622</v>
      </c>
      <c r="E9" s="180">
        <v>179982</v>
      </c>
      <c r="F9" s="180">
        <v>41640</v>
      </c>
      <c r="G9" s="180"/>
    </row>
    <row r="10" ht="18.75" customHeight="1" outlineLevel="2" spans="1:7">
      <c r="A10" s="182" t="s">
        <v>80</v>
      </c>
      <c r="B10" s="182" t="s">
        <v>81</v>
      </c>
      <c r="C10" s="180">
        <v>1539187.97</v>
      </c>
      <c r="D10" s="180">
        <v>1539187.97</v>
      </c>
      <c r="E10" s="180">
        <v>1539187.97</v>
      </c>
      <c r="F10" s="180"/>
      <c r="G10" s="180"/>
    </row>
    <row r="11" ht="18.75" customHeight="1" outlineLevel="2" spans="1:7">
      <c r="A11" s="182" t="s">
        <v>82</v>
      </c>
      <c r="B11" s="182" t="s">
        <v>83</v>
      </c>
      <c r="C11" s="180">
        <v>450000</v>
      </c>
      <c r="D11" s="180">
        <v>450000</v>
      </c>
      <c r="E11" s="180">
        <v>450000</v>
      </c>
      <c r="F11" s="180"/>
      <c r="G11" s="180"/>
    </row>
    <row r="12" ht="18.75" customHeight="1" outlineLevel="1" spans="1:7">
      <c r="A12" s="181" t="s">
        <v>84</v>
      </c>
      <c r="B12" s="181" t="s">
        <v>85</v>
      </c>
      <c r="C12" s="180">
        <v>10000</v>
      </c>
      <c r="D12" s="180">
        <v>10000</v>
      </c>
      <c r="E12" s="180">
        <v>10000</v>
      </c>
      <c r="F12" s="180"/>
      <c r="G12" s="180"/>
    </row>
    <row r="13" ht="18.75" customHeight="1" outlineLevel="2" spans="1:7">
      <c r="A13" s="182" t="s">
        <v>86</v>
      </c>
      <c r="B13" s="182" t="s">
        <v>87</v>
      </c>
      <c r="C13" s="180">
        <v>10000</v>
      </c>
      <c r="D13" s="180">
        <v>10000</v>
      </c>
      <c r="E13" s="180">
        <v>10000</v>
      </c>
      <c r="F13" s="180"/>
      <c r="G13" s="180"/>
    </row>
    <row r="14" ht="18.75" customHeight="1" outlineLevel="1" spans="1:7">
      <c r="A14" s="181" t="s">
        <v>88</v>
      </c>
      <c r="B14" s="181" t="s">
        <v>89</v>
      </c>
      <c r="C14" s="180">
        <v>43521.26</v>
      </c>
      <c r="D14" s="180">
        <v>43521.26</v>
      </c>
      <c r="E14" s="180">
        <v>43521.26</v>
      </c>
      <c r="F14" s="180"/>
      <c r="G14" s="180"/>
    </row>
    <row r="15" ht="18.75" customHeight="1" outlineLevel="2" spans="1:7">
      <c r="A15" s="182" t="s">
        <v>90</v>
      </c>
      <c r="B15" s="182" t="s">
        <v>89</v>
      </c>
      <c r="C15" s="180">
        <v>43521.26</v>
      </c>
      <c r="D15" s="180">
        <v>43521.26</v>
      </c>
      <c r="E15" s="180">
        <v>43521.26</v>
      </c>
      <c r="F15" s="180"/>
      <c r="G15" s="180"/>
    </row>
    <row r="16" ht="18.75" customHeight="1" spans="1:7">
      <c r="A16" s="179" t="s">
        <v>91</v>
      </c>
      <c r="B16" s="179" t="s">
        <v>92</v>
      </c>
      <c r="C16" s="180">
        <v>616572.74</v>
      </c>
      <c r="D16" s="180">
        <v>616572.74</v>
      </c>
      <c r="E16" s="180">
        <v>616572.74</v>
      </c>
      <c r="F16" s="180"/>
      <c r="G16" s="180"/>
    </row>
    <row r="17" ht="18.75" customHeight="1" outlineLevel="1" spans="1:7">
      <c r="A17" s="181" t="s">
        <v>93</v>
      </c>
      <c r="B17" s="181" t="s">
        <v>94</v>
      </c>
      <c r="C17" s="180">
        <v>616572.74</v>
      </c>
      <c r="D17" s="180">
        <v>616572.74</v>
      </c>
      <c r="E17" s="180">
        <v>616572.74</v>
      </c>
      <c r="F17" s="180"/>
      <c r="G17" s="180"/>
    </row>
    <row r="18" ht="18.75" customHeight="1" outlineLevel="2" spans="1:7">
      <c r="A18" s="182" t="s">
        <v>95</v>
      </c>
      <c r="B18" s="182" t="s">
        <v>96</v>
      </c>
      <c r="C18" s="180">
        <v>597976.72</v>
      </c>
      <c r="D18" s="180">
        <v>597976.72</v>
      </c>
      <c r="E18" s="180">
        <v>597976.72</v>
      </c>
      <c r="F18" s="180"/>
      <c r="G18" s="180"/>
    </row>
    <row r="19" ht="18.75" customHeight="1" outlineLevel="2" spans="1:7">
      <c r="A19" s="182" t="s">
        <v>99</v>
      </c>
      <c r="B19" s="182" t="s">
        <v>100</v>
      </c>
      <c r="C19" s="180">
        <v>18596.02</v>
      </c>
      <c r="D19" s="180">
        <v>18596.02</v>
      </c>
      <c r="E19" s="180">
        <v>18596.02</v>
      </c>
      <c r="F19" s="180"/>
      <c r="G19" s="180"/>
    </row>
    <row r="20" ht="18.75" customHeight="1" spans="1:7">
      <c r="A20" s="179" t="s">
        <v>113</v>
      </c>
      <c r="B20" s="179" t="s">
        <v>114</v>
      </c>
      <c r="C20" s="180">
        <v>15441434.37</v>
      </c>
      <c r="D20" s="180">
        <v>10508434.37</v>
      </c>
      <c r="E20" s="180">
        <v>8889051.6</v>
      </c>
      <c r="F20" s="180">
        <v>1619382.77</v>
      </c>
      <c r="G20" s="180">
        <v>4933000</v>
      </c>
    </row>
    <row r="21" ht="18.75" customHeight="1" outlineLevel="1" spans="1:7">
      <c r="A21" s="181" t="s">
        <v>115</v>
      </c>
      <c r="B21" s="181" t="s">
        <v>116</v>
      </c>
      <c r="C21" s="180">
        <v>15441434.37</v>
      </c>
      <c r="D21" s="180">
        <v>10508434.37</v>
      </c>
      <c r="E21" s="180">
        <v>8889051.6</v>
      </c>
      <c r="F21" s="180">
        <v>1619382.77</v>
      </c>
      <c r="G21" s="180">
        <v>4933000</v>
      </c>
    </row>
    <row r="22" ht="18.75" customHeight="1" outlineLevel="2" spans="1:7">
      <c r="A22" s="182" t="s">
        <v>117</v>
      </c>
      <c r="B22" s="182" t="s">
        <v>118</v>
      </c>
      <c r="C22" s="180">
        <v>6094297.09</v>
      </c>
      <c r="D22" s="180">
        <v>6094297.09</v>
      </c>
      <c r="E22" s="180">
        <v>5017771.6</v>
      </c>
      <c r="F22" s="180">
        <v>1076525.49</v>
      </c>
      <c r="G22" s="180"/>
    </row>
    <row r="23" ht="18.75" customHeight="1" outlineLevel="2" spans="1:7">
      <c r="A23" s="182" t="s">
        <v>119</v>
      </c>
      <c r="B23" s="182" t="s">
        <v>120</v>
      </c>
      <c r="C23" s="180">
        <v>4433000</v>
      </c>
      <c r="D23" s="180"/>
      <c r="E23" s="180"/>
      <c r="F23" s="180"/>
      <c r="G23" s="180">
        <v>4433000</v>
      </c>
    </row>
    <row r="24" ht="18.75" customHeight="1" outlineLevel="2" spans="1:7">
      <c r="A24" s="182" t="s">
        <v>121</v>
      </c>
      <c r="B24" s="182" t="s">
        <v>122</v>
      </c>
      <c r="C24" s="180">
        <v>500000</v>
      </c>
      <c r="D24" s="180"/>
      <c r="E24" s="180"/>
      <c r="F24" s="180"/>
      <c r="G24" s="180">
        <v>500000</v>
      </c>
    </row>
    <row r="25" ht="18.75" customHeight="1" outlineLevel="2" spans="1:7">
      <c r="A25" s="182" t="s">
        <v>123</v>
      </c>
      <c r="B25" s="182" t="s">
        <v>124</v>
      </c>
      <c r="C25" s="180">
        <v>4414137.28</v>
      </c>
      <c r="D25" s="180">
        <v>4414137.28</v>
      </c>
      <c r="E25" s="180">
        <v>3871280</v>
      </c>
      <c r="F25" s="180">
        <v>542857.28</v>
      </c>
      <c r="G25" s="180"/>
    </row>
    <row r="26" ht="18.75" customHeight="1" spans="1:7">
      <c r="A26" s="179" t="s">
        <v>125</v>
      </c>
      <c r="B26" s="179" t="s">
        <v>126</v>
      </c>
      <c r="C26" s="180">
        <v>1115761.39</v>
      </c>
      <c r="D26" s="180">
        <v>1115761.39</v>
      </c>
      <c r="E26" s="180">
        <v>1115761.39</v>
      </c>
      <c r="F26" s="180"/>
      <c r="G26" s="180"/>
    </row>
    <row r="27" ht="18.75" customHeight="1" outlineLevel="1" spans="1:7">
      <c r="A27" s="181" t="s">
        <v>127</v>
      </c>
      <c r="B27" s="181" t="s">
        <v>128</v>
      </c>
      <c r="C27" s="180">
        <v>1115761.39</v>
      </c>
      <c r="D27" s="180">
        <v>1115761.39</v>
      </c>
      <c r="E27" s="180">
        <v>1115761.39</v>
      </c>
      <c r="F27" s="180"/>
      <c r="G27" s="180"/>
    </row>
    <row r="28" ht="18.75" customHeight="1" outlineLevel="2" spans="1:7">
      <c r="A28" s="182" t="s">
        <v>129</v>
      </c>
      <c r="B28" s="182" t="s">
        <v>130</v>
      </c>
      <c r="C28" s="180">
        <v>1115761.39</v>
      </c>
      <c r="D28" s="180">
        <v>1115761.39</v>
      </c>
      <c r="E28" s="180">
        <v>1115761.39</v>
      </c>
      <c r="F28" s="180"/>
      <c r="G28" s="180"/>
    </row>
    <row r="29" ht="18.75" customHeight="1" spans="1:7">
      <c r="A29" s="179" t="s">
        <v>131</v>
      </c>
      <c r="B29" s="179" t="s">
        <v>132</v>
      </c>
      <c r="C29" s="180">
        <v>1067000</v>
      </c>
      <c r="D29" s="180"/>
      <c r="E29" s="180"/>
      <c r="F29" s="180"/>
      <c r="G29" s="180">
        <v>1067000</v>
      </c>
    </row>
    <row r="30" ht="18.75" customHeight="1" outlineLevel="1" spans="1:7">
      <c r="A30" s="181" t="s">
        <v>133</v>
      </c>
      <c r="B30" s="181" t="s">
        <v>134</v>
      </c>
      <c r="C30" s="180">
        <v>1067000</v>
      </c>
      <c r="D30" s="180"/>
      <c r="E30" s="180"/>
      <c r="F30" s="180"/>
      <c r="G30" s="180">
        <v>1067000</v>
      </c>
    </row>
    <row r="31" ht="18.75" customHeight="1" outlineLevel="2" spans="1:7">
      <c r="A31" s="182" t="s">
        <v>135</v>
      </c>
      <c r="B31" s="182" t="s">
        <v>136</v>
      </c>
      <c r="C31" s="180">
        <v>1067000</v>
      </c>
      <c r="D31" s="180"/>
      <c r="E31" s="180"/>
      <c r="F31" s="180"/>
      <c r="G31" s="180">
        <v>1067000</v>
      </c>
    </row>
    <row r="32" ht="18.75" customHeight="1" spans="1:7">
      <c r="A32" s="178" t="s">
        <v>30</v>
      </c>
      <c r="B32" s="178"/>
      <c r="C32" s="180">
        <v>20505099.73</v>
      </c>
      <c r="D32" s="180">
        <v>14505099.73</v>
      </c>
      <c r="E32" s="180">
        <v>12844076.96</v>
      </c>
      <c r="F32" s="180">
        <v>1661022.77</v>
      </c>
      <c r="G32" s="180">
        <v>6000000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39" sqref="D3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7"/>
      <c r="B1" s="167"/>
      <c r="C1" s="168"/>
      <c r="D1" s="1"/>
      <c r="E1" s="1"/>
      <c r="F1" s="169" t="s">
        <v>153</v>
      </c>
    </row>
    <row r="2" ht="33.75" customHeight="1" spans="1:6">
      <c r="A2" s="170" t="str">
        <f>"2026"&amp;"年一般公共预算“三公”经费支出预算表"</f>
        <v>2026年一般公共预算“三公”经费支出预算表</v>
      </c>
      <c r="B2" s="170"/>
      <c r="C2" s="170"/>
      <c r="D2" s="170"/>
      <c r="E2" s="170"/>
      <c r="F2" s="170"/>
    </row>
    <row r="3" ht="21.75" customHeight="1" spans="1:6">
      <c r="A3" s="171" t="str">
        <f>"单位名称："&amp;"芒市自然资源局"</f>
        <v>单位名称：芒市自然资源局</v>
      </c>
      <c r="B3" s="167"/>
      <c r="C3" s="168"/>
      <c r="D3" s="3"/>
      <c r="E3" s="1"/>
      <c r="F3" s="169" t="s">
        <v>27</v>
      </c>
    </row>
    <row r="4" ht="19.5" customHeight="1" spans="1:6">
      <c r="A4" s="11" t="s">
        <v>154</v>
      </c>
      <c r="B4" s="71" t="s">
        <v>155</v>
      </c>
      <c r="C4" s="12" t="s">
        <v>156</v>
      </c>
      <c r="D4" s="13"/>
      <c r="E4" s="14"/>
      <c r="F4" s="71" t="s">
        <v>157</v>
      </c>
    </row>
    <row r="5" ht="19.5" customHeight="1" spans="1:6">
      <c r="A5" s="18"/>
      <c r="B5" s="74"/>
      <c r="C5" s="36" t="s">
        <v>33</v>
      </c>
      <c r="D5" s="36" t="s">
        <v>158</v>
      </c>
      <c r="E5" s="36" t="s">
        <v>159</v>
      </c>
      <c r="F5" s="74"/>
    </row>
    <row r="6" ht="18.75" customHeight="1" spans="1:6">
      <c r="A6" s="172">
        <v>1</v>
      </c>
      <c r="B6" s="172">
        <v>2</v>
      </c>
      <c r="C6" s="173">
        <v>3</v>
      </c>
      <c r="D6" s="172">
        <v>4</v>
      </c>
      <c r="E6" s="172">
        <v>5</v>
      </c>
      <c r="F6" s="172">
        <v>6</v>
      </c>
    </row>
    <row r="7" ht="24.75" customHeight="1" spans="1:6">
      <c r="A7" s="174">
        <v>165000</v>
      </c>
      <c r="B7" s="174"/>
      <c r="C7" s="175">
        <v>150000</v>
      </c>
      <c r="D7" s="174"/>
      <c r="E7" s="174">
        <v>150000</v>
      </c>
      <c r="F7" s="17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selection activeCell="Y13" sqref="Y1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 t="s">
        <v>160</v>
      </c>
      <c r="U1" s="159"/>
      <c r="V1" s="159"/>
      <c r="W1" s="159"/>
    </row>
    <row r="2" ht="45.75" customHeight="1" spans="1:23">
      <c r="A2" s="160" t="str">
        <f>"2026"&amp;"年部门基本支出预算表"</f>
        <v>2026年部门基本支出预算表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ht="18.75" customHeight="1" spans="1:23">
      <c r="A3" s="158" t="str">
        <f>"单位名称："&amp;"芒市自然资源局"</f>
        <v>单位名称：芒市自然资源局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 t="s">
        <v>27</v>
      </c>
      <c r="U3" s="159"/>
      <c r="V3" s="159"/>
      <c r="W3" s="159"/>
    </row>
    <row r="4" ht="18.75" customHeight="1" spans="1:23">
      <c r="A4" s="161" t="s">
        <v>161</v>
      </c>
      <c r="B4" s="161" t="s">
        <v>162</v>
      </c>
      <c r="C4" s="161" t="s">
        <v>163</v>
      </c>
      <c r="D4" s="161" t="s">
        <v>164</v>
      </c>
      <c r="E4" s="161" t="s">
        <v>165</v>
      </c>
      <c r="F4" s="162" t="s">
        <v>166</v>
      </c>
      <c r="G4" s="162" t="s">
        <v>167</v>
      </c>
      <c r="H4" s="161" t="s">
        <v>168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8.3" customHeight="1" spans="1:23">
      <c r="A5" s="161"/>
      <c r="B5" s="161"/>
      <c r="C5" s="161"/>
      <c r="D5" s="161"/>
      <c r="E5" s="161"/>
      <c r="F5" s="161"/>
      <c r="G5" s="161"/>
      <c r="H5" s="163" t="s">
        <v>30</v>
      </c>
      <c r="I5" s="161" t="s">
        <v>34</v>
      </c>
      <c r="J5" s="161" t="s">
        <v>169</v>
      </c>
      <c r="K5" s="161" t="s">
        <v>170</v>
      </c>
      <c r="L5" s="161" t="s">
        <v>171</v>
      </c>
      <c r="M5" s="161" t="s">
        <v>172</v>
      </c>
      <c r="N5" s="161" t="s">
        <v>173</v>
      </c>
      <c r="O5" s="161" t="s">
        <v>35</v>
      </c>
      <c r="P5" s="161" t="s">
        <v>36</v>
      </c>
      <c r="Q5" s="161" t="s">
        <v>37</v>
      </c>
      <c r="R5" s="161" t="s">
        <v>51</v>
      </c>
      <c r="S5" s="161"/>
      <c r="T5" s="161"/>
      <c r="U5" s="161"/>
      <c r="V5" s="161"/>
      <c r="W5" s="161"/>
    </row>
    <row r="6" ht="24" customHeight="1" spans="1:23">
      <c r="A6" s="161"/>
      <c r="B6" s="161"/>
      <c r="C6" s="161"/>
      <c r="D6" s="161"/>
      <c r="E6" s="161"/>
      <c r="F6" s="161"/>
      <c r="G6" s="161"/>
      <c r="H6" s="163"/>
      <c r="I6" s="161" t="s">
        <v>174</v>
      </c>
      <c r="J6" s="161" t="s">
        <v>169</v>
      </c>
      <c r="K6" s="161" t="s">
        <v>170</v>
      </c>
      <c r="L6" s="161" t="s">
        <v>171</v>
      </c>
      <c r="M6" s="161" t="s">
        <v>172</v>
      </c>
      <c r="N6" s="161" t="s">
        <v>34</v>
      </c>
      <c r="O6" s="161" t="s">
        <v>35</v>
      </c>
      <c r="P6" s="161" t="s">
        <v>36</v>
      </c>
      <c r="Q6" s="161"/>
      <c r="R6" s="161" t="s">
        <v>33</v>
      </c>
      <c r="S6" s="161" t="s">
        <v>40</v>
      </c>
      <c r="T6" s="161" t="s">
        <v>41</v>
      </c>
      <c r="U6" s="161" t="s">
        <v>42</v>
      </c>
      <c r="V6" s="161" t="s">
        <v>43</v>
      </c>
      <c r="W6" s="161" t="s">
        <v>44</v>
      </c>
    </row>
    <row r="7" ht="32.05" customHeight="1" spans="1:23">
      <c r="A7" s="161"/>
      <c r="B7" s="161"/>
      <c r="C7" s="161"/>
      <c r="D7" s="161"/>
      <c r="E7" s="161"/>
      <c r="F7" s="161"/>
      <c r="G7" s="161"/>
      <c r="H7" s="163"/>
      <c r="I7" s="161" t="s">
        <v>33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8.75" customHeight="1" spans="1:23">
      <c r="A8" s="161" t="s">
        <v>59</v>
      </c>
      <c r="B8" s="161" t="s">
        <v>60</v>
      </c>
      <c r="C8" s="161" t="s">
        <v>61</v>
      </c>
      <c r="D8" s="161" t="s">
        <v>62</v>
      </c>
      <c r="E8" s="161" t="s">
        <v>63</v>
      </c>
      <c r="F8" s="161" t="s">
        <v>64</v>
      </c>
      <c r="G8" s="161" t="s">
        <v>65</v>
      </c>
      <c r="H8" s="161" t="s">
        <v>66</v>
      </c>
      <c r="I8" s="161" t="s">
        <v>67</v>
      </c>
      <c r="J8" s="161" t="s">
        <v>68</v>
      </c>
      <c r="K8" s="161" t="s">
        <v>69</v>
      </c>
      <c r="L8" s="161" t="s">
        <v>70</v>
      </c>
      <c r="M8" s="161" t="s">
        <v>71</v>
      </c>
      <c r="N8" s="161" t="s">
        <v>72</v>
      </c>
      <c r="O8" s="161" t="s">
        <v>73</v>
      </c>
      <c r="P8" s="161" t="s">
        <v>175</v>
      </c>
      <c r="Q8" s="161" t="s">
        <v>176</v>
      </c>
      <c r="R8" s="161" t="s">
        <v>177</v>
      </c>
      <c r="S8" s="161" t="s">
        <v>178</v>
      </c>
      <c r="T8" s="161" t="s">
        <v>179</v>
      </c>
      <c r="U8" s="161" t="s">
        <v>180</v>
      </c>
      <c r="V8" s="161" t="s">
        <v>181</v>
      </c>
      <c r="W8" s="161" t="s">
        <v>182</v>
      </c>
    </row>
    <row r="9" ht="53.25" customHeight="1" spans="1:23">
      <c r="A9" s="164" t="s">
        <v>46</v>
      </c>
      <c r="B9" s="164"/>
      <c r="C9" s="164"/>
      <c r="D9" s="164"/>
      <c r="E9" s="164"/>
      <c r="F9" s="164"/>
      <c r="G9" s="164"/>
      <c r="H9" s="165">
        <v>14505099.73</v>
      </c>
      <c r="I9" s="165">
        <v>14505099.73</v>
      </c>
      <c r="J9" s="165"/>
      <c r="K9" s="165"/>
      <c r="L9" s="165">
        <v>14505099.73</v>
      </c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ht="53.25" customHeight="1" outlineLevel="1" spans="1:23">
      <c r="A10" s="164" t="s">
        <v>46</v>
      </c>
      <c r="B10" s="164" t="s">
        <v>183</v>
      </c>
      <c r="C10" s="164" t="s">
        <v>184</v>
      </c>
      <c r="D10" s="164" t="s">
        <v>123</v>
      </c>
      <c r="E10" s="164" t="s">
        <v>124</v>
      </c>
      <c r="F10" s="164" t="s">
        <v>185</v>
      </c>
      <c r="G10" s="164" t="s">
        <v>186</v>
      </c>
      <c r="H10" s="165">
        <v>1720992</v>
      </c>
      <c r="I10" s="165">
        <v>1720992</v>
      </c>
      <c r="J10" s="165"/>
      <c r="K10" s="165"/>
      <c r="L10" s="165">
        <v>1720992</v>
      </c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</row>
    <row r="11" ht="53.25" customHeight="1" outlineLevel="1" spans="1:23">
      <c r="A11" s="164" t="s">
        <v>46</v>
      </c>
      <c r="B11" s="164" t="s">
        <v>187</v>
      </c>
      <c r="C11" s="164" t="s">
        <v>188</v>
      </c>
      <c r="D11" s="164" t="s">
        <v>117</v>
      </c>
      <c r="E11" s="164" t="s">
        <v>118</v>
      </c>
      <c r="F11" s="164" t="s">
        <v>185</v>
      </c>
      <c r="G11" s="164" t="s">
        <v>186</v>
      </c>
      <c r="H11" s="165">
        <v>2141966.4</v>
      </c>
      <c r="I11" s="165">
        <v>2141966.4</v>
      </c>
      <c r="J11" s="165"/>
      <c r="K11" s="165"/>
      <c r="L11" s="165">
        <v>2141966.4</v>
      </c>
      <c r="M11" s="164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ht="53.25" customHeight="1" outlineLevel="1" spans="1:23">
      <c r="A12" s="164" t="s">
        <v>46</v>
      </c>
      <c r="B12" s="164" t="s">
        <v>183</v>
      </c>
      <c r="C12" s="164" t="s">
        <v>184</v>
      </c>
      <c r="D12" s="164" t="s">
        <v>123</v>
      </c>
      <c r="E12" s="164" t="s">
        <v>124</v>
      </c>
      <c r="F12" s="164" t="s">
        <v>189</v>
      </c>
      <c r="G12" s="164" t="s">
        <v>190</v>
      </c>
      <c r="H12" s="165">
        <v>191100</v>
      </c>
      <c r="I12" s="165">
        <v>191100</v>
      </c>
      <c r="J12" s="165"/>
      <c r="K12" s="165"/>
      <c r="L12" s="165">
        <v>191100</v>
      </c>
      <c r="M12" s="164"/>
      <c r="N12" s="165"/>
      <c r="O12" s="165"/>
      <c r="P12" s="165"/>
      <c r="Q12" s="165"/>
      <c r="R12" s="165"/>
      <c r="S12" s="165"/>
      <c r="T12" s="165"/>
      <c r="U12" s="165"/>
      <c r="V12" s="165"/>
      <c r="W12" s="165"/>
    </row>
    <row r="13" ht="53.25" customHeight="1" outlineLevel="1" spans="1:23">
      <c r="A13" s="164" t="s">
        <v>46</v>
      </c>
      <c r="B13" s="164" t="s">
        <v>187</v>
      </c>
      <c r="C13" s="164" t="s">
        <v>188</v>
      </c>
      <c r="D13" s="164" t="s">
        <v>117</v>
      </c>
      <c r="E13" s="164" t="s">
        <v>118</v>
      </c>
      <c r="F13" s="164" t="s">
        <v>189</v>
      </c>
      <c r="G13" s="164" t="s">
        <v>190</v>
      </c>
      <c r="H13" s="165">
        <v>2551308</v>
      </c>
      <c r="I13" s="165">
        <v>2551308</v>
      </c>
      <c r="J13" s="165"/>
      <c r="K13" s="165"/>
      <c r="L13" s="165">
        <v>2551308</v>
      </c>
      <c r="M13" s="164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ht="53.25" customHeight="1" outlineLevel="1" spans="1:23">
      <c r="A14" s="164" t="s">
        <v>46</v>
      </c>
      <c r="B14" s="164" t="s">
        <v>187</v>
      </c>
      <c r="C14" s="164" t="s">
        <v>188</v>
      </c>
      <c r="D14" s="164" t="s">
        <v>117</v>
      </c>
      <c r="E14" s="164" t="s">
        <v>118</v>
      </c>
      <c r="F14" s="164" t="s">
        <v>191</v>
      </c>
      <c r="G14" s="164" t="s">
        <v>192</v>
      </c>
      <c r="H14" s="165">
        <v>178497.2</v>
      </c>
      <c r="I14" s="165">
        <v>178497.2</v>
      </c>
      <c r="J14" s="165"/>
      <c r="K14" s="165"/>
      <c r="L14" s="165">
        <v>178497.2</v>
      </c>
      <c r="M14" s="164"/>
      <c r="N14" s="165"/>
      <c r="O14" s="165"/>
      <c r="P14" s="165"/>
      <c r="Q14" s="165"/>
      <c r="R14" s="165"/>
      <c r="S14" s="165"/>
      <c r="T14" s="165"/>
      <c r="U14" s="165"/>
      <c r="V14" s="165"/>
      <c r="W14" s="165"/>
    </row>
    <row r="15" ht="53.25" customHeight="1" outlineLevel="1" spans="1:23">
      <c r="A15" s="164" t="s">
        <v>46</v>
      </c>
      <c r="B15" s="164" t="s">
        <v>183</v>
      </c>
      <c r="C15" s="164" t="s">
        <v>184</v>
      </c>
      <c r="D15" s="164" t="s">
        <v>123</v>
      </c>
      <c r="E15" s="164" t="s">
        <v>124</v>
      </c>
      <c r="F15" s="164" t="s">
        <v>193</v>
      </c>
      <c r="G15" s="164" t="s">
        <v>194</v>
      </c>
      <c r="H15" s="165">
        <v>143416</v>
      </c>
      <c r="I15" s="165">
        <v>143416</v>
      </c>
      <c r="J15" s="165"/>
      <c r="K15" s="165"/>
      <c r="L15" s="165">
        <v>143416</v>
      </c>
      <c r="M15" s="164"/>
      <c r="N15" s="165"/>
      <c r="O15" s="165"/>
      <c r="P15" s="165"/>
      <c r="Q15" s="165"/>
      <c r="R15" s="165"/>
      <c r="S15" s="165"/>
      <c r="T15" s="165"/>
      <c r="U15" s="165"/>
      <c r="V15" s="165"/>
      <c r="W15" s="165"/>
    </row>
    <row r="16" ht="53.25" customHeight="1" outlineLevel="1" spans="1:23">
      <c r="A16" s="164" t="s">
        <v>46</v>
      </c>
      <c r="B16" s="164" t="s">
        <v>183</v>
      </c>
      <c r="C16" s="164" t="s">
        <v>184</v>
      </c>
      <c r="D16" s="164" t="s">
        <v>123</v>
      </c>
      <c r="E16" s="164" t="s">
        <v>124</v>
      </c>
      <c r="F16" s="164" t="s">
        <v>193</v>
      </c>
      <c r="G16" s="164" t="s">
        <v>194</v>
      </c>
      <c r="H16" s="165">
        <v>480120</v>
      </c>
      <c r="I16" s="165">
        <v>480120</v>
      </c>
      <c r="J16" s="165"/>
      <c r="K16" s="165"/>
      <c r="L16" s="165">
        <v>480120</v>
      </c>
      <c r="M16" s="164"/>
      <c r="N16" s="165"/>
      <c r="O16" s="165"/>
      <c r="P16" s="165"/>
      <c r="Q16" s="165"/>
      <c r="R16" s="165"/>
      <c r="S16" s="165"/>
      <c r="T16" s="165"/>
      <c r="U16" s="165"/>
      <c r="V16" s="165"/>
      <c r="W16" s="165"/>
    </row>
    <row r="17" ht="53.25" customHeight="1" outlineLevel="1" spans="1:23">
      <c r="A17" s="164" t="s">
        <v>46</v>
      </c>
      <c r="B17" s="164" t="s">
        <v>183</v>
      </c>
      <c r="C17" s="164" t="s">
        <v>184</v>
      </c>
      <c r="D17" s="164" t="s">
        <v>123</v>
      </c>
      <c r="E17" s="164" t="s">
        <v>124</v>
      </c>
      <c r="F17" s="164" t="s">
        <v>193</v>
      </c>
      <c r="G17" s="164" t="s">
        <v>194</v>
      </c>
      <c r="H17" s="165">
        <v>810180</v>
      </c>
      <c r="I17" s="165">
        <v>810180</v>
      </c>
      <c r="J17" s="165"/>
      <c r="K17" s="165"/>
      <c r="L17" s="165">
        <v>810180</v>
      </c>
      <c r="M17" s="164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ht="53.25" customHeight="1" outlineLevel="1" spans="1:23">
      <c r="A18" s="164" t="s">
        <v>46</v>
      </c>
      <c r="B18" s="164" t="s">
        <v>183</v>
      </c>
      <c r="C18" s="164" t="s">
        <v>184</v>
      </c>
      <c r="D18" s="164" t="s">
        <v>123</v>
      </c>
      <c r="E18" s="164" t="s">
        <v>124</v>
      </c>
      <c r="F18" s="164" t="s">
        <v>193</v>
      </c>
      <c r="G18" s="164" t="s">
        <v>194</v>
      </c>
      <c r="H18" s="165">
        <v>476472</v>
      </c>
      <c r="I18" s="165">
        <v>476472</v>
      </c>
      <c r="J18" s="165"/>
      <c r="K18" s="165"/>
      <c r="L18" s="165">
        <v>476472</v>
      </c>
      <c r="M18" s="164"/>
      <c r="N18" s="165"/>
      <c r="O18" s="165"/>
      <c r="P18" s="165"/>
      <c r="Q18" s="165"/>
      <c r="R18" s="165"/>
      <c r="S18" s="165"/>
      <c r="T18" s="165"/>
      <c r="U18" s="165"/>
      <c r="V18" s="165"/>
      <c r="W18" s="165"/>
    </row>
    <row r="19" ht="53.25" customHeight="1" outlineLevel="1" spans="1:23">
      <c r="A19" s="164" t="s">
        <v>46</v>
      </c>
      <c r="B19" s="164" t="s">
        <v>195</v>
      </c>
      <c r="C19" s="164" t="s">
        <v>196</v>
      </c>
      <c r="D19" s="164" t="s">
        <v>80</v>
      </c>
      <c r="E19" s="164" t="s">
        <v>81</v>
      </c>
      <c r="F19" s="164" t="s">
        <v>197</v>
      </c>
      <c r="G19" s="164" t="s">
        <v>198</v>
      </c>
      <c r="H19" s="165">
        <v>1539187.97</v>
      </c>
      <c r="I19" s="165">
        <v>1539187.97</v>
      </c>
      <c r="J19" s="165"/>
      <c r="K19" s="165"/>
      <c r="L19" s="165">
        <v>1539187.97</v>
      </c>
      <c r="M19" s="164"/>
      <c r="N19" s="165"/>
      <c r="O19" s="165"/>
      <c r="P19" s="165"/>
      <c r="Q19" s="165"/>
      <c r="R19" s="165"/>
      <c r="S19" s="165"/>
      <c r="T19" s="165"/>
      <c r="U19" s="165"/>
      <c r="V19" s="165"/>
      <c r="W19" s="165"/>
    </row>
    <row r="20" ht="53.25" customHeight="1" outlineLevel="1" spans="1:23">
      <c r="A20" s="164" t="s">
        <v>46</v>
      </c>
      <c r="B20" s="164" t="s">
        <v>195</v>
      </c>
      <c r="C20" s="164" t="s">
        <v>196</v>
      </c>
      <c r="D20" s="164" t="s">
        <v>82</v>
      </c>
      <c r="E20" s="164" t="s">
        <v>83</v>
      </c>
      <c r="F20" s="164" t="s">
        <v>199</v>
      </c>
      <c r="G20" s="164" t="s">
        <v>200</v>
      </c>
      <c r="H20" s="165"/>
      <c r="I20" s="165"/>
      <c r="J20" s="165"/>
      <c r="K20" s="165"/>
      <c r="L20" s="165"/>
      <c r="M20" s="164"/>
      <c r="N20" s="165"/>
      <c r="O20" s="165"/>
      <c r="P20" s="165"/>
      <c r="Q20" s="165"/>
      <c r="R20" s="165"/>
      <c r="S20" s="165"/>
      <c r="T20" s="165"/>
      <c r="U20" s="165"/>
      <c r="V20" s="165"/>
      <c r="W20" s="165"/>
    </row>
    <row r="21" ht="53.25" customHeight="1" outlineLevel="1" spans="1:23">
      <c r="A21" s="164" t="s">
        <v>46</v>
      </c>
      <c r="B21" s="164" t="s">
        <v>195</v>
      </c>
      <c r="C21" s="164" t="s">
        <v>196</v>
      </c>
      <c r="D21" s="164" t="s">
        <v>82</v>
      </c>
      <c r="E21" s="164" t="s">
        <v>83</v>
      </c>
      <c r="F21" s="164" t="s">
        <v>199</v>
      </c>
      <c r="G21" s="164" t="s">
        <v>200</v>
      </c>
      <c r="H21" s="165">
        <v>450000</v>
      </c>
      <c r="I21" s="165">
        <v>450000</v>
      </c>
      <c r="J21" s="165"/>
      <c r="K21" s="165"/>
      <c r="L21" s="165">
        <v>450000</v>
      </c>
      <c r="M21" s="164"/>
      <c r="N21" s="165"/>
      <c r="O21" s="165"/>
      <c r="P21" s="165"/>
      <c r="Q21" s="165"/>
      <c r="R21" s="165"/>
      <c r="S21" s="165"/>
      <c r="T21" s="165"/>
      <c r="U21" s="165"/>
      <c r="V21" s="165"/>
      <c r="W21" s="165"/>
    </row>
    <row r="22" ht="53.25" customHeight="1" outlineLevel="1" spans="1:23">
      <c r="A22" s="164" t="s">
        <v>46</v>
      </c>
      <c r="B22" s="164" t="s">
        <v>195</v>
      </c>
      <c r="C22" s="164" t="s">
        <v>196</v>
      </c>
      <c r="D22" s="164" t="s">
        <v>95</v>
      </c>
      <c r="E22" s="164" t="s">
        <v>96</v>
      </c>
      <c r="F22" s="164" t="s">
        <v>201</v>
      </c>
      <c r="G22" s="164" t="s">
        <v>202</v>
      </c>
      <c r="H22" s="165">
        <v>597976.72</v>
      </c>
      <c r="I22" s="165">
        <v>597976.72</v>
      </c>
      <c r="J22" s="165"/>
      <c r="K22" s="165"/>
      <c r="L22" s="165">
        <v>597976.72</v>
      </c>
      <c r="M22" s="164"/>
      <c r="N22" s="165"/>
      <c r="O22" s="165"/>
      <c r="P22" s="165"/>
      <c r="Q22" s="165"/>
      <c r="R22" s="165"/>
      <c r="S22" s="165"/>
      <c r="T22" s="165"/>
      <c r="U22" s="165"/>
      <c r="V22" s="165"/>
      <c r="W22" s="165"/>
    </row>
    <row r="23" ht="53.25" customHeight="1" outlineLevel="1" spans="1:23">
      <c r="A23" s="164" t="s">
        <v>46</v>
      </c>
      <c r="B23" s="164" t="s">
        <v>195</v>
      </c>
      <c r="C23" s="164" t="s">
        <v>196</v>
      </c>
      <c r="D23" s="164" t="s">
        <v>97</v>
      </c>
      <c r="E23" s="164" t="s">
        <v>98</v>
      </c>
      <c r="F23" s="164" t="s">
        <v>201</v>
      </c>
      <c r="G23" s="164" t="s">
        <v>202</v>
      </c>
      <c r="H23" s="165"/>
      <c r="I23" s="165"/>
      <c r="J23" s="165"/>
      <c r="K23" s="165"/>
      <c r="L23" s="165"/>
      <c r="M23" s="164"/>
      <c r="N23" s="165"/>
      <c r="O23" s="165"/>
      <c r="P23" s="165"/>
      <c r="Q23" s="165"/>
      <c r="R23" s="165"/>
      <c r="S23" s="165"/>
      <c r="T23" s="165"/>
      <c r="U23" s="165"/>
      <c r="V23" s="165"/>
      <c r="W23" s="165"/>
    </row>
    <row r="24" ht="53.25" customHeight="1" outlineLevel="1" spans="1:23">
      <c r="A24" s="164" t="s">
        <v>46</v>
      </c>
      <c r="B24" s="164" t="s">
        <v>195</v>
      </c>
      <c r="C24" s="164" t="s">
        <v>196</v>
      </c>
      <c r="D24" s="164" t="s">
        <v>99</v>
      </c>
      <c r="E24" s="164" t="s">
        <v>100</v>
      </c>
      <c r="F24" s="164" t="s">
        <v>203</v>
      </c>
      <c r="G24" s="164" t="s">
        <v>204</v>
      </c>
      <c r="H24" s="165">
        <v>18596.02</v>
      </c>
      <c r="I24" s="165">
        <v>18596.02</v>
      </c>
      <c r="J24" s="165"/>
      <c r="K24" s="165"/>
      <c r="L24" s="165">
        <v>18596.02</v>
      </c>
      <c r="M24" s="164"/>
      <c r="N24" s="165"/>
      <c r="O24" s="165"/>
      <c r="P24" s="165"/>
      <c r="Q24" s="165"/>
      <c r="R24" s="165"/>
      <c r="S24" s="165"/>
      <c r="T24" s="165"/>
      <c r="U24" s="165"/>
      <c r="V24" s="165"/>
      <c r="W24" s="165"/>
    </row>
    <row r="25" ht="53.25" customHeight="1" outlineLevel="1" spans="1:23">
      <c r="A25" s="164" t="s">
        <v>46</v>
      </c>
      <c r="B25" s="164" t="s">
        <v>195</v>
      </c>
      <c r="C25" s="164" t="s">
        <v>196</v>
      </c>
      <c r="D25" s="164" t="s">
        <v>90</v>
      </c>
      <c r="E25" s="164" t="s">
        <v>89</v>
      </c>
      <c r="F25" s="164" t="s">
        <v>203</v>
      </c>
      <c r="G25" s="164" t="s">
        <v>204</v>
      </c>
      <c r="H25" s="165">
        <v>43521.26</v>
      </c>
      <c r="I25" s="165">
        <v>43521.26</v>
      </c>
      <c r="J25" s="165"/>
      <c r="K25" s="165"/>
      <c r="L25" s="165">
        <v>43521.26</v>
      </c>
      <c r="M25" s="164"/>
      <c r="N25" s="165"/>
      <c r="O25" s="165"/>
      <c r="P25" s="165"/>
      <c r="Q25" s="165"/>
      <c r="R25" s="165"/>
      <c r="S25" s="165"/>
      <c r="T25" s="165"/>
      <c r="U25" s="165"/>
      <c r="V25" s="165"/>
      <c r="W25" s="165"/>
    </row>
    <row r="26" ht="53.25" customHeight="1" outlineLevel="1" spans="1:23">
      <c r="A26" s="164" t="s">
        <v>46</v>
      </c>
      <c r="B26" s="164" t="s">
        <v>195</v>
      </c>
      <c r="C26" s="164" t="s">
        <v>196</v>
      </c>
      <c r="D26" s="164" t="s">
        <v>99</v>
      </c>
      <c r="E26" s="164" t="s">
        <v>100</v>
      </c>
      <c r="F26" s="164" t="s">
        <v>203</v>
      </c>
      <c r="G26" s="164" t="s">
        <v>204</v>
      </c>
      <c r="H26" s="165"/>
      <c r="I26" s="165"/>
      <c r="J26" s="165"/>
      <c r="K26" s="165"/>
      <c r="L26" s="165"/>
      <c r="M26" s="164"/>
      <c r="N26" s="165"/>
      <c r="O26" s="165"/>
      <c r="P26" s="165"/>
      <c r="Q26" s="165"/>
      <c r="R26" s="165"/>
      <c r="S26" s="165"/>
      <c r="T26" s="165"/>
      <c r="U26" s="165"/>
      <c r="V26" s="165"/>
      <c r="W26" s="165"/>
    </row>
    <row r="27" ht="53.25" customHeight="1" outlineLevel="1" spans="1:23">
      <c r="A27" s="164" t="s">
        <v>46</v>
      </c>
      <c r="B27" s="164" t="s">
        <v>205</v>
      </c>
      <c r="C27" s="164" t="s">
        <v>130</v>
      </c>
      <c r="D27" s="164" t="s">
        <v>129</v>
      </c>
      <c r="E27" s="164" t="s">
        <v>130</v>
      </c>
      <c r="F27" s="164" t="s">
        <v>206</v>
      </c>
      <c r="G27" s="164" t="s">
        <v>130</v>
      </c>
      <c r="H27" s="165">
        <v>1115761.39</v>
      </c>
      <c r="I27" s="165">
        <v>1115761.39</v>
      </c>
      <c r="J27" s="165"/>
      <c r="K27" s="165"/>
      <c r="L27" s="165">
        <v>1115761.39</v>
      </c>
      <c r="M27" s="164"/>
      <c r="N27" s="165"/>
      <c r="O27" s="165"/>
      <c r="P27" s="165"/>
      <c r="Q27" s="165"/>
      <c r="R27" s="165"/>
      <c r="S27" s="165"/>
      <c r="T27" s="165"/>
      <c r="U27" s="165"/>
      <c r="V27" s="165"/>
      <c r="W27" s="165"/>
    </row>
    <row r="28" ht="53.25" customHeight="1" outlineLevel="1" spans="1:23">
      <c r="A28" s="164" t="s">
        <v>46</v>
      </c>
      <c r="B28" s="164" t="s">
        <v>207</v>
      </c>
      <c r="C28" s="164" t="s">
        <v>208</v>
      </c>
      <c r="D28" s="164" t="s">
        <v>117</v>
      </c>
      <c r="E28" s="164" t="s">
        <v>118</v>
      </c>
      <c r="F28" s="164" t="s">
        <v>209</v>
      </c>
      <c r="G28" s="164" t="s">
        <v>210</v>
      </c>
      <c r="H28" s="165">
        <v>70000</v>
      </c>
      <c r="I28" s="165">
        <v>70000</v>
      </c>
      <c r="J28" s="165"/>
      <c r="K28" s="165"/>
      <c r="L28" s="165">
        <v>70000</v>
      </c>
      <c r="M28" s="164"/>
      <c r="N28" s="165"/>
      <c r="O28" s="165"/>
      <c r="P28" s="165"/>
      <c r="Q28" s="165"/>
      <c r="R28" s="165"/>
      <c r="S28" s="165"/>
      <c r="T28" s="165"/>
      <c r="U28" s="165"/>
      <c r="V28" s="165"/>
      <c r="W28" s="165"/>
    </row>
    <row r="29" ht="53.25" customHeight="1" outlineLevel="1" spans="1:23">
      <c r="A29" s="164" t="s">
        <v>46</v>
      </c>
      <c r="B29" s="164" t="s">
        <v>207</v>
      </c>
      <c r="C29" s="164" t="s">
        <v>208</v>
      </c>
      <c r="D29" s="164" t="s">
        <v>117</v>
      </c>
      <c r="E29" s="164" t="s">
        <v>118</v>
      </c>
      <c r="F29" s="164" t="s">
        <v>211</v>
      </c>
      <c r="G29" s="164" t="s">
        <v>212</v>
      </c>
      <c r="H29" s="165">
        <v>50000</v>
      </c>
      <c r="I29" s="165">
        <v>50000</v>
      </c>
      <c r="J29" s="165"/>
      <c r="K29" s="165"/>
      <c r="L29" s="165">
        <v>50000</v>
      </c>
      <c r="M29" s="164"/>
      <c r="N29" s="165"/>
      <c r="O29" s="165"/>
      <c r="P29" s="165"/>
      <c r="Q29" s="165"/>
      <c r="R29" s="165"/>
      <c r="S29" s="165"/>
      <c r="T29" s="165"/>
      <c r="U29" s="165"/>
      <c r="V29" s="165"/>
      <c r="W29" s="165"/>
    </row>
    <row r="30" ht="53.25" customHeight="1" outlineLevel="1" spans="1:23">
      <c r="A30" s="164" t="s">
        <v>46</v>
      </c>
      <c r="B30" s="164" t="s">
        <v>207</v>
      </c>
      <c r="C30" s="164" t="s">
        <v>208</v>
      </c>
      <c r="D30" s="164" t="s">
        <v>117</v>
      </c>
      <c r="E30" s="164" t="s">
        <v>118</v>
      </c>
      <c r="F30" s="164" t="s">
        <v>213</v>
      </c>
      <c r="G30" s="164" t="s">
        <v>214</v>
      </c>
      <c r="H30" s="165">
        <v>1000</v>
      </c>
      <c r="I30" s="165">
        <v>1000</v>
      </c>
      <c r="J30" s="165"/>
      <c r="K30" s="165"/>
      <c r="L30" s="165">
        <v>1000</v>
      </c>
      <c r="M30" s="164"/>
      <c r="N30" s="165"/>
      <c r="O30" s="165"/>
      <c r="P30" s="165"/>
      <c r="Q30" s="165"/>
      <c r="R30" s="165"/>
      <c r="S30" s="165"/>
      <c r="T30" s="165"/>
      <c r="U30" s="165"/>
      <c r="V30" s="165"/>
      <c r="W30" s="165"/>
    </row>
    <row r="31" ht="53.25" customHeight="1" outlineLevel="1" spans="1:23">
      <c r="A31" s="164" t="s">
        <v>46</v>
      </c>
      <c r="B31" s="164" t="s">
        <v>207</v>
      </c>
      <c r="C31" s="164" t="s">
        <v>208</v>
      </c>
      <c r="D31" s="164" t="s">
        <v>117</v>
      </c>
      <c r="E31" s="164" t="s">
        <v>118</v>
      </c>
      <c r="F31" s="164" t="s">
        <v>215</v>
      </c>
      <c r="G31" s="164" t="s">
        <v>216</v>
      </c>
      <c r="H31" s="165">
        <v>55000</v>
      </c>
      <c r="I31" s="165">
        <v>55000</v>
      </c>
      <c r="J31" s="165"/>
      <c r="K31" s="165"/>
      <c r="L31" s="165">
        <v>55000</v>
      </c>
      <c r="M31" s="164"/>
      <c r="N31" s="165"/>
      <c r="O31" s="165"/>
      <c r="P31" s="165"/>
      <c r="Q31" s="165"/>
      <c r="R31" s="165"/>
      <c r="S31" s="165"/>
      <c r="T31" s="165"/>
      <c r="U31" s="165"/>
      <c r="V31" s="165"/>
      <c r="W31" s="165"/>
    </row>
    <row r="32" ht="53.25" customHeight="1" outlineLevel="1" spans="1:23">
      <c r="A32" s="164" t="s">
        <v>46</v>
      </c>
      <c r="B32" s="164" t="s">
        <v>207</v>
      </c>
      <c r="C32" s="164" t="s">
        <v>208</v>
      </c>
      <c r="D32" s="164" t="s">
        <v>117</v>
      </c>
      <c r="E32" s="164" t="s">
        <v>118</v>
      </c>
      <c r="F32" s="164" t="s">
        <v>217</v>
      </c>
      <c r="G32" s="164" t="s">
        <v>218</v>
      </c>
      <c r="H32" s="165">
        <v>10000</v>
      </c>
      <c r="I32" s="165">
        <v>10000</v>
      </c>
      <c r="J32" s="165"/>
      <c r="K32" s="165"/>
      <c r="L32" s="165">
        <v>10000</v>
      </c>
      <c r="M32" s="164"/>
      <c r="N32" s="165"/>
      <c r="O32" s="165"/>
      <c r="P32" s="165"/>
      <c r="Q32" s="165"/>
      <c r="R32" s="165"/>
      <c r="S32" s="165"/>
      <c r="T32" s="165"/>
      <c r="U32" s="165"/>
      <c r="V32" s="165"/>
      <c r="W32" s="165"/>
    </row>
    <row r="33" ht="53.25" customHeight="1" outlineLevel="1" spans="1:23">
      <c r="A33" s="164" t="s">
        <v>46</v>
      </c>
      <c r="B33" s="164" t="s">
        <v>207</v>
      </c>
      <c r="C33" s="164" t="s">
        <v>208</v>
      </c>
      <c r="D33" s="164" t="s">
        <v>117</v>
      </c>
      <c r="E33" s="164" t="s">
        <v>118</v>
      </c>
      <c r="F33" s="164" t="s">
        <v>219</v>
      </c>
      <c r="G33" s="164" t="s">
        <v>220</v>
      </c>
      <c r="H33" s="165">
        <v>20000</v>
      </c>
      <c r="I33" s="165">
        <v>20000</v>
      </c>
      <c r="J33" s="165"/>
      <c r="K33" s="165"/>
      <c r="L33" s="165">
        <v>20000</v>
      </c>
      <c r="M33" s="164"/>
      <c r="N33" s="165"/>
      <c r="O33" s="165"/>
      <c r="P33" s="165"/>
      <c r="Q33" s="165"/>
      <c r="R33" s="165"/>
      <c r="S33" s="165"/>
      <c r="T33" s="165"/>
      <c r="U33" s="165"/>
      <c r="V33" s="165"/>
      <c r="W33" s="165"/>
    </row>
    <row r="34" ht="53.25" customHeight="1" outlineLevel="1" spans="1:23">
      <c r="A34" s="164" t="s">
        <v>46</v>
      </c>
      <c r="B34" s="164" t="s">
        <v>207</v>
      </c>
      <c r="C34" s="164" t="s">
        <v>208</v>
      </c>
      <c r="D34" s="164" t="s">
        <v>117</v>
      </c>
      <c r="E34" s="164" t="s">
        <v>118</v>
      </c>
      <c r="F34" s="164" t="s">
        <v>221</v>
      </c>
      <c r="G34" s="164" t="s">
        <v>222</v>
      </c>
      <c r="H34" s="165">
        <v>105000</v>
      </c>
      <c r="I34" s="165">
        <v>105000</v>
      </c>
      <c r="J34" s="165"/>
      <c r="K34" s="165"/>
      <c r="L34" s="165">
        <v>105000</v>
      </c>
      <c r="M34" s="164"/>
      <c r="N34" s="165"/>
      <c r="O34" s="165"/>
      <c r="P34" s="165"/>
      <c r="Q34" s="165"/>
      <c r="R34" s="165"/>
      <c r="S34" s="165"/>
      <c r="T34" s="165"/>
      <c r="U34" s="165"/>
      <c r="V34" s="165"/>
      <c r="W34" s="165"/>
    </row>
    <row r="35" ht="53.25" customHeight="1" outlineLevel="1" spans="1:23">
      <c r="A35" s="164" t="s">
        <v>46</v>
      </c>
      <c r="B35" s="164" t="s">
        <v>207</v>
      </c>
      <c r="C35" s="164" t="s">
        <v>208</v>
      </c>
      <c r="D35" s="164" t="s">
        <v>117</v>
      </c>
      <c r="E35" s="164" t="s">
        <v>118</v>
      </c>
      <c r="F35" s="164" t="s">
        <v>223</v>
      </c>
      <c r="G35" s="164" t="s">
        <v>224</v>
      </c>
      <c r="H35" s="165">
        <v>10000</v>
      </c>
      <c r="I35" s="165">
        <v>10000</v>
      </c>
      <c r="J35" s="165"/>
      <c r="K35" s="165"/>
      <c r="L35" s="165">
        <v>10000</v>
      </c>
      <c r="M35" s="164"/>
      <c r="N35" s="165"/>
      <c r="O35" s="165"/>
      <c r="P35" s="165"/>
      <c r="Q35" s="165"/>
      <c r="R35" s="165"/>
      <c r="S35" s="165"/>
      <c r="T35" s="165"/>
      <c r="U35" s="165"/>
      <c r="V35" s="165"/>
      <c r="W35" s="165"/>
    </row>
    <row r="36" ht="53.25" customHeight="1" outlineLevel="1" spans="1:23">
      <c r="A36" s="164" t="s">
        <v>46</v>
      </c>
      <c r="B36" s="164" t="s">
        <v>207</v>
      </c>
      <c r="C36" s="164" t="s">
        <v>208</v>
      </c>
      <c r="D36" s="164" t="s">
        <v>117</v>
      </c>
      <c r="E36" s="164" t="s">
        <v>118</v>
      </c>
      <c r="F36" s="164" t="s">
        <v>225</v>
      </c>
      <c r="G36" s="164" t="s">
        <v>226</v>
      </c>
      <c r="H36" s="165">
        <v>50000</v>
      </c>
      <c r="I36" s="165">
        <v>50000</v>
      </c>
      <c r="J36" s="165"/>
      <c r="K36" s="165"/>
      <c r="L36" s="165">
        <v>50000</v>
      </c>
      <c r="M36" s="164"/>
      <c r="N36" s="165"/>
      <c r="O36" s="165"/>
      <c r="P36" s="165"/>
      <c r="Q36" s="165"/>
      <c r="R36" s="165"/>
      <c r="S36" s="165"/>
      <c r="T36" s="165"/>
      <c r="U36" s="165"/>
      <c r="V36" s="165"/>
      <c r="W36" s="165"/>
    </row>
    <row r="37" ht="53.25" customHeight="1" outlineLevel="1" spans="1:23">
      <c r="A37" s="164" t="s">
        <v>46</v>
      </c>
      <c r="B37" s="164" t="s">
        <v>227</v>
      </c>
      <c r="C37" s="164" t="s">
        <v>228</v>
      </c>
      <c r="D37" s="164" t="s">
        <v>117</v>
      </c>
      <c r="E37" s="164" t="s">
        <v>118</v>
      </c>
      <c r="F37" s="164" t="s">
        <v>229</v>
      </c>
      <c r="G37" s="164" t="s">
        <v>157</v>
      </c>
      <c r="H37" s="165">
        <v>15000</v>
      </c>
      <c r="I37" s="165">
        <v>15000</v>
      </c>
      <c r="J37" s="165"/>
      <c r="K37" s="165"/>
      <c r="L37" s="165">
        <v>15000</v>
      </c>
      <c r="M37" s="164"/>
      <c r="N37" s="165"/>
      <c r="O37" s="165"/>
      <c r="P37" s="165"/>
      <c r="Q37" s="165"/>
      <c r="R37" s="165"/>
      <c r="S37" s="165"/>
      <c r="T37" s="165"/>
      <c r="U37" s="165"/>
      <c r="V37" s="165"/>
      <c r="W37" s="165"/>
    </row>
    <row r="38" ht="53.25" customHeight="1" outlineLevel="1" spans="1:23">
      <c r="A38" s="164" t="s">
        <v>46</v>
      </c>
      <c r="B38" s="164" t="s">
        <v>230</v>
      </c>
      <c r="C38" s="164" t="s">
        <v>231</v>
      </c>
      <c r="D38" s="164" t="s">
        <v>117</v>
      </c>
      <c r="E38" s="164" t="s">
        <v>118</v>
      </c>
      <c r="F38" s="164" t="s">
        <v>232</v>
      </c>
      <c r="G38" s="164" t="s">
        <v>233</v>
      </c>
      <c r="H38" s="165">
        <v>120000</v>
      </c>
      <c r="I38" s="165">
        <v>120000</v>
      </c>
      <c r="J38" s="165"/>
      <c r="K38" s="165"/>
      <c r="L38" s="165">
        <v>120000</v>
      </c>
      <c r="M38" s="164"/>
      <c r="N38" s="165"/>
      <c r="O38" s="165"/>
      <c r="P38" s="165"/>
      <c r="Q38" s="165"/>
      <c r="R38" s="165"/>
      <c r="S38" s="165"/>
      <c r="T38" s="165"/>
      <c r="U38" s="165"/>
      <c r="V38" s="165"/>
      <c r="W38" s="165"/>
    </row>
    <row r="39" ht="53.25" customHeight="1" outlineLevel="1" spans="1:23">
      <c r="A39" s="164" t="s">
        <v>46</v>
      </c>
      <c r="B39" s="164" t="s">
        <v>234</v>
      </c>
      <c r="C39" s="164" t="s">
        <v>235</v>
      </c>
      <c r="D39" s="164" t="s">
        <v>117</v>
      </c>
      <c r="E39" s="164" t="s">
        <v>118</v>
      </c>
      <c r="F39" s="164" t="s">
        <v>236</v>
      </c>
      <c r="G39" s="164" t="s">
        <v>237</v>
      </c>
      <c r="H39" s="165">
        <v>60000</v>
      </c>
      <c r="I39" s="165">
        <v>60000</v>
      </c>
      <c r="J39" s="165"/>
      <c r="K39" s="165"/>
      <c r="L39" s="165">
        <v>60000</v>
      </c>
      <c r="M39" s="164"/>
      <c r="N39" s="165"/>
      <c r="O39" s="165"/>
      <c r="P39" s="165"/>
      <c r="Q39" s="165"/>
      <c r="R39" s="165"/>
      <c r="S39" s="165"/>
      <c r="T39" s="165"/>
      <c r="U39" s="165"/>
      <c r="V39" s="165"/>
      <c r="W39" s="165"/>
    </row>
    <row r="40" ht="53.25" customHeight="1" outlineLevel="1" spans="1:23">
      <c r="A40" s="164" t="s">
        <v>46</v>
      </c>
      <c r="B40" s="164" t="s">
        <v>234</v>
      </c>
      <c r="C40" s="164" t="s">
        <v>235</v>
      </c>
      <c r="D40" s="164" t="s">
        <v>117</v>
      </c>
      <c r="E40" s="164" t="s">
        <v>118</v>
      </c>
      <c r="F40" s="164" t="s">
        <v>238</v>
      </c>
      <c r="G40" s="164" t="s">
        <v>239</v>
      </c>
      <c r="H40" s="165">
        <v>10000</v>
      </c>
      <c r="I40" s="165">
        <v>10000</v>
      </c>
      <c r="J40" s="165"/>
      <c r="K40" s="165"/>
      <c r="L40" s="165">
        <v>10000</v>
      </c>
      <c r="M40" s="164"/>
      <c r="N40" s="165"/>
      <c r="O40" s="165"/>
      <c r="P40" s="165"/>
      <c r="Q40" s="165"/>
      <c r="R40" s="165"/>
      <c r="S40" s="165"/>
      <c r="T40" s="165"/>
      <c r="U40" s="165"/>
      <c r="V40" s="165"/>
      <c r="W40" s="165"/>
    </row>
    <row r="41" ht="53.25" customHeight="1" outlineLevel="1" spans="1:23">
      <c r="A41" s="164" t="s">
        <v>46</v>
      </c>
      <c r="B41" s="164" t="s">
        <v>234</v>
      </c>
      <c r="C41" s="164" t="s">
        <v>235</v>
      </c>
      <c r="D41" s="164" t="s">
        <v>117</v>
      </c>
      <c r="E41" s="164" t="s">
        <v>118</v>
      </c>
      <c r="F41" s="164" t="s">
        <v>236</v>
      </c>
      <c r="G41" s="164" t="s">
        <v>237</v>
      </c>
      <c r="H41" s="165">
        <v>76000</v>
      </c>
      <c r="I41" s="165">
        <v>76000</v>
      </c>
      <c r="J41" s="165"/>
      <c r="K41" s="165"/>
      <c r="L41" s="165">
        <v>76000</v>
      </c>
      <c r="M41" s="164"/>
      <c r="N41" s="165"/>
      <c r="O41" s="165"/>
      <c r="P41" s="165"/>
      <c r="Q41" s="165"/>
      <c r="R41" s="165"/>
      <c r="S41" s="165"/>
      <c r="T41" s="165"/>
      <c r="U41" s="165"/>
      <c r="V41" s="165"/>
      <c r="W41" s="165"/>
    </row>
    <row r="42" ht="53.25" customHeight="1" outlineLevel="1" spans="1:23">
      <c r="A42" s="164" t="s">
        <v>46</v>
      </c>
      <c r="B42" s="164" t="s">
        <v>207</v>
      </c>
      <c r="C42" s="164" t="s">
        <v>208</v>
      </c>
      <c r="D42" s="164" t="s">
        <v>117</v>
      </c>
      <c r="E42" s="164" t="s">
        <v>118</v>
      </c>
      <c r="F42" s="164" t="s">
        <v>221</v>
      </c>
      <c r="G42" s="164" t="s">
        <v>222</v>
      </c>
      <c r="H42" s="165">
        <v>68000</v>
      </c>
      <c r="I42" s="165">
        <v>68000</v>
      </c>
      <c r="J42" s="165"/>
      <c r="K42" s="165"/>
      <c r="L42" s="165">
        <v>68000</v>
      </c>
      <c r="M42" s="164"/>
      <c r="N42" s="165"/>
      <c r="O42" s="165"/>
      <c r="P42" s="165"/>
      <c r="Q42" s="165"/>
      <c r="R42" s="165"/>
      <c r="S42" s="165"/>
      <c r="T42" s="165"/>
      <c r="U42" s="165"/>
      <c r="V42" s="165"/>
      <c r="W42" s="165"/>
    </row>
    <row r="43" ht="53.25" customHeight="1" outlineLevel="1" spans="1:23">
      <c r="A43" s="164" t="s">
        <v>46</v>
      </c>
      <c r="B43" s="164" t="s">
        <v>207</v>
      </c>
      <c r="C43" s="164" t="s">
        <v>208</v>
      </c>
      <c r="D43" s="164" t="s">
        <v>123</v>
      </c>
      <c r="E43" s="164" t="s">
        <v>124</v>
      </c>
      <c r="F43" s="164" t="s">
        <v>209</v>
      </c>
      <c r="G43" s="164" t="s">
        <v>210</v>
      </c>
      <c r="H43" s="165">
        <v>80000</v>
      </c>
      <c r="I43" s="165">
        <v>80000</v>
      </c>
      <c r="J43" s="165"/>
      <c r="K43" s="165"/>
      <c r="L43" s="165">
        <v>80000</v>
      </c>
      <c r="M43" s="164"/>
      <c r="N43" s="165"/>
      <c r="O43" s="165"/>
      <c r="P43" s="165"/>
      <c r="Q43" s="165"/>
      <c r="R43" s="165"/>
      <c r="S43" s="165"/>
      <c r="T43" s="165"/>
      <c r="U43" s="165"/>
      <c r="V43" s="165"/>
      <c r="W43" s="165"/>
    </row>
    <row r="44" ht="53.25" customHeight="1" outlineLevel="1" spans="1:23">
      <c r="A44" s="164" t="s">
        <v>46</v>
      </c>
      <c r="B44" s="164" t="s">
        <v>207</v>
      </c>
      <c r="C44" s="164" t="s">
        <v>208</v>
      </c>
      <c r="D44" s="164" t="s">
        <v>123</v>
      </c>
      <c r="E44" s="164" t="s">
        <v>124</v>
      </c>
      <c r="F44" s="164" t="s">
        <v>215</v>
      </c>
      <c r="G44" s="164" t="s">
        <v>216</v>
      </c>
      <c r="H44" s="165">
        <v>195000</v>
      </c>
      <c r="I44" s="165">
        <v>195000</v>
      </c>
      <c r="J44" s="165"/>
      <c r="K44" s="165"/>
      <c r="L44" s="165">
        <v>195000</v>
      </c>
      <c r="M44" s="164"/>
      <c r="N44" s="165"/>
      <c r="O44" s="165"/>
      <c r="P44" s="165"/>
      <c r="Q44" s="165"/>
      <c r="R44" s="165"/>
      <c r="S44" s="165"/>
      <c r="T44" s="165"/>
      <c r="U44" s="165"/>
      <c r="V44" s="165"/>
      <c r="W44" s="165"/>
    </row>
    <row r="45" ht="53.25" customHeight="1" outlineLevel="1" spans="1:23">
      <c r="A45" s="164" t="s">
        <v>46</v>
      </c>
      <c r="B45" s="164" t="s">
        <v>207</v>
      </c>
      <c r="C45" s="164" t="s">
        <v>208</v>
      </c>
      <c r="D45" s="164" t="s">
        <v>123</v>
      </c>
      <c r="E45" s="164" t="s">
        <v>124</v>
      </c>
      <c r="F45" s="164" t="s">
        <v>221</v>
      </c>
      <c r="G45" s="164" t="s">
        <v>222</v>
      </c>
      <c r="H45" s="165">
        <v>145000</v>
      </c>
      <c r="I45" s="165">
        <v>145000</v>
      </c>
      <c r="J45" s="165"/>
      <c r="K45" s="165"/>
      <c r="L45" s="165">
        <v>145000</v>
      </c>
      <c r="M45" s="164"/>
      <c r="N45" s="165"/>
      <c r="O45" s="165"/>
      <c r="P45" s="165"/>
      <c r="Q45" s="165"/>
      <c r="R45" s="165"/>
      <c r="S45" s="165"/>
      <c r="T45" s="165"/>
      <c r="U45" s="165"/>
      <c r="V45" s="165"/>
      <c r="W45" s="165"/>
    </row>
    <row r="46" ht="53.25" customHeight="1" outlineLevel="1" spans="1:23">
      <c r="A46" s="164" t="s">
        <v>46</v>
      </c>
      <c r="B46" s="164" t="s">
        <v>230</v>
      </c>
      <c r="C46" s="164" t="s">
        <v>231</v>
      </c>
      <c r="D46" s="164" t="s">
        <v>123</v>
      </c>
      <c r="E46" s="164" t="s">
        <v>124</v>
      </c>
      <c r="F46" s="164" t="s">
        <v>232</v>
      </c>
      <c r="G46" s="164" t="s">
        <v>233</v>
      </c>
      <c r="H46" s="165">
        <v>30000</v>
      </c>
      <c r="I46" s="165">
        <v>30000</v>
      </c>
      <c r="J46" s="165"/>
      <c r="K46" s="165"/>
      <c r="L46" s="165">
        <v>30000</v>
      </c>
      <c r="M46" s="164"/>
      <c r="N46" s="165"/>
      <c r="O46" s="165"/>
      <c r="P46" s="165"/>
      <c r="Q46" s="165"/>
      <c r="R46" s="165"/>
      <c r="S46" s="165"/>
      <c r="T46" s="165"/>
      <c r="U46" s="165"/>
      <c r="V46" s="165"/>
      <c r="W46" s="165"/>
    </row>
    <row r="47" ht="53.25" customHeight="1" outlineLevel="1" spans="1:23">
      <c r="A47" s="164" t="s">
        <v>46</v>
      </c>
      <c r="B47" s="164" t="s">
        <v>234</v>
      </c>
      <c r="C47" s="164" t="s">
        <v>235</v>
      </c>
      <c r="D47" s="164" t="s">
        <v>123</v>
      </c>
      <c r="E47" s="164" t="s">
        <v>124</v>
      </c>
      <c r="F47" s="164" t="s">
        <v>238</v>
      </c>
      <c r="G47" s="164" t="s">
        <v>239</v>
      </c>
      <c r="H47" s="165">
        <v>25000</v>
      </c>
      <c r="I47" s="165">
        <v>25000</v>
      </c>
      <c r="J47" s="165"/>
      <c r="K47" s="165"/>
      <c r="L47" s="165">
        <v>25000</v>
      </c>
      <c r="M47" s="164"/>
      <c r="N47" s="165"/>
      <c r="O47" s="165"/>
      <c r="P47" s="165"/>
      <c r="Q47" s="165"/>
      <c r="R47" s="165"/>
      <c r="S47" s="165"/>
      <c r="T47" s="165"/>
      <c r="U47" s="165"/>
      <c r="V47" s="165"/>
      <c r="W47" s="165"/>
    </row>
    <row r="48" ht="53.25" customHeight="1" outlineLevel="1" spans="1:23">
      <c r="A48" s="164" t="s">
        <v>46</v>
      </c>
      <c r="B48" s="164" t="s">
        <v>207</v>
      </c>
      <c r="C48" s="164" t="s">
        <v>208</v>
      </c>
      <c r="D48" s="164" t="s">
        <v>123</v>
      </c>
      <c r="E48" s="164" t="s">
        <v>124</v>
      </c>
      <c r="F48" s="164" t="s">
        <v>221</v>
      </c>
      <c r="G48" s="164" t="s">
        <v>222</v>
      </c>
      <c r="H48" s="165">
        <v>19400</v>
      </c>
      <c r="I48" s="165">
        <v>19400</v>
      </c>
      <c r="J48" s="165"/>
      <c r="K48" s="165"/>
      <c r="L48" s="165">
        <v>19400</v>
      </c>
      <c r="M48" s="164"/>
      <c r="N48" s="165"/>
      <c r="O48" s="165"/>
      <c r="P48" s="165"/>
      <c r="Q48" s="165"/>
      <c r="R48" s="165"/>
      <c r="S48" s="165"/>
      <c r="T48" s="165"/>
      <c r="U48" s="165"/>
      <c r="V48" s="165"/>
      <c r="W48" s="165"/>
    </row>
    <row r="49" ht="53.25" customHeight="1" outlineLevel="1" spans="1:23">
      <c r="A49" s="164" t="s">
        <v>46</v>
      </c>
      <c r="B49" s="164" t="s">
        <v>234</v>
      </c>
      <c r="C49" s="164" t="s">
        <v>235</v>
      </c>
      <c r="D49" s="164" t="s">
        <v>123</v>
      </c>
      <c r="E49" s="164" t="s">
        <v>124</v>
      </c>
      <c r="F49" s="164" t="s">
        <v>238</v>
      </c>
      <c r="G49" s="164" t="s">
        <v>239</v>
      </c>
      <c r="H49" s="165">
        <v>24000</v>
      </c>
      <c r="I49" s="165">
        <v>24000</v>
      </c>
      <c r="J49" s="165"/>
      <c r="K49" s="165"/>
      <c r="L49" s="165">
        <v>24000</v>
      </c>
      <c r="M49" s="164"/>
      <c r="N49" s="165"/>
      <c r="O49" s="165"/>
      <c r="P49" s="165"/>
      <c r="Q49" s="165"/>
      <c r="R49" s="165"/>
      <c r="S49" s="165"/>
      <c r="T49" s="165"/>
      <c r="U49" s="165"/>
      <c r="V49" s="165"/>
      <c r="W49" s="165"/>
    </row>
    <row r="50" ht="53.25" customHeight="1" outlineLevel="1" spans="1:23">
      <c r="A50" s="164" t="s">
        <v>46</v>
      </c>
      <c r="B50" s="164" t="s">
        <v>240</v>
      </c>
      <c r="C50" s="164" t="s">
        <v>241</v>
      </c>
      <c r="D50" s="164" t="s">
        <v>78</v>
      </c>
      <c r="E50" s="164" t="s">
        <v>79</v>
      </c>
      <c r="F50" s="164" t="s">
        <v>221</v>
      </c>
      <c r="G50" s="164" t="s">
        <v>222</v>
      </c>
      <c r="H50" s="165">
        <v>34200</v>
      </c>
      <c r="I50" s="165">
        <v>34200</v>
      </c>
      <c r="J50" s="165"/>
      <c r="K50" s="165"/>
      <c r="L50" s="165">
        <v>34200</v>
      </c>
      <c r="M50" s="164"/>
      <c r="N50" s="165"/>
      <c r="O50" s="165"/>
      <c r="P50" s="165"/>
      <c r="Q50" s="165"/>
      <c r="R50" s="165"/>
      <c r="S50" s="165"/>
      <c r="T50" s="165"/>
      <c r="U50" s="165"/>
      <c r="V50" s="165"/>
      <c r="W50" s="165"/>
    </row>
    <row r="51" ht="53.25" customHeight="1" outlineLevel="1" spans="1:23">
      <c r="A51" s="164" t="s">
        <v>46</v>
      </c>
      <c r="B51" s="164" t="s">
        <v>242</v>
      </c>
      <c r="C51" s="164" t="s">
        <v>243</v>
      </c>
      <c r="D51" s="164" t="s">
        <v>78</v>
      </c>
      <c r="E51" s="164" t="s">
        <v>79</v>
      </c>
      <c r="F51" s="164" t="s">
        <v>209</v>
      </c>
      <c r="G51" s="164" t="s">
        <v>210</v>
      </c>
      <c r="H51" s="165">
        <v>2800</v>
      </c>
      <c r="I51" s="165">
        <v>2800</v>
      </c>
      <c r="J51" s="165"/>
      <c r="K51" s="165"/>
      <c r="L51" s="165">
        <v>2800</v>
      </c>
      <c r="M51" s="164"/>
      <c r="N51" s="165"/>
      <c r="O51" s="165"/>
      <c r="P51" s="165"/>
      <c r="Q51" s="165"/>
      <c r="R51" s="165"/>
      <c r="S51" s="165"/>
      <c r="T51" s="165"/>
      <c r="U51" s="165"/>
      <c r="V51" s="165"/>
      <c r="W51" s="165"/>
    </row>
    <row r="52" ht="53.25" customHeight="1" outlineLevel="1" spans="1:23">
      <c r="A52" s="164" t="s">
        <v>46</v>
      </c>
      <c r="B52" s="164" t="s">
        <v>244</v>
      </c>
      <c r="C52" s="164" t="s">
        <v>245</v>
      </c>
      <c r="D52" s="164" t="s">
        <v>117</v>
      </c>
      <c r="E52" s="164" t="s">
        <v>118</v>
      </c>
      <c r="F52" s="164" t="s">
        <v>246</v>
      </c>
      <c r="G52" s="164" t="s">
        <v>245</v>
      </c>
      <c r="H52" s="165">
        <v>81325.49</v>
      </c>
      <c r="I52" s="165">
        <v>81325.49</v>
      </c>
      <c r="J52" s="165"/>
      <c r="K52" s="165"/>
      <c r="L52" s="165">
        <v>81325.49</v>
      </c>
      <c r="M52" s="164"/>
      <c r="N52" s="165"/>
      <c r="O52" s="165"/>
      <c r="P52" s="165"/>
      <c r="Q52" s="165"/>
      <c r="R52" s="165"/>
      <c r="S52" s="165"/>
      <c r="T52" s="165"/>
      <c r="U52" s="165"/>
      <c r="V52" s="165"/>
      <c r="W52" s="165"/>
    </row>
    <row r="53" ht="53.25" customHeight="1" outlineLevel="1" spans="1:23">
      <c r="A53" s="164" t="s">
        <v>46</v>
      </c>
      <c r="B53" s="164" t="s">
        <v>244</v>
      </c>
      <c r="C53" s="164" t="s">
        <v>245</v>
      </c>
      <c r="D53" s="164" t="s">
        <v>123</v>
      </c>
      <c r="E53" s="164" t="s">
        <v>124</v>
      </c>
      <c r="F53" s="164" t="s">
        <v>246</v>
      </c>
      <c r="G53" s="164" t="s">
        <v>245</v>
      </c>
      <c r="H53" s="165">
        <v>73457.28</v>
      </c>
      <c r="I53" s="165">
        <v>73457.28</v>
      </c>
      <c r="J53" s="165"/>
      <c r="K53" s="165"/>
      <c r="L53" s="165">
        <v>73457.28</v>
      </c>
      <c r="M53" s="164"/>
      <c r="N53" s="165"/>
      <c r="O53" s="165"/>
      <c r="P53" s="165"/>
      <c r="Q53" s="165"/>
      <c r="R53" s="165"/>
      <c r="S53" s="165"/>
      <c r="T53" s="165"/>
      <c r="U53" s="165"/>
      <c r="V53" s="165"/>
      <c r="W53" s="165"/>
    </row>
    <row r="54" ht="53.25" customHeight="1" outlineLevel="1" spans="1:23">
      <c r="A54" s="164" t="s">
        <v>46</v>
      </c>
      <c r="B54" s="164" t="s">
        <v>244</v>
      </c>
      <c r="C54" s="164" t="s">
        <v>245</v>
      </c>
      <c r="D54" s="164" t="s">
        <v>117</v>
      </c>
      <c r="E54" s="164" t="s">
        <v>118</v>
      </c>
      <c r="F54" s="164" t="s">
        <v>246</v>
      </c>
      <c r="G54" s="164" t="s">
        <v>245</v>
      </c>
      <c r="H54" s="165"/>
      <c r="I54" s="165"/>
      <c r="J54" s="165"/>
      <c r="K54" s="165"/>
      <c r="L54" s="165"/>
      <c r="M54" s="164"/>
      <c r="N54" s="165"/>
      <c r="O54" s="165"/>
      <c r="P54" s="165"/>
      <c r="Q54" s="165"/>
      <c r="R54" s="165"/>
      <c r="S54" s="165"/>
      <c r="T54" s="165"/>
      <c r="U54" s="165"/>
      <c r="V54" s="165"/>
      <c r="W54" s="165"/>
    </row>
    <row r="55" ht="53.25" customHeight="1" outlineLevel="1" spans="1:23">
      <c r="A55" s="164" t="s">
        <v>46</v>
      </c>
      <c r="B55" s="164" t="s">
        <v>244</v>
      </c>
      <c r="C55" s="164" t="s">
        <v>245</v>
      </c>
      <c r="D55" s="164" t="s">
        <v>123</v>
      </c>
      <c r="E55" s="164" t="s">
        <v>124</v>
      </c>
      <c r="F55" s="164" t="s">
        <v>246</v>
      </c>
      <c r="G55" s="164" t="s">
        <v>245</v>
      </c>
      <c r="H55" s="165"/>
      <c r="I55" s="165"/>
      <c r="J55" s="165"/>
      <c r="K55" s="165"/>
      <c r="L55" s="165"/>
      <c r="M55" s="164"/>
      <c r="N55" s="165"/>
      <c r="O55" s="165"/>
      <c r="P55" s="165"/>
      <c r="Q55" s="165"/>
      <c r="R55" s="165"/>
      <c r="S55" s="165"/>
      <c r="T55" s="165"/>
      <c r="U55" s="165"/>
      <c r="V55" s="165"/>
      <c r="W55" s="165"/>
    </row>
    <row r="56" ht="53.25" customHeight="1" outlineLevel="1" spans="1:23">
      <c r="A56" s="164" t="s">
        <v>46</v>
      </c>
      <c r="B56" s="164" t="s">
        <v>247</v>
      </c>
      <c r="C56" s="164" t="s">
        <v>248</v>
      </c>
      <c r="D56" s="164" t="s">
        <v>117</v>
      </c>
      <c r="E56" s="164" t="s">
        <v>118</v>
      </c>
      <c r="F56" s="164" t="s">
        <v>249</v>
      </c>
      <c r="G56" s="164" t="s">
        <v>250</v>
      </c>
      <c r="H56" s="165">
        <v>421200</v>
      </c>
      <c r="I56" s="165">
        <v>421200</v>
      </c>
      <c r="J56" s="165"/>
      <c r="K56" s="165"/>
      <c r="L56" s="165">
        <v>421200</v>
      </c>
      <c r="M56" s="164"/>
      <c r="N56" s="165"/>
      <c r="O56" s="165"/>
      <c r="P56" s="165"/>
      <c r="Q56" s="165"/>
      <c r="R56" s="165"/>
      <c r="S56" s="165"/>
      <c r="T56" s="165"/>
      <c r="U56" s="165"/>
      <c r="V56" s="165"/>
      <c r="W56" s="165"/>
    </row>
    <row r="57" ht="53.25" customHeight="1" outlineLevel="1" spans="1:23">
      <c r="A57" s="164" t="s">
        <v>46</v>
      </c>
      <c r="B57" s="164" t="s">
        <v>251</v>
      </c>
      <c r="C57" s="164" t="s">
        <v>252</v>
      </c>
      <c r="D57" s="164" t="s">
        <v>78</v>
      </c>
      <c r="E57" s="164" t="s">
        <v>79</v>
      </c>
      <c r="F57" s="164" t="s">
        <v>209</v>
      </c>
      <c r="G57" s="164" t="s">
        <v>210</v>
      </c>
      <c r="H57" s="165">
        <v>4640</v>
      </c>
      <c r="I57" s="165">
        <v>4640</v>
      </c>
      <c r="J57" s="165"/>
      <c r="K57" s="165"/>
      <c r="L57" s="165">
        <v>4640</v>
      </c>
      <c r="M57" s="164"/>
      <c r="N57" s="165"/>
      <c r="O57" s="165"/>
      <c r="P57" s="165"/>
      <c r="Q57" s="165"/>
      <c r="R57" s="165"/>
      <c r="S57" s="165"/>
      <c r="T57" s="165"/>
      <c r="U57" s="165"/>
      <c r="V57" s="165"/>
      <c r="W57" s="165"/>
    </row>
    <row r="58" ht="53.25" customHeight="1" outlineLevel="1" spans="1:23">
      <c r="A58" s="164" t="s">
        <v>46</v>
      </c>
      <c r="B58" s="164" t="s">
        <v>253</v>
      </c>
      <c r="C58" s="164" t="s">
        <v>254</v>
      </c>
      <c r="D58" s="164" t="s">
        <v>78</v>
      </c>
      <c r="E58" s="164" t="s">
        <v>79</v>
      </c>
      <c r="F58" s="164" t="s">
        <v>255</v>
      </c>
      <c r="G58" s="164" t="s">
        <v>256</v>
      </c>
      <c r="H58" s="165">
        <v>179982</v>
      </c>
      <c r="I58" s="165">
        <v>179982</v>
      </c>
      <c r="J58" s="165"/>
      <c r="K58" s="165"/>
      <c r="L58" s="165">
        <v>179982</v>
      </c>
      <c r="M58" s="164"/>
      <c r="N58" s="165"/>
      <c r="O58" s="165"/>
      <c r="P58" s="165"/>
      <c r="Q58" s="165"/>
      <c r="R58" s="165"/>
      <c r="S58" s="165"/>
      <c r="T58" s="165"/>
      <c r="U58" s="165"/>
      <c r="V58" s="165"/>
      <c r="W58" s="165"/>
    </row>
    <row r="59" ht="53.25" customHeight="1" outlineLevel="1" spans="1:23">
      <c r="A59" s="164" t="s">
        <v>46</v>
      </c>
      <c r="B59" s="164" t="s">
        <v>257</v>
      </c>
      <c r="C59" s="164" t="s">
        <v>258</v>
      </c>
      <c r="D59" s="164" t="s">
        <v>86</v>
      </c>
      <c r="E59" s="164" t="s">
        <v>87</v>
      </c>
      <c r="F59" s="164" t="s">
        <v>236</v>
      </c>
      <c r="G59" s="164" t="s">
        <v>237</v>
      </c>
      <c r="H59" s="165">
        <v>10000</v>
      </c>
      <c r="I59" s="165">
        <v>10000</v>
      </c>
      <c r="J59" s="165"/>
      <c r="K59" s="165"/>
      <c r="L59" s="165">
        <v>10000</v>
      </c>
      <c r="M59" s="164"/>
      <c r="N59" s="165"/>
      <c r="O59" s="165"/>
      <c r="P59" s="165"/>
      <c r="Q59" s="165"/>
      <c r="R59" s="165"/>
      <c r="S59" s="165"/>
      <c r="T59" s="165"/>
      <c r="U59" s="165"/>
      <c r="V59" s="165"/>
      <c r="W59" s="165"/>
    </row>
    <row r="60" ht="30.75" customHeight="1" spans="1:23">
      <c r="A60" s="166" t="s">
        <v>30</v>
      </c>
      <c r="B60" s="166"/>
      <c r="C60" s="166"/>
      <c r="D60" s="166"/>
      <c r="E60" s="166"/>
      <c r="F60" s="166"/>
      <c r="G60" s="166"/>
      <c r="H60" s="165">
        <v>14505099.73</v>
      </c>
      <c r="I60" s="165">
        <v>14505099.73</v>
      </c>
      <c r="J60" s="165"/>
      <c r="K60" s="165"/>
      <c r="L60" s="165">
        <v>14505099.73</v>
      </c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workbookViewId="0">
      <selection activeCell="W10" sqref="W10"/>
    </sheetView>
  </sheetViews>
  <sheetFormatPr defaultColWidth="10.2857142857143" defaultRowHeight="15" customHeight="1"/>
  <cols>
    <col min="1" max="1" width="5.71428571428571" style="92" customWidth="1"/>
    <col min="2" max="2" width="7.71428571428571" style="92" customWidth="1"/>
    <col min="3" max="3" width="9.84761904761905" style="92" customWidth="1"/>
    <col min="4" max="4" width="10.5714285714286" style="92" customWidth="1"/>
    <col min="5" max="5" width="6" style="92" customWidth="1"/>
    <col min="6" max="6" width="7.28571428571429" style="92" customWidth="1"/>
    <col min="7" max="7" width="5.28571428571429" style="92" customWidth="1"/>
    <col min="8" max="8" width="5.84761904761905" style="92" customWidth="1"/>
    <col min="9" max="11" width="12.847619047619" style="92" customWidth="1"/>
    <col min="12" max="12" width="13.4285714285714" style="92" customWidth="1"/>
    <col min="13" max="13" width="5.84761904761905" style="92" customWidth="1"/>
    <col min="14" max="16" width="4.71428571428571" style="92" customWidth="1"/>
    <col min="17" max="17" width="8" style="92" customWidth="1"/>
    <col min="18" max="18" width="11" style="92" customWidth="1"/>
    <col min="19" max="20" width="9.84761904761905" style="92" customWidth="1"/>
    <col min="21" max="21" width="7.57142857142857" style="92" customWidth="1"/>
    <col min="22" max="22" width="5" style="92" customWidth="1"/>
    <col min="23" max="23" width="11" style="92" customWidth="1"/>
    <col min="24" max="16384" width="10.2857142857143" style="92"/>
  </cols>
  <sheetData>
    <row r="1" ht="18.75" customHeight="1" spans="1:23">
      <c r="A1" s="150" t="s">
        <v>259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51" t="str">
        <f>"2026"&amp;"年部门项目支出预算表"</f>
        <v>2026年部门项目支出预算表</v>
      </c>
      <c r="B2" s="151"/>
      <c r="C2" s="151" t="s">
        <v>59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2" t="str">
        <f>"单位名称："&amp;"芒市自然资源局"</f>
        <v>单位名称：芒市自然资源局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0" t="s">
        <v>27</v>
      </c>
      <c r="W3" s="150"/>
    </row>
    <row r="4" ht="26.25" customHeight="1" spans="1:23">
      <c r="A4" s="154" t="s">
        <v>260</v>
      </c>
      <c r="B4" s="154" t="s">
        <v>162</v>
      </c>
      <c r="C4" s="154" t="s">
        <v>163</v>
      </c>
      <c r="D4" s="154" t="s">
        <v>261</v>
      </c>
      <c r="E4" s="154" t="s">
        <v>164</v>
      </c>
      <c r="F4" s="154" t="s">
        <v>165</v>
      </c>
      <c r="G4" s="154" t="s">
        <v>166</v>
      </c>
      <c r="H4" s="154" t="s">
        <v>167</v>
      </c>
      <c r="I4" s="154" t="s">
        <v>30</v>
      </c>
      <c r="J4" s="154" t="s">
        <v>262</v>
      </c>
      <c r="K4" s="154"/>
      <c r="L4" s="154"/>
      <c r="M4" s="154"/>
      <c r="N4" s="154" t="s">
        <v>173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263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175</v>
      </c>
      <c r="Q7" s="154" t="s">
        <v>176</v>
      </c>
      <c r="R7" s="154" t="s">
        <v>177</v>
      </c>
      <c r="S7" s="154" t="s">
        <v>178</v>
      </c>
      <c r="T7" s="154" t="s">
        <v>179</v>
      </c>
      <c r="U7" s="154" t="s">
        <v>180</v>
      </c>
      <c r="V7" s="154" t="s">
        <v>181</v>
      </c>
      <c r="W7" s="154" t="s">
        <v>182</v>
      </c>
    </row>
    <row r="8" ht="52.5" customHeight="1" spans="1:23">
      <c r="A8" s="155"/>
      <c r="B8" s="155"/>
      <c r="C8" s="155" t="s">
        <v>264</v>
      </c>
      <c r="D8" s="155"/>
      <c r="E8" s="155"/>
      <c r="F8" s="155"/>
      <c r="G8" s="155"/>
      <c r="H8" s="155"/>
      <c r="I8" s="156">
        <v>1500000</v>
      </c>
      <c r="J8" s="156"/>
      <c r="K8" s="156"/>
      <c r="L8" s="156"/>
      <c r="M8" s="156"/>
      <c r="N8" s="156"/>
      <c r="O8" s="156"/>
      <c r="P8" s="156"/>
      <c r="Q8" s="156"/>
      <c r="R8" s="156">
        <v>1500000</v>
      </c>
      <c r="S8" s="156"/>
      <c r="T8" s="156"/>
      <c r="U8" s="156"/>
      <c r="V8" s="156"/>
      <c r="W8" s="156">
        <v>1500000</v>
      </c>
    </row>
    <row r="9" ht="52.5" customHeight="1" outlineLevel="1" spans="1:23">
      <c r="A9" s="155" t="s">
        <v>265</v>
      </c>
      <c r="B9" s="155" t="s">
        <v>266</v>
      </c>
      <c r="C9" s="155" t="s">
        <v>264</v>
      </c>
      <c r="D9" s="155" t="s">
        <v>46</v>
      </c>
      <c r="E9" s="155" t="s">
        <v>119</v>
      </c>
      <c r="F9" s="155" t="s">
        <v>120</v>
      </c>
      <c r="G9" s="155" t="s">
        <v>209</v>
      </c>
      <c r="H9" s="155" t="s">
        <v>210</v>
      </c>
      <c r="I9" s="156">
        <v>350000</v>
      </c>
      <c r="J9" s="156"/>
      <c r="K9" s="156"/>
      <c r="L9" s="156"/>
      <c r="M9" s="156"/>
      <c r="N9" s="156"/>
      <c r="O9" s="156"/>
      <c r="P9" s="156"/>
      <c r="Q9" s="156"/>
      <c r="R9" s="156">
        <v>350000</v>
      </c>
      <c r="S9" s="156"/>
      <c r="T9" s="156"/>
      <c r="U9" s="156"/>
      <c r="V9" s="156"/>
      <c r="W9" s="156">
        <v>350000</v>
      </c>
    </row>
    <row r="10" ht="52.5" customHeight="1" outlineLevel="1" spans="1:23">
      <c r="A10" s="155" t="s">
        <v>265</v>
      </c>
      <c r="B10" s="155" t="s">
        <v>266</v>
      </c>
      <c r="C10" s="155" t="s">
        <v>264</v>
      </c>
      <c r="D10" s="155" t="s">
        <v>46</v>
      </c>
      <c r="E10" s="155" t="s">
        <v>119</v>
      </c>
      <c r="F10" s="155" t="s">
        <v>120</v>
      </c>
      <c r="G10" s="155" t="s">
        <v>215</v>
      </c>
      <c r="H10" s="155" t="s">
        <v>216</v>
      </c>
      <c r="I10" s="156">
        <v>100000</v>
      </c>
      <c r="J10" s="156"/>
      <c r="K10" s="156"/>
      <c r="L10" s="156"/>
      <c r="M10" s="156"/>
      <c r="N10" s="155"/>
      <c r="O10" s="155"/>
      <c r="P10" s="155"/>
      <c r="Q10" s="156"/>
      <c r="R10" s="156">
        <v>100000</v>
      </c>
      <c r="S10" s="156"/>
      <c r="T10" s="156"/>
      <c r="U10" s="156"/>
      <c r="V10" s="156"/>
      <c r="W10" s="156">
        <v>100000</v>
      </c>
    </row>
    <row r="11" ht="52.5" customHeight="1" outlineLevel="1" spans="1:23">
      <c r="A11" s="155" t="s">
        <v>265</v>
      </c>
      <c r="B11" s="155" t="s">
        <v>266</v>
      </c>
      <c r="C11" s="155" t="s">
        <v>264</v>
      </c>
      <c r="D11" s="155" t="s">
        <v>46</v>
      </c>
      <c r="E11" s="155" t="s">
        <v>119</v>
      </c>
      <c r="F11" s="155" t="s">
        <v>120</v>
      </c>
      <c r="G11" s="155" t="s">
        <v>267</v>
      </c>
      <c r="H11" s="155" t="s">
        <v>268</v>
      </c>
      <c r="I11" s="156">
        <v>300000</v>
      </c>
      <c r="J11" s="156"/>
      <c r="K11" s="156"/>
      <c r="L11" s="156"/>
      <c r="M11" s="156"/>
      <c r="N11" s="155"/>
      <c r="O11" s="155"/>
      <c r="P11" s="155"/>
      <c r="Q11" s="156"/>
      <c r="R11" s="156">
        <v>300000</v>
      </c>
      <c r="S11" s="156"/>
      <c r="T11" s="156"/>
      <c r="U11" s="156"/>
      <c r="V11" s="156"/>
      <c r="W11" s="156">
        <v>300000</v>
      </c>
    </row>
    <row r="12" ht="52.5" customHeight="1" outlineLevel="1" spans="1:23">
      <c r="A12" s="155" t="s">
        <v>265</v>
      </c>
      <c r="B12" s="155" t="s">
        <v>266</v>
      </c>
      <c r="C12" s="155" t="s">
        <v>264</v>
      </c>
      <c r="D12" s="155" t="s">
        <v>46</v>
      </c>
      <c r="E12" s="155" t="s">
        <v>119</v>
      </c>
      <c r="F12" s="155" t="s">
        <v>120</v>
      </c>
      <c r="G12" s="155" t="s">
        <v>236</v>
      </c>
      <c r="H12" s="155" t="s">
        <v>237</v>
      </c>
      <c r="I12" s="156">
        <v>250000</v>
      </c>
      <c r="J12" s="156"/>
      <c r="K12" s="156"/>
      <c r="L12" s="156"/>
      <c r="M12" s="156"/>
      <c r="N12" s="155"/>
      <c r="O12" s="155"/>
      <c r="P12" s="155"/>
      <c r="Q12" s="156"/>
      <c r="R12" s="156">
        <v>250000</v>
      </c>
      <c r="S12" s="156"/>
      <c r="T12" s="156"/>
      <c r="U12" s="156"/>
      <c r="V12" s="156"/>
      <c r="W12" s="156">
        <v>250000</v>
      </c>
    </row>
    <row r="13" ht="52.5" customHeight="1" outlineLevel="1" spans="1:23">
      <c r="A13" s="155" t="s">
        <v>265</v>
      </c>
      <c r="B13" s="155" t="s">
        <v>266</v>
      </c>
      <c r="C13" s="155" t="s">
        <v>264</v>
      </c>
      <c r="D13" s="155" t="s">
        <v>46</v>
      </c>
      <c r="E13" s="155" t="s">
        <v>121</v>
      </c>
      <c r="F13" s="155" t="s">
        <v>122</v>
      </c>
      <c r="G13" s="155" t="s">
        <v>209</v>
      </c>
      <c r="H13" s="155" t="s">
        <v>210</v>
      </c>
      <c r="I13" s="156">
        <v>100000</v>
      </c>
      <c r="J13" s="156"/>
      <c r="K13" s="156"/>
      <c r="L13" s="156"/>
      <c r="M13" s="156"/>
      <c r="N13" s="155"/>
      <c r="O13" s="155"/>
      <c r="P13" s="155"/>
      <c r="Q13" s="156"/>
      <c r="R13" s="156">
        <v>100000</v>
      </c>
      <c r="S13" s="156"/>
      <c r="T13" s="156"/>
      <c r="U13" s="156"/>
      <c r="V13" s="156"/>
      <c r="W13" s="156">
        <v>100000</v>
      </c>
    </row>
    <row r="14" ht="52.5" customHeight="1" outlineLevel="1" spans="1:23">
      <c r="A14" s="155" t="s">
        <v>265</v>
      </c>
      <c r="B14" s="155" t="s">
        <v>266</v>
      </c>
      <c r="C14" s="155" t="s">
        <v>264</v>
      </c>
      <c r="D14" s="155" t="s">
        <v>46</v>
      </c>
      <c r="E14" s="155" t="s">
        <v>121</v>
      </c>
      <c r="F14" s="155" t="s">
        <v>122</v>
      </c>
      <c r="G14" s="155" t="s">
        <v>267</v>
      </c>
      <c r="H14" s="155" t="s">
        <v>268</v>
      </c>
      <c r="I14" s="156">
        <v>200000</v>
      </c>
      <c r="J14" s="156"/>
      <c r="K14" s="156"/>
      <c r="L14" s="156"/>
      <c r="M14" s="156"/>
      <c r="N14" s="155"/>
      <c r="O14" s="155"/>
      <c r="P14" s="155"/>
      <c r="Q14" s="156"/>
      <c r="R14" s="156">
        <v>200000</v>
      </c>
      <c r="S14" s="156"/>
      <c r="T14" s="156"/>
      <c r="U14" s="156"/>
      <c r="V14" s="156"/>
      <c r="W14" s="156">
        <v>200000</v>
      </c>
    </row>
    <row r="15" ht="52.5" customHeight="1" outlineLevel="1" spans="1:23">
      <c r="A15" s="155" t="s">
        <v>265</v>
      </c>
      <c r="B15" s="155" t="s">
        <v>266</v>
      </c>
      <c r="C15" s="155" t="s">
        <v>264</v>
      </c>
      <c r="D15" s="155" t="s">
        <v>46</v>
      </c>
      <c r="E15" s="155" t="s">
        <v>121</v>
      </c>
      <c r="F15" s="155" t="s">
        <v>122</v>
      </c>
      <c r="G15" s="155" t="s">
        <v>236</v>
      </c>
      <c r="H15" s="155" t="s">
        <v>237</v>
      </c>
      <c r="I15" s="156">
        <v>200000</v>
      </c>
      <c r="J15" s="156"/>
      <c r="K15" s="156"/>
      <c r="L15" s="156"/>
      <c r="M15" s="156"/>
      <c r="N15" s="155"/>
      <c r="O15" s="155"/>
      <c r="P15" s="155"/>
      <c r="Q15" s="156"/>
      <c r="R15" s="156">
        <v>200000</v>
      </c>
      <c r="S15" s="156"/>
      <c r="T15" s="156"/>
      <c r="U15" s="156"/>
      <c r="V15" s="156"/>
      <c r="W15" s="156">
        <v>200000</v>
      </c>
    </row>
    <row r="16" ht="52.5" customHeight="1" spans="1:23">
      <c r="A16" s="155"/>
      <c r="B16" s="155"/>
      <c r="C16" s="155" t="s">
        <v>269</v>
      </c>
      <c r="D16" s="155"/>
      <c r="E16" s="155"/>
      <c r="F16" s="155"/>
      <c r="G16" s="155"/>
      <c r="H16" s="155"/>
      <c r="I16" s="156">
        <v>6000000</v>
      </c>
      <c r="J16" s="156">
        <v>6000000</v>
      </c>
      <c r="K16" s="156">
        <v>6000000</v>
      </c>
      <c r="L16" s="156"/>
      <c r="M16" s="156"/>
      <c r="N16" s="155"/>
      <c r="O16" s="155"/>
      <c r="P16" s="155"/>
      <c r="Q16" s="156"/>
      <c r="R16" s="156"/>
      <c r="S16" s="156"/>
      <c r="T16" s="156"/>
      <c r="U16" s="156"/>
      <c r="V16" s="156"/>
      <c r="W16" s="156"/>
    </row>
    <row r="17" ht="52.5" customHeight="1" outlineLevel="1" spans="1:23">
      <c r="A17" s="155" t="s">
        <v>265</v>
      </c>
      <c r="B17" s="155" t="s">
        <v>270</v>
      </c>
      <c r="C17" s="155" t="s">
        <v>269</v>
      </c>
      <c r="D17" s="155" t="s">
        <v>46</v>
      </c>
      <c r="E17" s="155" t="s">
        <v>119</v>
      </c>
      <c r="F17" s="155" t="s">
        <v>120</v>
      </c>
      <c r="G17" s="155" t="s">
        <v>209</v>
      </c>
      <c r="H17" s="155" t="s">
        <v>210</v>
      </c>
      <c r="I17" s="156">
        <v>100000</v>
      </c>
      <c r="J17" s="156">
        <v>100000</v>
      </c>
      <c r="K17" s="156">
        <v>100000</v>
      </c>
      <c r="L17" s="156"/>
      <c r="M17" s="156"/>
      <c r="N17" s="155"/>
      <c r="O17" s="155"/>
      <c r="P17" s="155"/>
      <c r="Q17" s="156"/>
      <c r="R17" s="156"/>
      <c r="S17" s="156"/>
      <c r="T17" s="156"/>
      <c r="U17" s="156"/>
      <c r="V17" s="156"/>
      <c r="W17" s="156"/>
    </row>
    <row r="18" ht="52.5" customHeight="1" outlineLevel="1" spans="1:23">
      <c r="A18" s="155" t="s">
        <v>265</v>
      </c>
      <c r="B18" s="155" t="s">
        <v>270</v>
      </c>
      <c r="C18" s="155" t="s">
        <v>269</v>
      </c>
      <c r="D18" s="155" t="s">
        <v>46</v>
      </c>
      <c r="E18" s="155" t="s">
        <v>119</v>
      </c>
      <c r="F18" s="155" t="s">
        <v>120</v>
      </c>
      <c r="G18" s="155" t="s">
        <v>209</v>
      </c>
      <c r="H18" s="155" t="s">
        <v>210</v>
      </c>
      <c r="I18" s="156">
        <v>80000</v>
      </c>
      <c r="J18" s="156">
        <v>80000</v>
      </c>
      <c r="K18" s="156">
        <v>80000</v>
      </c>
      <c r="L18" s="156"/>
      <c r="M18" s="156"/>
      <c r="N18" s="155"/>
      <c r="O18" s="155"/>
      <c r="P18" s="155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5" t="s">
        <v>265</v>
      </c>
      <c r="B19" s="155" t="s">
        <v>270</v>
      </c>
      <c r="C19" s="155" t="s">
        <v>269</v>
      </c>
      <c r="D19" s="155" t="s">
        <v>46</v>
      </c>
      <c r="E19" s="155" t="s">
        <v>119</v>
      </c>
      <c r="F19" s="155" t="s">
        <v>120</v>
      </c>
      <c r="G19" s="155" t="s">
        <v>209</v>
      </c>
      <c r="H19" s="155" t="s">
        <v>210</v>
      </c>
      <c r="I19" s="156">
        <v>110000</v>
      </c>
      <c r="J19" s="156">
        <v>110000</v>
      </c>
      <c r="K19" s="156">
        <v>110000</v>
      </c>
      <c r="L19" s="156"/>
      <c r="M19" s="156"/>
      <c r="N19" s="155"/>
      <c r="O19" s="155"/>
      <c r="P19" s="155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5" t="s">
        <v>265</v>
      </c>
      <c r="B20" s="155" t="s">
        <v>270</v>
      </c>
      <c r="C20" s="155" t="s">
        <v>269</v>
      </c>
      <c r="D20" s="155" t="s">
        <v>46</v>
      </c>
      <c r="E20" s="155" t="s">
        <v>119</v>
      </c>
      <c r="F20" s="155" t="s">
        <v>120</v>
      </c>
      <c r="G20" s="155" t="s">
        <v>209</v>
      </c>
      <c r="H20" s="155" t="s">
        <v>210</v>
      </c>
      <c r="I20" s="156">
        <v>40000</v>
      </c>
      <c r="J20" s="156">
        <v>40000</v>
      </c>
      <c r="K20" s="156">
        <v>40000</v>
      </c>
      <c r="L20" s="156"/>
      <c r="M20" s="156"/>
      <c r="N20" s="155"/>
      <c r="O20" s="155"/>
      <c r="P20" s="155"/>
      <c r="Q20" s="156"/>
      <c r="R20" s="156"/>
      <c r="S20" s="156"/>
      <c r="T20" s="156"/>
      <c r="U20" s="156"/>
      <c r="V20" s="156"/>
      <c r="W20" s="156"/>
    </row>
    <row r="21" ht="52.5" customHeight="1" outlineLevel="1" spans="1:23">
      <c r="A21" s="155" t="s">
        <v>265</v>
      </c>
      <c r="B21" s="155" t="s">
        <v>270</v>
      </c>
      <c r="C21" s="155" t="s">
        <v>269</v>
      </c>
      <c r="D21" s="155" t="s">
        <v>46</v>
      </c>
      <c r="E21" s="155" t="s">
        <v>119</v>
      </c>
      <c r="F21" s="155" t="s">
        <v>120</v>
      </c>
      <c r="G21" s="155" t="s">
        <v>209</v>
      </c>
      <c r="H21" s="155" t="s">
        <v>210</v>
      </c>
      <c r="I21" s="156">
        <v>50000</v>
      </c>
      <c r="J21" s="156">
        <v>50000</v>
      </c>
      <c r="K21" s="156">
        <v>50000</v>
      </c>
      <c r="L21" s="156"/>
      <c r="M21" s="156"/>
      <c r="N21" s="155"/>
      <c r="O21" s="155"/>
      <c r="P21" s="155"/>
      <c r="Q21" s="156"/>
      <c r="R21" s="156"/>
      <c r="S21" s="156"/>
      <c r="T21" s="156"/>
      <c r="U21" s="156"/>
      <c r="V21" s="156"/>
      <c r="W21" s="156"/>
    </row>
    <row r="22" ht="52.5" customHeight="1" outlineLevel="1" spans="1:23">
      <c r="A22" s="155" t="s">
        <v>265</v>
      </c>
      <c r="B22" s="155" t="s">
        <v>270</v>
      </c>
      <c r="C22" s="155" t="s">
        <v>269</v>
      </c>
      <c r="D22" s="155" t="s">
        <v>46</v>
      </c>
      <c r="E22" s="155" t="s">
        <v>119</v>
      </c>
      <c r="F22" s="155" t="s">
        <v>120</v>
      </c>
      <c r="G22" s="155" t="s">
        <v>209</v>
      </c>
      <c r="H22" s="155" t="s">
        <v>210</v>
      </c>
      <c r="I22" s="156">
        <v>480000</v>
      </c>
      <c r="J22" s="156">
        <v>480000</v>
      </c>
      <c r="K22" s="156">
        <v>480000</v>
      </c>
      <c r="L22" s="156"/>
      <c r="M22" s="156"/>
      <c r="N22" s="155"/>
      <c r="O22" s="155"/>
      <c r="P22" s="155"/>
      <c r="Q22" s="156"/>
      <c r="R22" s="156"/>
      <c r="S22" s="156"/>
      <c r="T22" s="156"/>
      <c r="U22" s="156"/>
      <c r="V22" s="156"/>
      <c r="W22" s="156"/>
    </row>
    <row r="23" ht="52.5" customHeight="1" outlineLevel="1" spans="1:23">
      <c r="A23" s="155" t="s">
        <v>265</v>
      </c>
      <c r="B23" s="155" t="s">
        <v>270</v>
      </c>
      <c r="C23" s="155" t="s">
        <v>269</v>
      </c>
      <c r="D23" s="155" t="s">
        <v>46</v>
      </c>
      <c r="E23" s="155" t="s">
        <v>119</v>
      </c>
      <c r="F23" s="155" t="s">
        <v>120</v>
      </c>
      <c r="G23" s="155" t="s">
        <v>211</v>
      </c>
      <c r="H23" s="155" t="s">
        <v>212</v>
      </c>
      <c r="I23" s="156">
        <v>50000</v>
      </c>
      <c r="J23" s="156">
        <v>50000</v>
      </c>
      <c r="K23" s="156">
        <v>50000</v>
      </c>
      <c r="L23" s="156"/>
      <c r="M23" s="156"/>
      <c r="N23" s="155"/>
      <c r="O23" s="155"/>
      <c r="P23" s="155"/>
      <c r="Q23" s="156"/>
      <c r="R23" s="156"/>
      <c r="S23" s="156"/>
      <c r="T23" s="156"/>
      <c r="U23" s="156"/>
      <c r="V23" s="156"/>
      <c r="W23" s="156"/>
    </row>
    <row r="24" ht="52.5" customHeight="1" outlineLevel="1" spans="1:23">
      <c r="A24" s="155" t="s">
        <v>265</v>
      </c>
      <c r="B24" s="155" t="s">
        <v>270</v>
      </c>
      <c r="C24" s="155" t="s">
        <v>269</v>
      </c>
      <c r="D24" s="155" t="s">
        <v>46</v>
      </c>
      <c r="E24" s="155" t="s">
        <v>119</v>
      </c>
      <c r="F24" s="155" t="s">
        <v>120</v>
      </c>
      <c r="G24" s="155" t="s">
        <v>271</v>
      </c>
      <c r="H24" s="155" t="s">
        <v>272</v>
      </c>
      <c r="I24" s="156">
        <v>150000</v>
      </c>
      <c r="J24" s="156">
        <v>150000</v>
      </c>
      <c r="K24" s="156">
        <v>150000</v>
      </c>
      <c r="L24" s="156"/>
      <c r="M24" s="156"/>
      <c r="N24" s="155"/>
      <c r="O24" s="155"/>
      <c r="P24" s="155"/>
      <c r="Q24" s="156"/>
      <c r="R24" s="156"/>
      <c r="S24" s="156"/>
      <c r="T24" s="156"/>
      <c r="U24" s="156"/>
      <c r="V24" s="156"/>
      <c r="W24" s="156"/>
    </row>
    <row r="25" ht="52.5" customHeight="1" outlineLevel="1" spans="1:23">
      <c r="A25" s="155" t="s">
        <v>265</v>
      </c>
      <c r="B25" s="155" t="s">
        <v>270</v>
      </c>
      <c r="C25" s="155" t="s">
        <v>269</v>
      </c>
      <c r="D25" s="155" t="s">
        <v>46</v>
      </c>
      <c r="E25" s="155" t="s">
        <v>119</v>
      </c>
      <c r="F25" s="155" t="s">
        <v>120</v>
      </c>
      <c r="G25" s="155" t="s">
        <v>273</v>
      </c>
      <c r="H25" s="155" t="s">
        <v>274</v>
      </c>
      <c r="I25" s="156">
        <v>100000</v>
      </c>
      <c r="J25" s="156">
        <v>100000</v>
      </c>
      <c r="K25" s="156">
        <v>100000</v>
      </c>
      <c r="L25" s="156"/>
      <c r="M25" s="156"/>
      <c r="N25" s="155"/>
      <c r="O25" s="155"/>
      <c r="P25" s="155"/>
      <c r="Q25" s="156"/>
      <c r="R25" s="156"/>
      <c r="S25" s="156"/>
      <c r="T25" s="156"/>
      <c r="U25" s="156"/>
      <c r="V25" s="156"/>
      <c r="W25" s="156"/>
    </row>
    <row r="26" ht="52.5" customHeight="1" outlineLevel="1" spans="1:23">
      <c r="A26" s="155" t="s">
        <v>265</v>
      </c>
      <c r="B26" s="155" t="s">
        <v>270</v>
      </c>
      <c r="C26" s="155" t="s">
        <v>269</v>
      </c>
      <c r="D26" s="155" t="s">
        <v>46</v>
      </c>
      <c r="E26" s="155" t="s">
        <v>119</v>
      </c>
      <c r="F26" s="155" t="s">
        <v>120</v>
      </c>
      <c r="G26" s="155" t="s">
        <v>275</v>
      </c>
      <c r="H26" s="155" t="s">
        <v>276</v>
      </c>
      <c r="I26" s="156">
        <v>2000000</v>
      </c>
      <c r="J26" s="156">
        <v>2000000</v>
      </c>
      <c r="K26" s="156">
        <v>2000000</v>
      </c>
      <c r="L26" s="156"/>
      <c r="M26" s="156"/>
      <c r="N26" s="155"/>
      <c r="O26" s="155"/>
      <c r="P26" s="155"/>
      <c r="Q26" s="156"/>
      <c r="R26" s="156"/>
      <c r="S26" s="156"/>
      <c r="T26" s="156"/>
      <c r="U26" s="156"/>
      <c r="V26" s="156"/>
      <c r="W26" s="156"/>
    </row>
    <row r="27" ht="52.5" customHeight="1" outlineLevel="1" spans="1:23">
      <c r="A27" s="155" t="s">
        <v>265</v>
      </c>
      <c r="B27" s="155" t="s">
        <v>270</v>
      </c>
      <c r="C27" s="155" t="s">
        <v>269</v>
      </c>
      <c r="D27" s="155" t="s">
        <v>46</v>
      </c>
      <c r="E27" s="155" t="s">
        <v>119</v>
      </c>
      <c r="F27" s="155" t="s">
        <v>120</v>
      </c>
      <c r="G27" s="155" t="s">
        <v>275</v>
      </c>
      <c r="H27" s="155" t="s">
        <v>276</v>
      </c>
      <c r="I27" s="156">
        <v>115200</v>
      </c>
      <c r="J27" s="156">
        <v>115200</v>
      </c>
      <c r="K27" s="156">
        <v>115200</v>
      </c>
      <c r="L27" s="156"/>
      <c r="M27" s="156"/>
      <c r="N27" s="155"/>
      <c r="O27" s="155"/>
      <c r="P27" s="155"/>
      <c r="Q27" s="156"/>
      <c r="R27" s="156"/>
      <c r="S27" s="156"/>
      <c r="T27" s="156"/>
      <c r="U27" s="156"/>
      <c r="V27" s="156"/>
      <c r="W27" s="156"/>
    </row>
    <row r="28" ht="52.5" customHeight="1" outlineLevel="1" spans="1:23">
      <c r="A28" s="155" t="s">
        <v>265</v>
      </c>
      <c r="B28" s="155" t="s">
        <v>270</v>
      </c>
      <c r="C28" s="155" t="s">
        <v>269</v>
      </c>
      <c r="D28" s="155" t="s">
        <v>46</v>
      </c>
      <c r="E28" s="155" t="s">
        <v>119</v>
      </c>
      <c r="F28" s="155" t="s">
        <v>120</v>
      </c>
      <c r="G28" s="155" t="s">
        <v>267</v>
      </c>
      <c r="H28" s="155" t="s">
        <v>268</v>
      </c>
      <c r="I28" s="156">
        <v>500000</v>
      </c>
      <c r="J28" s="156">
        <v>500000</v>
      </c>
      <c r="K28" s="156">
        <v>500000</v>
      </c>
      <c r="L28" s="156"/>
      <c r="M28" s="156"/>
      <c r="N28" s="155"/>
      <c r="O28" s="155"/>
      <c r="P28" s="155"/>
      <c r="Q28" s="156"/>
      <c r="R28" s="156"/>
      <c r="S28" s="156"/>
      <c r="T28" s="156"/>
      <c r="U28" s="156"/>
      <c r="V28" s="156"/>
      <c r="W28" s="156"/>
    </row>
    <row r="29" ht="52.5" customHeight="1" outlineLevel="1" spans="1:23">
      <c r="A29" s="155" t="s">
        <v>265</v>
      </c>
      <c r="B29" s="155" t="s">
        <v>270</v>
      </c>
      <c r="C29" s="155" t="s">
        <v>269</v>
      </c>
      <c r="D29" s="155" t="s">
        <v>46</v>
      </c>
      <c r="E29" s="155" t="s">
        <v>119</v>
      </c>
      <c r="F29" s="155" t="s">
        <v>120</v>
      </c>
      <c r="G29" s="155" t="s">
        <v>267</v>
      </c>
      <c r="H29" s="155" t="s">
        <v>268</v>
      </c>
      <c r="I29" s="156">
        <v>50000</v>
      </c>
      <c r="J29" s="156">
        <v>50000</v>
      </c>
      <c r="K29" s="156">
        <v>50000</v>
      </c>
      <c r="L29" s="156"/>
      <c r="M29" s="156"/>
      <c r="N29" s="155"/>
      <c r="O29" s="155"/>
      <c r="P29" s="155"/>
      <c r="Q29" s="156"/>
      <c r="R29" s="156"/>
      <c r="S29" s="156"/>
      <c r="T29" s="156"/>
      <c r="U29" s="156"/>
      <c r="V29" s="156"/>
      <c r="W29" s="156"/>
    </row>
    <row r="30" ht="52.5" customHeight="1" outlineLevel="1" spans="1:23">
      <c r="A30" s="155" t="s">
        <v>265</v>
      </c>
      <c r="B30" s="155" t="s">
        <v>270</v>
      </c>
      <c r="C30" s="155" t="s">
        <v>269</v>
      </c>
      <c r="D30" s="155" t="s">
        <v>46</v>
      </c>
      <c r="E30" s="155" t="s">
        <v>119</v>
      </c>
      <c r="F30" s="155" t="s">
        <v>120</v>
      </c>
      <c r="G30" s="155" t="s">
        <v>249</v>
      </c>
      <c r="H30" s="155" t="s">
        <v>250</v>
      </c>
      <c r="I30" s="156">
        <v>150000</v>
      </c>
      <c r="J30" s="156">
        <v>150000</v>
      </c>
      <c r="K30" s="156">
        <v>150000</v>
      </c>
      <c r="L30" s="156"/>
      <c r="M30" s="156"/>
      <c r="N30" s="155"/>
      <c r="O30" s="155"/>
      <c r="P30" s="155"/>
      <c r="Q30" s="156"/>
      <c r="R30" s="156"/>
      <c r="S30" s="156"/>
      <c r="T30" s="156"/>
      <c r="U30" s="156"/>
      <c r="V30" s="156"/>
      <c r="W30" s="156"/>
    </row>
    <row r="31" ht="52.5" customHeight="1" outlineLevel="1" spans="1:23">
      <c r="A31" s="155" t="s">
        <v>265</v>
      </c>
      <c r="B31" s="155" t="s">
        <v>270</v>
      </c>
      <c r="C31" s="155" t="s">
        <v>269</v>
      </c>
      <c r="D31" s="155" t="s">
        <v>46</v>
      </c>
      <c r="E31" s="155" t="s">
        <v>119</v>
      </c>
      <c r="F31" s="155" t="s">
        <v>120</v>
      </c>
      <c r="G31" s="155" t="s">
        <v>221</v>
      </c>
      <c r="H31" s="155" t="s">
        <v>222</v>
      </c>
      <c r="I31" s="156">
        <v>130000</v>
      </c>
      <c r="J31" s="156">
        <v>130000</v>
      </c>
      <c r="K31" s="156">
        <v>130000</v>
      </c>
      <c r="L31" s="156"/>
      <c r="M31" s="156"/>
      <c r="N31" s="155"/>
      <c r="O31" s="155"/>
      <c r="P31" s="155"/>
      <c r="Q31" s="156"/>
      <c r="R31" s="156"/>
      <c r="S31" s="156"/>
      <c r="T31" s="156"/>
      <c r="U31" s="156"/>
      <c r="V31" s="156"/>
      <c r="W31" s="156"/>
    </row>
    <row r="32" ht="52.5" customHeight="1" outlineLevel="1" spans="1:23">
      <c r="A32" s="155" t="s">
        <v>265</v>
      </c>
      <c r="B32" s="155" t="s">
        <v>270</v>
      </c>
      <c r="C32" s="155" t="s">
        <v>269</v>
      </c>
      <c r="D32" s="155" t="s">
        <v>46</v>
      </c>
      <c r="E32" s="155" t="s">
        <v>119</v>
      </c>
      <c r="F32" s="155" t="s">
        <v>120</v>
      </c>
      <c r="G32" s="155" t="s">
        <v>277</v>
      </c>
      <c r="H32" s="155" t="s">
        <v>278</v>
      </c>
      <c r="I32" s="156">
        <v>327800</v>
      </c>
      <c r="J32" s="156">
        <v>327800</v>
      </c>
      <c r="K32" s="156">
        <v>327800</v>
      </c>
      <c r="L32" s="156"/>
      <c r="M32" s="156"/>
      <c r="N32" s="155"/>
      <c r="O32" s="155"/>
      <c r="P32" s="155"/>
      <c r="Q32" s="156"/>
      <c r="R32" s="156"/>
      <c r="S32" s="156"/>
      <c r="T32" s="156"/>
      <c r="U32" s="156"/>
      <c r="V32" s="156"/>
      <c r="W32" s="156"/>
    </row>
    <row r="33" ht="52.5" customHeight="1" outlineLevel="1" spans="1:23">
      <c r="A33" s="155" t="s">
        <v>265</v>
      </c>
      <c r="B33" s="155" t="s">
        <v>270</v>
      </c>
      <c r="C33" s="155" t="s">
        <v>269</v>
      </c>
      <c r="D33" s="155" t="s">
        <v>46</v>
      </c>
      <c r="E33" s="155" t="s">
        <v>121</v>
      </c>
      <c r="F33" s="155" t="s">
        <v>122</v>
      </c>
      <c r="G33" s="155" t="s">
        <v>267</v>
      </c>
      <c r="H33" s="155" t="s">
        <v>268</v>
      </c>
      <c r="I33" s="156">
        <v>500000</v>
      </c>
      <c r="J33" s="156">
        <v>500000</v>
      </c>
      <c r="K33" s="156">
        <v>500000</v>
      </c>
      <c r="L33" s="156"/>
      <c r="M33" s="156"/>
      <c r="N33" s="155"/>
      <c r="O33" s="155"/>
      <c r="P33" s="155"/>
      <c r="Q33" s="156"/>
      <c r="R33" s="156"/>
      <c r="S33" s="156"/>
      <c r="T33" s="156"/>
      <c r="U33" s="156"/>
      <c r="V33" s="156"/>
      <c r="W33" s="156"/>
    </row>
    <row r="34" ht="52.5" customHeight="1" outlineLevel="1" spans="1:23">
      <c r="A34" s="155" t="s">
        <v>265</v>
      </c>
      <c r="B34" s="155" t="s">
        <v>270</v>
      </c>
      <c r="C34" s="155" t="s">
        <v>269</v>
      </c>
      <c r="D34" s="155" t="s">
        <v>46</v>
      </c>
      <c r="E34" s="155" t="s">
        <v>135</v>
      </c>
      <c r="F34" s="155" t="s">
        <v>136</v>
      </c>
      <c r="G34" s="155" t="s">
        <v>209</v>
      </c>
      <c r="H34" s="155" t="s">
        <v>210</v>
      </c>
      <c r="I34" s="156">
        <v>500000</v>
      </c>
      <c r="J34" s="156">
        <v>500000</v>
      </c>
      <c r="K34" s="156">
        <v>500000</v>
      </c>
      <c r="L34" s="156"/>
      <c r="M34" s="156"/>
      <c r="N34" s="155"/>
      <c r="O34" s="155"/>
      <c r="P34" s="155"/>
      <c r="Q34" s="156"/>
      <c r="R34" s="156"/>
      <c r="S34" s="156"/>
      <c r="T34" s="156"/>
      <c r="U34" s="156"/>
      <c r="V34" s="156"/>
      <c r="W34" s="156"/>
    </row>
    <row r="35" ht="52.5" customHeight="1" outlineLevel="1" spans="1:23">
      <c r="A35" s="155" t="s">
        <v>265</v>
      </c>
      <c r="B35" s="155" t="s">
        <v>270</v>
      </c>
      <c r="C35" s="155" t="s">
        <v>269</v>
      </c>
      <c r="D35" s="155" t="s">
        <v>46</v>
      </c>
      <c r="E35" s="155" t="s">
        <v>135</v>
      </c>
      <c r="F35" s="155" t="s">
        <v>136</v>
      </c>
      <c r="G35" s="155" t="s">
        <v>221</v>
      </c>
      <c r="H35" s="155" t="s">
        <v>222</v>
      </c>
      <c r="I35" s="156">
        <v>250000</v>
      </c>
      <c r="J35" s="156">
        <v>250000</v>
      </c>
      <c r="K35" s="156">
        <v>250000</v>
      </c>
      <c r="L35" s="156"/>
      <c r="M35" s="156"/>
      <c r="N35" s="155"/>
      <c r="O35" s="155"/>
      <c r="P35" s="155"/>
      <c r="Q35" s="156"/>
      <c r="R35" s="156"/>
      <c r="S35" s="156"/>
      <c r="T35" s="156"/>
      <c r="U35" s="156"/>
      <c r="V35" s="156"/>
      <c r="W35" s="156"/>
    </row>
    <row r="36" ht="52.5" customHeight="1" outlineLevel="1" spans="1:23">
      <c r="A36" s="155" t="s">
        <v>265</v>
      </c>
      <c r="B36" s="155" t="s">
        <v>270</v>
      </c>
      <c r="C36" s="155" t="s">
        <v>269</v>
      </c>
      <c r="D36" s="155" t="s">
        <v>46</v>
      </c>
      <c r="E36" s="155" t="s">
        <v>135</v>
      </c>
      <c r="F36" s="155" t="s">
        <v>136</v>
      </c>
      <c r="G36" s="155" t="s">
        <v>236</v>
      </c>
      <c r="H36" s="155" t="s">
        <v>237</v>
      </c>
      <c r="I36" s="156">
        <v>317000</v>
      </c>
      <c r="J36" s="156">
        <v>317000</v>
      </c>
      <c r="K36" s="156">
        <v>317000</v>
      </c>
      <c r="L36" s="156"/>
      <c r="M36" s="156"/>
      <c r="N36" s="155"/>
      <c r="O36" s="155"/>
      <c r="P36" s="155"/>
      <c r="Q36" s="156"/>
      <c r="R36" s="156"/>
      <c r="S36" s="156"/>
      <c r="T36" s="156"/>
      <c r="U36" s="156"/>
      <c r="V36" s="156"/>
      <c r="W36" s="156"/>
    </row>
    <row r="37" ht="52.5" customHeight="1" spans="1:23">
      <c r="A37" s="155"/>
      <c r="B37" s="155"/>
      <c r="C37" s="155" t="s">
        <v>279</v>
      </c>
      <c r="D37" s="155"/>
      <c r="E37" s="155"/>
      <c r="F37" s="155"/>
      <c r="G37" s="155"/>
      <c r="H37" s="155"/>
      <c r="I37" s="156">
        <v>15000000</v>
      </c>
      <c r="J37" s="156"/>
      <c r="K37" s="156"/>
      <c r="L37" s="156">
        <v>15000000</v>
      </c>
      <c r="M37" s="156"/>
      <c r="N37" s="155"/>
      <c r="O37" s="155"/>
      <c r="P37" s="155"/>
      <c r="Q37" s="156"/>
      <c r="R37" s="156"/>
      <c r="S37" s="156"/>
      <c r="T37" s="156"/>
      <c r="U37" s="156"/>
      <c r="V37" s="156"/>
      <c r="W37" s="156"/>
    </row>
    <row r="38" ht="52.5" customHeight="1" outlineLevel="1" spans="1:23">
      <c r="A38" s="155" t="s">
        <v>265</v>
      </c>
      <c r="B38" s="155" t="s">
        <v>280</v>
      </c>
      <c r="C38" s="155" t="s">
        <v>279</v>
      </c>
      <c r="D38" s="155" t="s">
        <v>46</v>
      </c>
      <c r="E38" s="155" t="s">
        <v>105</v>
      </c>
      <c r="F38" s="155" t="s">
        <v>106</v>
      </c>
      <c r="G38" s="155" t="s">
        <v>281</v>
      </c>
      <c r="H38" s="155" t="s">
        <v>282</v>
      </c>
      <c r="I38" s="156">
        <v>5000000</v>
      </c>
      <c r="J38" s="156"/>
      <c r="K38" s="156"/>
      <c r="L38" s="156">
        <v>5000000</v>
      </c>
      <c r="M38" s="156"/>
      <c r="N38" s="155"/>
      <c r="O38" s="155"/>
      <c r="P38" s="155"/>
      <c r="Q38" s="156"/>
      <c r="R38" s="156"/>
      <c r="S38" s="156"/>
      <c r="T38" s="156"/>
      <c r="U38" s="156"/>
      <c r="V38" s="156"/>
      <c r="W38" s="156"/>
    </row>
    <row r="39" ht="52.5" customHeight="1" outlineLevel="1" spans="1:23">
      <c r="A39" s="155" t="s">
        <v>265</v>
      </c>
      <c r="B39" s="155" t="s">
        <v>280</v>
      </c>
      <c r="C39" s="155" t="s">
        <v>279</v>
      </c>
      <c r="D39" s="155" t="s">
        <v>46</v>
      </c>
      <c r="E39" s="155" t="s">
        <v>105</v>
      </c>
      <c r="F39" s="155" t="s">
        <v>106</v>
      </c>
      <c r="G39" s="155" t="s">
        <v>283</v>
      </c>
      <c r="H39" s="155" t="s">
        <v>284</v>
      </c>
      <c r="I39" s="156">
        <v>5000000</v>
      </c>
      <c r="J39" s="156"/>
      <c r="K39" s="156"/>
      <c r="L39" s="156">
        <v>5000000</v>
      </c>
      <c r="M39" s="156"/>
      <c r="N39" s="155"/>
      <c r="O39" s="155"/>
      <c r="P39" s="155"/>
      <c r="Q39" s="156"/>
      <c r="R39" s="156"/>
      <c r="S39" s="156"/>
      <c r="T39" s="156"/>
      <c r="U39" s="156"/>
      <c r="V39" s="156"/>
      <c r="W39" s="156"/>
    </row>
    <row r="40" ht="52.5" customHeight="1" outlineLevel="1" spans="1:23">
      <c r="A40" s="155" t="s">
        <v>265</v>
      </c>
      <c r="B40" s="155" t="s">
        <v>280</v>
      </c>
      <c r="C40" s="155" t="s">
        <v>279</v>
      </c>
      <c r="D40" s="155" t="s">
        <v>46</v>
      </c>
      <c r="E40" s="155" t="s">
        <v>107</v>
      </c>
      <c r="F40" s="155" t="s">
        <v>108</v>
      </c>
      <c r="G40" s="155" t="s">
        <v>285</v>
      </c>
      <c r="H40" s="155" t="s">
        <v>286</v>
      </c>
      <c r="I40" s="156">
        <v>5000000</v>
      </c>
      <c r="J40" s="156"/>
      <c r="K40" s="156"/>
      <c r="L40" s="156">
        <v>5000000</v>
      </c>
      <c r="M40" s="156"/>
      <c r="N40" s="155"/>
      <c r="O40" s="155"/>
      <c r="P40" s="155"/>
      <c r="Q40" s="156"/>
      <c r="R40" s="156"/>
      <c r="S40" s="156"/>
      <c r="T40" s="156"/>
      <c r="U40" s="156"/>
      <c r="V40" s="156"/>
      <c r="W40" s="156"/>
    </row>
    <row r="41" ht="52.5" customHeight="1" spans="1:23">
      <c r="A41" s="155"/>
      <c r="B41" s="155"/>
      <c r="C41" s="155" t="s">
        <v>287</v>
      </c>
      <c r="D41" s="155"/>
      <c r="E41" s="155"/>
      <c r="F41" s="155"/>
      <c r="G41" s="155"/>
      <c r="H41" s="155"/>
      <c r="I41" s="156">
        <v>10000000</v>
      </c>
      <c r="J41" s="156"/>
      <c r="K41" s="156"/>
      <c r="L41" s="156">
        <v>10000000</v>
      </c>
      <c r="M41" s="156"/>
      <c r="N41" s="155"/>
      <c r="O41" s="155"/>
      <c r="P41" s="155"/>
      <c r="Q41" s="156"/>
      <c r="R41" s="156"/>
      <c r="S41" s="156"/>
      <c r="T41" s="156"/>
      <c r="U41" s="156"/>
      <c r="V41" s="156"/>
      <c r="W41" s="156"/>
    </row>
    <row r="42" ht="52.5" customHeight="1" outlineLevel="1" spans="1:23">
      <c r="A42" s="155" t="s">
        <v>265</v>
      </c>
      <c r="B42" s="155" t="s">
        <v>288</v>
      </c>
      <c r="C42" s="155" t="s">
        <v>287</v>
      </c>
      <c r="D42" s="155" t="s">
        <v>46</v>
      </c>
      <c r="E42" s="155" t="s">
        <v>109</v>
      </c>
      <c r="F42" s="155" t="s">
        <v>110</v>
      </c>
      <c r="G42" s="155" t="s">
        <v>289</v>
      </c>
      <c r="H42" s="155" t="s">
        <v>290</v>
      </c>
      <c r="I42" s="156">
        <v>7000000</v>
      </c>
      <c r="J42" s="156"/>
      <c r="K42" s="156"/>
      <c r="L42" s="156">
        <v>7000000</v>
      </c>
      <c r="M42" s="156"/>
      <c r="N42" s="155"/>
      <c r="O42" s="155"/>
      <c r="P42" s="155"/>
      <c r="Q42" s="156"/>
      <c r="R42" s="156"/>
      <c r="S42" s="156"/>
      <c r="T42" s="156"/>
      <c r="U42" s="156"/>
      <c r="V42" s="156"/>
      <c r="W42" s="156"/>
    </row>
    <row r="43" ht="52.5" customHeight="1" outlineLevel="1" spans="1:23">
      <c r="A43" s="155" t="s">
        <v>265</v>
      </c>
      <c r="B43" s="155" t="s">
        <v>288</v>
      </c>
      <c r="C43" s="155" t="s">
        <v>287</v>
      </c>
      <c r="D43" s="155" t="s">
        <v>46</v>
      </c>
      <c r="E43" s="155" t="s">
        <v>111</v>
      </c>
      <c r="F43" s="155" t="s">
        <v>112</v>
      </c>
      <c r="G43" s="155" t="s">
        <v>289</v>
      </c>
      <c r="H43" s="155" t="s">
        <v>290</v>
      </c>
      <c r="I43" s="156">
        <v>3000000</v>
      </c>
      <c r="J43" s="156"/>
      <c r="K43" s="156"/>
      <c r="L43" s="156">
        <v>3000000</v>
      </c>
      <c r="M43" s="156"/>
      <c r="N43" s="155"/>
      <c r="O43" s="155"/>
      <c r="P43" s="155"/>
      <c r="Q43" s="156"/>
      <c r="R43" s="156"/>
      <c r="S43" s="156"/>
      <c r="T43" s="156"/>
      <c r="U43" s="156"/>
      <c r="V43" s="156"/>
      <c r="W43" s="156"/>
    </row>
    <row r="44" ht="52.5" customHeight="1" spans="1:23">
      <c r="A44" s="155"/>
      <c r="B44" s="155"/>
      <c r="C44" s="155" t="s">
        <v>291</v>
      </c>
      <c r="D44" s="155"/>
      <c r="E44" s="155"/>
      <c r="F44" s="155"/>
      <c r="G44" s="155"/>
      <c r="H44" s="155"/>
      <c r="I44" s="156">
        <v>30000000</v>
      </c>
      <c r="J44" s="156"/>
      <c r="K44" s="156"/>
      <c r="L44" s="156">
        <v>30000000</v>
      </c>
      <c r="M44" s="156"/>
      <c r="N44" s="155"/>
      <c r="O44" s="155"/>
      <c r="P44" s="155"/>
      <c r="Q44" s="156"/>
      <c r="R44" s="156"/>
      <c r="S44" s="156"/>
      <c r="T44" s="156"/>
      <c r="U44" s="156"/>
      <c r="V44" s="156"/>
      <c r="W44" s="156"/>
    </row>
    <row r="45" ht="52.5" customHeight="1" outlineLevel="1" spans="1:23">
      <c r="A45" s="155" t="s">
        <v>265</v>
      </c>
      <c r="B45" s="155" t="s">
        <v>292</v>
      </c>
      <c r="C45" s="155" t="s">
        <v>291</v>
      </c>
      <c r="D45" s="155" t="s">
        <v>46</v>
      </c>
      <c r="E45" s="155" t="s">
        <v>105</v>
      </c>
      <c r="F45" s="155" t="s">
        <v>106</v>
      </c>
      <c r="G45" s="155" t="s">
        <v>281</v>
      </c>
      <c r="H45" s="155" t="s">
        <v>282</v>
      </c>
      <c r="I45" s="156">
        <v>30000000</v>
      </c>
      <c r="J45" s="156"/>
      <c r="K45" s="156"/>
      <c r="L45" s="156">
        <v>30000000</v>
      </c>
      <c r="M45" s="156"/>
      <c r="N45" s="155"/>
      <c r="O45" s="155"/>
      <c r="P45" s="155"/>
      <c r="Q45" s="156"/>
      <c r="R45" s="156"/>
      <c r="S45" s="156"/>
      <c r="T45" s="156"/>
      <c r="U45" s="156"/>
      <c r="V45" s="156"/>
      <c r="W45" s="156"/>
    </row>
    <row r="46" ht="52.5" customHeight="1" spans="1:23">
      <c r="A46" s="155"/>
      <c r="B46" s="155"/>
      <c r="C46" s="155" t="s">
        <v>293</v>
      </c>
      <c r="D46" s="155"/>
      <c r="E46" s="155"/>
      <c r="F46" s="155"/>
      <c r="G46" s="155"/>
      <c r="H46" s="155"/>
      <c r="I46" s="156">
        <v>5000000</v>
      </c>
      <c r="J46" s="156"/>
      <c r="K46" s="156"/>
      <c r="L46" s="156">
        <v>5000000</v>
      </c>
      <c r="M46" s="156"/>
      <c r="N46" s="155"/>
      <c r="O46" s="155"/>
      <c r="P46" s="155"/>
      <c r="Q46" s="156"/>
      <c r="R46" s="156"/>
      <c r="S46" s="156"/>
      <c r="T46" s="156"/>
      <c r="U46" s="156"/>
      <c r="V46" s="156"/>
      <c r="W46" s="156"/>
    </row>
    <row r="47" ht="52.5" customHeight="1" outlineLevel="1" spans="1:23">
      <c r="A47" s="155" t="s">
        <v>265</v>
      </c>
      <c r="B47" s="155" t="s">
        <v>294</v>
      </c>
      <c r="C47" s="155" t="s">
        <v>293</v>
      </c>
      <c r="D47" s="155" t="s">
        <v>46</v>
      </c>
      <c r="E47" s="155" t="s">
        <v>111</v>
      </c>
      <c r="F47" s="155" t="s">
        <v>112</v>
      </c>
      <c r="G47" s="155" t="s">
        <v>267</v>
      </c>
      <c r="H47" s="155" t="s">
        <v>268</v>
      </c>
      <c r="I47" s="156">
        <v>5000000</v>
      </c>
      <c r="J47" s="156"/>
      <c r="K47" s="156"/>
      <c r="L47" s="156">
        <v>5000000</v>
      </c>
      <c r="M47" s="156"/>
      <c r="N47" s="155"/>
      <c r="O47" s="155"/>
      <c r="P47" s="155"/>
      <c r="Q47" s="156"/>
      <c r="R47" s="156"/>
      <c r="S47" s="156"/>
      <c r="T47" s="156"/>
      <c r="U47" s="156"/>
      <c r="V47" s="156"/>
      <c r="W47" s="156"/>
    </row>
    <row r="48" ht="30" customHeight="1" spans="1:23">
      <c r="A48" s="157" t="s">
        <v>30</v>
      </c>
      <c r="B48" s="157"/>
      <c r="C48" s="157"/>
      <c r="D48" s="157"/>
      <c r="E48" s="157"/>
      <c r="F48" s="157"/>
      <c r="G48" s="157"/>
      <c r="H48" s="157"/>
      <c r="I48" s="156">
        <v>67500000</v>
      </c>
      <c r="J48" s="156">
        <v>6000000</v>
      </c>
      <c r="K48" s="156">
        <v>6000000</v>
      </c>
      <c r="L48" s="156">
        <v>60000000</v>
      </c>
      <c r="M48" s="156"/>
      <c r="N48" s="156"/>
      <c r="O48" s="156"/>
      <c r="P48" s="156"/>
      <c r="Q48" s="156"/>
      <c r="R48" s="156">
        <v>1500000</v>
      </c>
      <c r="S48" s="156"/>
      <c r="T48" s="156"/>
      <c r="U48" s="156"/>
      <c r="V48" s="156"/>
      <c r="W48" s="156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tabSelected="1" workbookViewId="0">
      <pane ySplit="5" topLeftCell="A20" activePane="bottomLeft" state="frozen"/>
      <selection/>
      <selection pane="bottomLeft" activeCell="E26" sqref="E2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6" t="s">
        <v>295</v>
      </c>
    </row>
    <row r="2" ht="34.5" customHeight="1" spans="1:10">
      <c r="A2" s="147" t="str">
        <f>"2026"&amp;"年部门项目支出绩效目标表"</f>
        <v>2026年部门项目支出绩效目标表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5" t="str">
        <f>"单位名称："&amp;"芒市自然资源局"</f>
        <v>单位名称：芒市自然资源局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8" t="s">
        <v>296</v>
      </c>
      <c r="B4" s="148" t="s">
        <v>297</v>
      </c>
      <c r="C4" s="148" t="s">
        <v>298</v>
      </c>
      <c r="D4" s="148" t="s">
        <v>299</v>
      </c>
      <c r="E4" s="148" t="s">
        <v>300</v>
      </c>
      <c r="F4" s="148" t="s">
        <v>301</v>
      </c>
      <c r="G4" s="148" t="s">
        <v>302</v>
      </c>
      <c r="H4" s="148" t="s">
        <v>303</v>
      </c>
      <c r="I4" s="148" t="s">
        <v>304</v>
      </c>
      <c r="J4" s="148" t="s">
        <v>305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264</v>
      </c>
      <c r="B7" s="149" t="s">
        <v>306</v>
      </c>
      <c r="C7" s="149" t="s">
        <v>307</v>
      </c>
      <c r="D7" s="149" t="s">
        <v>308</v>
      </c>
      <c r="E7" s="149" t="s">
        <v>309</v>
      </c>
      <c r="F7" s="149" t="s">
        <v>310</v>
      </c>
      <c r="G7" s="148" t="s">
        <v>311</v>
      </c>
      <c r="H7" s="148" t="s">
        <v>312</v>
      </c>
      <c r="I7" s="149" t="s">
        <v>313</v>
      </c>
      <c r="J7" s="149" t="s">
        <v>309</v>
      </c>
    </row>
    <row r="8" ht="52.5" customHeight="1" outlineLevel="1" spans="1:10">
      <c r="A8" s="149" t="s">
        <v>264</v>
      </c>
      <c r="B8" s="149" t="s">
        <v>306</v>
      </c>
      <c r="C8" s="149" t="s">
        <v>314</v>
      </c>
      <c r="D8" s="149" t="s">
        <v>315</v>
      </c>
      <c r="E8" s="149" t="s">
        <v>309</v>
      </c>
      <c r="F8" s="149" t="s">
        <v>310</v>
      </c>
      <c r="G8" s="148" t="s">
        <v>311</v>
      </c>
      <c r="H8" s="148" t="s">
        <v>312</v>
      </c>
      <c r="I8" s="149" t="s">
        <v>313</v>
      </c>
      <c r="J8" s="149" t="s">
        <v>316</v>
      </c>
    </row>
    <row r="9" ht="52.5" customHeight="1" outlineLevel="1" spans="1:10">
      <c r="A9" s="149" t="s">
        <v>264</v>
      </c>
      <c r="B9" s="149" t="s">
        <v>306</v>
      </c>
      <c r="C9" s="149" t="s">
        <v>317</v>
      </c>
      <c r="D9" s="149" t="s">
        <v>318</v>
      </c>
      <c r="E9" s="149" t="s">
        <v>319</v>
      </c>
      <c r="F9" s="149" t="s">
        <v>310</v>
      </c>
      <c r="G9" s="148" t="s">
        <v>320</v>
      </c>
      <c r="H9" s="148" t="s">
        <v>312</v>
      </c>
      <c r="I9" s="149" t="s">
        <v>313</v>
      </c>
      <c r="J9" s="149" t="s">
        <v>321</v>
      </c>
    </row>
    <row r="10" ht="52.5" customHeight="1" outlineLevel="1" spans="1:10">
      <c r="A10" s="149" t="s">
        <v>293</v>
      </c>
      <c r="B10" s="149" t="s">
        <v>322</v>
      </c>
      <c r="C10" s="149" t="s">
        <v>307</v>
      </c>
      <c r="D10" s="149" t="s">
        <v>308</v>
      </c>
      <c r="E10" s="149" t="s">
        <v>323</v>
      </c>
      <c r="F10" s="149" t="s">
        <v>310</v>
      </c>
      <c r="G10" s="148" t="s">
        <v>311</v>
      </c>
      <c r="H10" s="148" t="s">
        <v>312</v>
      </c>
      <c r="I10" s="149" t="s">
        <v>313</v>
      </c>
      <c r="J10" s="149" t="s">
        <v>324</v>
      </c>
    </row>
    <row r="11" ht="52.5" customHeight="1" outlineLevel="1" spans="1:10">
      <c r="A11" s="149" t="s">
        <v>293</v>
      </c>
      <c r="B11" s="149" t="s">
        <v>322</v>
      </c>
      <c r="C11" s="149" t="s">
        <v>314</v>
      </c>
      <c r="D11" s="149" t="s">
        <v>315</v>
      </c>
      <c r="E11" s="149" t="s">
        <v>325</v>
      </c>
      <c r="F11" s="149" t="s">
        <v>310</v>
      </c>
      <c r="G11" s="148" t="s">
        <v>311</v>
      </c>
      <c r="H11" s="148" t="s">
        <v>312</v>
      </c>
      <c r="I11" s="149" t="s">
        <v>313</v>
      </c>
      <c r="J11" s="149" t="s">
        <v>325</v>
      </c>
    </row>
    <row r="12" ht="52.5" customHeight="1" outlineLevel="1" spans="1:10">
      <c r="A12" s="149" t="s">
        <v>293</v>
      </c>
      <c r="B12" s="149" t="s">
        <v>322</v>
      </c>
      <c r="C12" s="149" t="s">
        <v>317</v>
      </c>
      <c r="D12" s="149" t="s">
        <v>318</v>
      </c>
      <c r="E12" s="149" t="s">
        <v>326</v>
      </c>
      <c r="F12" s="149" t="s">
        <v>310</v>
      </c>
      <c r="G12" s="148" t="s">
        <v>320</v>
      </c>
      <c r="H12" s="148" t="s">
        <v>312</v>
      </c>
      <c r="I12" s="149" t="s">
        <v>313</v>
      </c>
      <c r="J12" s="149" t="s">
        <v>326</v>
      </c>
    </row>
    <row r="13" ht="52.5" customHeight="1" outlineLevel="1" spans="1:10">
      <c r="A13" s="149" t="s">
        <v>269</v>
      </c>
      <c r="B13" s="149" t="s">
        <v>327</v>
      </c>
      <c r="C13" s="149" t="s">
        <v>307</v>
      </c>
      <c r="D13" s="149" t="s">
        <v>328</v>
      </c>
      <c r="E13" s="149" t="s">
        <v>329</v>
      </c>
      <c r="F13" s="149" t="s">
        <v>330</v>
      </c>
      <c r="G13" s="148" t="s">
        <v>331</v>
      </c>
      <c r="H13" s="148" t="s">
        <v>312</v>
      </c>
      <c r="I13" s="149" t="s">
        <v>313</v>
      </c>
      <c r="J13" s="149" t="s">
        <v>332</v>
      </c>
    </row>
    <row r="14" ht="52.5" customHeight="1" outlineLevel="1" spans="1:10">
      <c r="A14" s="149" t="s">
        <v>269</v>
      </c>
      <c r="B14" s="149" t="s">
        <v>327</v>
      </c>
      <c r="C14" s="149" t="s">
        <v>314</v>
      </c>
      <c r="D14" s="149" t="s">
        <v>315</v>
      </c>
      <c r="E14" s="149" t="s">
        <v>333</v>
      </c>
      <c r="F14" s="149" t="s">
        <v>310</v>
      </c>
      <c r="G14" s="148" t="s">
        <v>311</v>
      </c>
      <c r="H14" s="148" t="s">
        <v>312</v>
      </c>
      <c r="I14" s="149" t="s">
        <v>313</v>
      </c>
      <c r="J14" s="149" t="s">
        <v>333</v>
      </c>
    </row>
    <row r="15" ht="52.5" customHeight="1" outlineLevel="1" spans="1:10">
      <c r="A15" s="149" t="s">
        <v>269</v>
      </c>
      <c r="B15" s="149" t="s">
        <v>327</v>
      </c>
      <c r="C15" s="149" t="s">
        <v>317</v>
      </c>
      <c r="D15" s="149" t="s">
        <v>318</v>
      </c>
      <c r="E15" s="149" t="s">
        <v>326</v>
      </c>
      <c r="F15" s="149" t="s">
        <v>310</v>
      </c>
      <c r="G15" s="148" t="s">
        <v>320</v>
      </c>
      <c r="H15" s="148" t="s">
        <v>312</v>
      </c>
      <c r="I15" s="149" t="s">
        <v>313</v>
      </c>
      <c r="J15" s="149" t="s">
        <v>321</v>
      </c>
    </row>
    <row r="16" ht="52.5" customHeight="1" outlineLevel="1" spans="1:10">
      <c r="A16" s="149" t="s">
        <v>269</v>
      </c>
      <c r="B16" s="149" t="s">
        <v>327</v>
      </c>
      <c r="C16" s="149" t="s">
        <v>334</v>
      </c>
      <c r="D16" s="149" t="s">
        <v>335</v>
      </c>
      <c r="E16" s="149" t="s">
        <v>336</v>
      </c>
      <c r="F16" s="149" t="s">
        <v>337</v>
      </c>
      <c r="G16" s="148" t="s">
        <v>331</v>
      </c>
      <c r="H16" s="148" t="s">
        <v>312</v>
      </c>
      <c r="I16" s="149" t="s">
        <v>313</v>
      </c>
      <c r="J16" s="149" t="s">
        <v>336</v>
      </c>
    </row>
    <row r="17" ht="52.5" customHeight="1" outlineLevel="1" spans="1:10">
      <c r="A17" s="149" t="s">
        <v>287</v>
      </c>
      <c r="B17" s="149" t="s">
        <v>338</v>
      </c>
      <c r="C17" s="149" t="s">
        <v>307</v>
      </c>
      <c r="D17" s="149" t="s">
        <v>308</v>
      </c>
      <c r="E17" s="149" t="s">
        <v>339</v>
      </c>
      <c r="F17" s="149" t="s">
        <v>310</v>
      </c>
      <c r="G17" s="148" t="s">
        <v>331</v>
      </c>
      <c r="H17" s="148" t="s">
        <v>312</v>
      </c>
      <c r="I17" s="149" t="s">
        <v>313</v>
      </c>
      <c r="J17" s="149" t="s">
        <v>340</v>
      </c>
    </row>
    <row r="18" ht="52.5" customHeight="1" outlineLevel="1" spans="1:10">
      <c r="A18" s="149" t="s">
        <v>287</v>
      </c>
      <c r="B18" s="149" t="s">
        <v>338</v>
      </c>
      <c r="C18" s="149" t="s">
        <v>314</v>
      </c>
      <c r="D18" s="149" t="s">
        <v>315</v>
      </c>
      <c r="E18" s="149" t="s">
        <v>341</v>
      </c>
      <c r="F18" s="149" t="s">
        <v>310</v>
      </c>
      <c r="G18" s="148" t="s">
        <v>331</v>
      </c>
      <c r="H18" s="148" t="s">
        <v>312</v>
      </c>
      <c r="I18" s="149" t="s">
        <v>313</v>
      </c>
      <c r="J18" s="149" t="s">
        <v>342</v>
      </c>
    </row>
    <row r="19" ht="52.5" customHeight="1" outlineLevel="1" spans="1:10">
      <c r="A19" s="149" t="s">
        <v>287</v>
      </c>
      <c r="B19" s="149" t="s">
        <v>338</v>
      </c>
      <c r="C19" s="149" t="s">
        <v>317</v>
      </c>
      <c r="D19" s="149" t="s">
        <v>318</v>
      </c>
      <c r="E19" s="149" t="s">
        <v>343</v>
      </c>
      <c r="F19" s="149" t="s">
        <v>310</v>
      </c>
      <c r="G19" s="148" t="s">
        <v>311</v>
      </c>
      <c r="H19" s="148" t="s">
        <v>312</v>
      </c>
      <c r="I19" s="149" t="s">
        <v>313</v>
      </c>
      <c r="J19" s="149" t="s">
        <v>343</v>
      </c>
    </row>
    <row r="20" ht="52.5" customHeight="1" outlineLevel="1" spans="1:10">
      <c r="A20" s="149" t="s">
        <v>287</v>
      </c>
      <c r="B20" s="149" t="s">
        <v>338</v>
      </c>
      <c r="C20" s="149" t="s">
        <v>334</v>
      </c>
      <c r="D20" s="149" t="s">
        <v>344</v>
      </c>
      <c r="E20" s="149" t="s">
        <v>341</v>
      </c>
      <c r="F20" s="149" t="s">
        <v>337</v>
      </c>
      <c r="G20" s="148" t="s">
        <v>331</v>
      </c>
      <c r="H20" s="148" t="s">
        <v>312</v>
      </c>
      <c r="I20" s="149" t="s">
        <v>313</v>
      </c>
      <c r="J20" s="149" t="s">
        <v>342</v>
      </c>
    </row>
    <row r="21" ht="52.5" customHeight="1" outlineLevel="1" spans="1:10">
      <c r="A21" s="149" t="s">
        <v>279</v>
      </c>
      <c r="B21" s="149" t="s">
        <v>345</v>
      </c>
      <c r="C21" s="149" t="s">
        <v>307</v>
      </c>
      <c r="D21" s="149" t="s">
        <v>308</v>
      </c>
      <c r="E21" s="149" t="s">
        <v>346</v>
      </c>
      <c r="F21" s="149" t="s">
        <v>310</v>
      </c>
      <c r="G21" s="148" t="s">
        <v>331</v>
      </c>
      <c r="H21" s="148" t="s">
        <v>312</v>
      </c>
      <c r="I21" s="149" t="s">
        <v>313</v>
      </c>
      <c r="J21" s="149" t="s">
        <v>347</v>
      </c>
    </row>
    <row r="22" ht="52.5" customHeight="1" outlineLevel="1" spans="1:10">
      <c r="A22" s="149" t="s">
        <v>279</v>
      </c>
      <c r="B22" s="149" t="s">
        <v>345</v>
      </c>
      <c r="C22" s="149" t="s">
        <v>314</v>
      </c>
      <c r="D22" s="149" t="s">
        <v>348</v>
      </c>
      <c r="E22" s="149" t="s">
        <v>349</v>
      </c>
      <c r="F22" s="149" t="s">
        <v>310</v>
      </c>
      <c r="G22" s="148" t="s">
        <v>331</v>
      </c>
      <c r="H22" s="148" t="s">
        <v>312</v>
      </c>
      <c r="I22" s="149" t="s">
        <v>313</v>
      </c>
      <c r="J22" s="149" t="s">
        <v>349</v>
      </c>
    </row>
    <row r="23" ht="52.5" customHeight="1" outlineLevel="1" spans="1:10">
      <c r="A23" s="149" t="s">
        <v>279</v>
      </c>
      <c r="B23" s="149" t="s">
        <v>345</v>
      </c>
      <c r="C23" s="149" t="s">
        <v>317</v>
      </c>
      <c r="D23" s="149" t="s">
        <v>318</v>
      </c>
      <c r="E23" s="149" t="s">
        <v>318</v>
      </c>
      <c r="F23" s="149" t="s">
        <v>310</v>
      </c>
      <c r="G23" s="148" t="s">
        <v>350</v>
      </c>
      <c r="H23" s="148" t="s">
        <v>312</v>
      </c>
      <c r="I23" s="149" t="s">
        <v>313</v>
      </c>
      <c r="J23" s="149" t="s">
        <v>351</v>
      </c>
    </row>
    <row r="24" ht="52.5" customHeight="1" outlineLevel="1" spans="1:10">
      <c r="A24" s="149" t="s">
        <v>279</v>
      </c>
      <c r="B24" s="149" t="s">
        <v>345</v>
      </c>
      <c r="C24" s="149" t="s">
        <v>334</v>
      </c>
      <c r="D24" s="149" t="s">
        <v>335</v>
      </c>
      <c r="E24" s="149" t="s">
        <v>352</v>
      </c>
      <c r="F24" s="149" t="s">
        <v>337</v>
      </c>
      <c r="G24" s="148" t="s">
        <v>331</v>
      </c>
      <c r="H24" s="148" t="s">
        <v>312</v>
      </c>
      <c r="I24" s="149" t="s">
        <v>313</v>
      </c>
      <c r="J24" s="149" t="s">
        <v>352</v>
      </c>
    </row>
    <row r="25" ht="52.5" customHeight="1" outlineLevel="1" spans="1:10">
      <c r="A25" s="149" t="s">
        <v>291</v>
      </c>
      <c r="B25" s="149" t="s">
        <v>353</v>
      </c>
      <c r="C25" s="149" t="s">
        <v>307</v>
      </c>
      <c r="D25" s="149" t="s">
        <v>354</v>
      </c>
      <c r="E25" s="149" t="s">
        <v>355</v>
      </c>
      <c r="F25" s="149" t="s">
        <v>310</v>
      </c>
      <c r="G25" s="148" t="s">
        <v>331</v>
      </c>
      <c r="H25" s="148" t="s">
        <v>312</v>
      </c>
      <c r="I25" s="149" t="s">
        <v>313</v>
      </c>
      <c r="J25" s="149" t="s">
        <v>355</v>
      </c>
    </row>
    <row r="26" ht="52.5" customHeight="1" outlineLevel="1" spans="1:10">
      <c r="A26" s="149" t="s">
        <v>291</v>
      </c>
      <c r="B26" s="149" t="s">
        <v>356</v>
      </c>
      <c r="C26" s="149" t="s">
        <v>314</v>
      </c>
      <c r="D26" s="149" t="s">
        <v>348</v>
      </c>
      <c r="E26" s="149" t="s">
        <v>357</v>
      </c>
      <c r="F26" s="149" t="s">
        <v>310</v>
      </c>
      <c r="G26" s="148" t="s">
        <v>331</v>
      </c>
      <c r="H26" s="148" t="s">
        <v>312</v>
      </c>
      <c r="I26" s="149" t="s">
        <v>313</v>
      </c>
      <c r="J26" s="149" t="s">
        <v>357</v>
      </c>
    </row>
    <row r="27" ht="52.5" customHeight="1" outlineLevel="1" spans="1:10">
      <c r="A27" s="149" t="s">
        <v>291</v>
      </c>
      <c r="B27" s="149" t="s">
        <v>356</v>
      </c>
      <c r="C27" s="149" t="s">
        <v>317</v>
      </c>
      <c r="D27" s="149" t="s">
        <v>318</v>
      </c>
      <c r="E27" s="149" t="s">
        <v>358</v>
      </c>
      <c r="F27" s="149" t="s">
        <v>310</v>
      </c>
      <c r="G27" s="148" t="s">
        <v>311</v>
      </c>
      <c r="H27" s="148" t="s">
        <v>312</v>
      </c>
      <c r="I27" s="149" t="s">
        <v>313</v>
      </c>
      <c r="J27" s="149" t="s">
        <v>358</v>
      </c>
    </row>
  </sheetData>
  <mergeCells count="14">
    <mergeCell ref="A2:J2"/>
    <mergeCell ref="A3:E3"/>
    <mergeCell ref="A7:A9"/>
    <mergeCell ref="A10:A12"/>
    <mergeCell ref="A13:A16"/>
    <mergeCell ref="A17:A20"/>
    <mergeCell ref="A21:A24"/>
    <mergeCell ref="A25:A27"/>
    <mergeCell ref="B7:B9"/>
    <mergeCell ref="B10:B12"/>
    <mergeCell ref="B13:B16"/>
    <mergeCell ref="B17:B20"/>
    <mergeCell ref="B21:B24"/>
    <mergeCell ref="B25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2026-02-28T01:52:00Z</dcterms:created>
  <dcterms:modified xsi:type="dcterms:W3CDTF">2026-03-05T09:06:09Z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F049C39E4D714CEA9B2CD2DFF1B6A7F8_13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