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bookViews>
    <workbookView/>
  </bookViews>
  <sheets>
    <sheet r:id="rId1" name="封面（芒市）" sheetId="1"/>
    <sheet r:id="rId2" name="部门财务收支预算总表 01-1" sheetId="2"/>
    <sheet r:id="rId3" name="部门收入预算表01-2" sheetId="3"/>
    <sheet r:id="rId4" name="部门支出预算表01-3" sheetId="4"/>
    <sheet r:id="rId5" name="部门财政拨款收支预算总表 02-1" sheetId="5"/>
    <sheet r:id="rId6" name="一般公共预算支出预算表02-2" sheetId="6"/>
    <sheet r:id="rId7" name="一般公共预算“三公”经费支出预算表03" sheetId="7"/>
    <sheet r:id="rId8" name="部门基本支出预算表04" sheetId="8"/>
    <sheet r:id="rId9" name="部门项目支出预算表05-1" sheetId="9"/>
    <sheet r:id="rId10" name="部门项目支出绩效目标表05-2" sheetId="10"/>
    <sheet r:id="rId11" name="部门政府性基金预算支出预算表06" sheetId="11"/>
    <sheet r:id="rId12" name="部门政府采购预算表07" sheetId="12"/>
    <sheet r:id="rId13" name="部门政府购买服务预算表08" sheetId="13"/>
    <sheet r:id="rId14" name="县对下转移支付预算表09-1（芒市）" sheetId="14"/>
    <sheet r:id="rId15" name="县对下转移支付绩效目标表09-2（芒市）" sheetId="15"/>
    <sheet r:id="rId16" name="新增资产配置表10" sheetId="16"/>
    <sheet r:id="rId17" name="上级补助项目支出预算表11" sheetId="17"/>
    <sheet r:id="rId18" name="部门项目中期规划预算表12" sheetId="18"/>
  </sheets>
  <calcPr calcId="0" iterateCount="100" iterateDelta="0.001"/>
</workbook>
</file>

<file path=xl/sharedStrings.xml><?xml version="1.0" encoding="utf-8"?>
<sst xmlns="http://schemas.openxmlformats.org/spreadsheetml/2006/main" count="411" uniqueCount="411">
  <si>
    <t>芒市残疾人联合会</t>
  </si>
  <si>
    <t>2026 年 部 门 预 算</t>
  </si>
  <si>
    <t>部门编成日期: 2026年1月5日</t>
  </si>
  <si>
    <t xml:space="preserve">       部门编成日期：二〇二四年十二月十七日</t>
  </si>
  <si>
    <t>市政府通过日期: 2026年1月9日</t>
  </si>
  <si>
    <t>市财政批复日期: 2026年2月15日</t>
  </si>
  <si>
    <t>芒市财政局(公章)</t>
  </si>
  <si>
    <t xml:space="preserve">审核人:宋边疆 </t>
  </si>
  <si>
    <t>审核人:宋边疆</t>
  </si>
  <si>
    <t>预算01-1表</t>
  </si>
  <si>
    <t>2026年部门财务收支预算总表</t>
  </si>
  <si>
    <t>单位名称：芒市残疾人联合会</t>
  </si>
  <si>
    <t>单位:元</t>
  </si>
  <si>
    <t>收入</t>
  </si>
  <si>
    <t>支出</t>
  </si>
  <si>
    <t>项目</t>
  </si>
  <si>
    <t>预算数</t>
  </si>
  <si>
    <t>项目（按功能分类）</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</si>
  <si>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</si>
  <si>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</si>
  <si>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</si>
  <si>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</si>
  <si>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</si>
  <si>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</si>
  <si>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</si>
  <si>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</si>
  <si>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</si>
  <si>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</si>
  <si>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</si>
  <si>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</si>
  <si>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</si>
  <si>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</si>
  <si>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</si>
  <si>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</si>
  <si>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</si>
  <si>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</si>
  <si>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</si>
  <si>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</si>
  <si>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</si>
  <si>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</si>
  <si>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</si>
  <si>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</si>
  <si>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</si>
  <si>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</si>
  <si>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</si>
  <si>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</si>
  <si>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</si>
  <si>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</si>
  <si>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</si>
  <si>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</si>
  <si>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</si>
  <si>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</si>
  <si>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</si>
  <si>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</si>
  <si>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</si>
  <si>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</si>
  <si>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</si>
  <si>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</si>
  <si>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</si>
  <si>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</si>
  <si>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210001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</si>
  <si>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</si>
  <si>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</si>
  <si>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</si>
  <si>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</si>
  <si>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</si>
  <si>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</si>
  <si>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</si>
  <si>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</si>
  <si>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</si>
  <si>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</si>
  <si>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</si>
  <si>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</si>
  <si>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</si>
  <si>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</si>
  <si>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</si>
  <si>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</si>
  <si>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</si>
  <si>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</si>
  <si>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</si>
  <si>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</si>
  <si>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</si>
  <si>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</si>
  <si>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</si>
  <si>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</si>
  <si>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</si>
  <si>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</si>
  <si>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</si>
  <si>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</si>
  <si>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</si>
  <si>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</si>
  <si>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</si>
  <si>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</si>
  <si>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</si>
  <si>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</si>
  <si>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</si>
  <si>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</si>
  <si>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</si>
  <si>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</si>
  <si>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</si>
  <si>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</si>
  <si>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</si>
  <si>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</si>
  <si>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</si>
  <si>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</si>
  <si>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</si>
  <si>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</si>
  <si>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20811</t>
  </si>
  <si>
    <t>残疾人事业</t>
  </si>
  <si>
    <t>2081101</t>
  </si>
  <si>
    <t>2081103</t>
  </si>
  <si>
    <t>机关服务</t>
  </si>
  <si>
    <t>2081104</t>
  </si>
  <si>
    <t>残疾人康复</t>
  </si>
  <si>
    <t>2081105</t>
  </si>
  <si>
    <t>残疾人就业</t>
  </si>
  <si>
    <t>2081199</t>
  </si>
  <si>
    <t>其他残疾人事业支出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</si>
  <si>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</si>
  <si>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</si>
  <si>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</si>
  <si>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</si>
  <si>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</si>
  <si>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</si>
  <si>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</si>
  <si>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</si>
  <si>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</si>
  <si>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</si>
  <si>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</si>
  <si>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</si>
  <si>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</si>
  <si>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</si>
  <si>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</si>
  <si>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</si>
  <si>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</si>
  <si>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</si>
  <si>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</si>
  <si>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</si>
  <si>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</si>
  <si>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</si>
  <si>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</si>
  <si>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</si>
  <si>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支出功能分类科目</t>
  </si>
  <si>
    <t>一、本年收入</t>
  </si>
  <si>
    <t>一、本年支出</t>
  </si>
  <si>
    <t>（一）一般公共预算拨款</t>
  </si>
  <si>
    <t>（一）社会保障和就业支出</t>
  </si>
  <si>
    <t>（二）政府性基金预算拨款</t>
  </si>
  <si>
    <t>（二）卫生健康支出</t>
  </si>
  <si>
    <t>（三）国有资本经营预算拨款</t>
  </si>
  <si>
    <t>（三）住房保障支出</t>
  </si>
  <si>
    <t>二、上年结转</t>
  </si>
  <si>
    <t>二、年终结余结转</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</si>
  <si>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</si>
  <si>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</si>
  <si>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</si>
  <si>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</si>
  <si>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</si>
  <si>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</si>
  <si>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</si>
  <si>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</si>
  <si>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</si>
  <si>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</si>
  <si>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</si>
  <si>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</si>
  <si>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</si>
  <si>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</si>
  <si>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</si>
  <si>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</si>
  <si>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</si>
  <si>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</si>
  <si>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</si>
  <si>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</si>
  <si>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</si>
  <si>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</si>
  <si>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</si>
  <si>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</si>
  <si>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</si>
  <si>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</si>
  <si>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</si>
  <si>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</si>
  <si>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</si>
  <si>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</si>
  <si>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</si>
  <si>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</si>
  <si>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</si>
  <si>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</si>
  <si>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</si>
  <si>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</si>
  <si>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</si>
  <si>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</si>
  <si>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533103210000000020305</t>
  </si>
  <si>
    <t>事业人员支出工资</t>
  </si>
  <si>
    <t>30101</t>
  </si>
  <si>
    <t>基本工资</t>
  </si>
  <si>
    <t>533103210000000020304</t>
  </si>
  <si>
    <t>行政人员支出工资</t>
  </si>
  <si>
    <t>30102</t>
  </si>
  <si>
    <t>津贴补贴</t>
  </si>
  <si>
    <t>30103</t>
  </si>
  <si>
    <t>奖金</t>
  </si>
  <si>
    <t>30107</t>
  </si>
  <si>
    <t>绩效工资</t>
  </si>
  <si>
    <t>533103210000000020306</t>
  </si>
  <si>
    <t>社会保障缴费</t>
  </si>
  <si>
    <t>30108</t>
  </si>
  <si>
    <t>机关事业单位基本养老保险缴费</t>
  </si>
  <si>
    <t>30109</t>
  </si>
  <si>
    <t>职业年金缴费</t>
  </si>
  <si>
    <t>30110</t>
  </si>
  <si>
    <t>职工基本医疗保险缴费</t>
  </si>
  <si>
    <t>30112</t>
  </si>
  <si>
    <t>其他社会保障缴费</t>
  </si>
  <si>
    <t>533103210000000020307</t>
  </si>
  <si>
    <t>30113</t>
  </si>
  <si>
    <t>533103210000000020312</t>
  </si>
  <si>
    <t>一般公用经费</t>
  </si>
  <si>
    <t>30201</t>
  </si>
  <si>
    <t>办公费</t>
  </si>
  <si>
    <t>30207</t>
  </si>
  <si>
    <t>邮电费</t>
  </si>
  <si>
    <t>30211</t>
  </si>
  <si>
    <t>差旅费</t>
  </si>
  <si>
    <t>30226</t>
  </si>
  <si>
    <t>劳务费</t>
  </si>
  <si>
    <t>533103221100000689523</t>
  </si>
  <si>
    <t>公用经费安排的公务接待费</t>
  </si>
  <si>
    <t>30217</t>
  </si>
  <si>
    <t>533103231100001222670</t>
  </si>
  <si>
    <t>公用经费安排的公务用车运维费</t>
  </si>
  <si>
    <t>30231</t>
  </si>
  <si>
    <t>公务用车运行维护费</t>
  </si>
  <si>
    <t>30239</t>
  </si>
  <si>
    <t>其他交通费用</t>
  </si>
  <si>
    <t>30299</t>
  </si>
  <si>
    <t>其他商品和服务支出</t>
  </si>
  <si>
    <t>533103210000000020311</t>
  </si>
  <si>
    <t>退休公用经费</t>
  </si>
  <si>
    <t>533103210000000020310</t>
  </si>
  <si>
    <t>工会经费</t>
  </si>
  <si>
    <t>30228</t>
  </si>
  <si>
    <t>533103210000000020309</t>
  </si>
  <si>
    <t>公务交通补贴</t>
  </si>
  <si>
    <t>533103261100005005538</t>
  </si>
  <si>
    <t>遗属补助经费</t>
  </si>
  <si>
    <t>30305</t>
  </si>
  <si>
    <t>生活补助</t>
  </si>
  <si>
    <t>预算05-1表</t>
  </si>
  <si>
    <t>2026年部门项目支出预算表</t>
  </si>
  <si>
    <t>项目分类</t>
  </si>
  <si>
    <t>项目单位</t>
  </si>
  <si>
    <t>经济科目编码</t>
  </si>
  <si>
    <t>经济科目名称</t>
  </si>
  <si>
    <t>本年拨款</t>
  </si>
  <si>
    <t>其中：本次下达</t>
  </si>
  <si>
    <t>残疾人保障专项经费</t>
  </si>
  <si>
    <t>专项业务类</t>
  </si>
  <si>
    <t>533103210000000020503</t>
  </si>
  <si>
    <t>30227</t>
  </si>
  <si>
    <t>委托业务费</t>
  </si>
  <si>
    <t>残疾人事业发展经费</t>
  </si>
  <si>
    <t>533103231100001223779</t>
  </si>
  <si>
    <t>综合楼运行维护专项经费</t>
  </si>
  <si>
    <t>533103210000000019607</t>
  </si>
  <si>
    <t>30205</t>
  </si>
  <si>
    <t>水费</t>
  </si>
  <si>
    <t>30206</t>
  </si>
  <si>
    <t>电费</t>
  </si>
  <si>
    <t>30209</t>
  </si>
  <si>
    <t>物业管理费</t>
  </si>
  <si>
    <t>30213</t>
  </si>
  <si>
    <t>维修（护）费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</si>
  <si>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</si>
  <si>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</si>
  <si>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</si>
  <si>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</si>
  <si>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</si>
  <si>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</si>
  <si>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</si>
  <si>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</si>
  <si>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</si>
  <si>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</si>
  <si>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</si>
  <si>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</si>
  <si>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芒市残联人联合会综合楼自投入使用以来，芒市应急管理局、芒市工业和商务科技局、军人事务管理局等13个单位在本大楼办公。为保障大楼正常运行，需要对大楼进行正常运行维护，根据测算，每年需运行维护（修）费肆佰捌拾万元整（480000.00），请市财政将此项经费纳入2026年财政预算。</t>
  </si>
  <si>
    <t>产出指标</t>
  </si>
  <si>
    <t>质量指标</t>
  </si>
  <si>
    <t>水电畅通电梯正常运行卫生清洁</t>
  </si>
  <si>
    <t>=</t>
  </si>
  <si>
    <t>运转较好</t>
  </si>
  <si>
    <t>定性指标</t>
  </si>
  <si>
    <t>总分为100分，95分以上优秀，85分以上良好，60-85分为一般，低于60分为差。</t>
  </si>
  <si>
    <t>效益指标</t>
  </si>
  <si>
    <t>社会效益</t>
  </si>
  <si>
    <t>楼内各部门办公外部环境保障有序</t>
  </si>
  <si>
    <t>秩序正常</t>
  </si>
  <si>
    <t>满意度指标</t>
  </si>
  <si>
    <t>服务对象满意度</t>
  </si>
  <si>
    <t>大楼评价满意度</t>
  </si>
  <si>
    <t>&gt;=</t>
  </si>
  <si>
    <t>90</t>
  </si>
  <si>
    <t>%</t>
  </si>
  <si>
    <t>定量指标</t>
  </si>
  <si>
    <t>在2026主要开展以下几方面工作：一是着力抓好残疾人康复工作。紧紧围绕残疾人的康复需求，认真开展残疾人康复需求调查，摸清底数，开展“个性化”康复服务，并对康复需求和服务情况进行动态管理。全面推进残疾人精准康复服务行动，确保我市残疾人精准康复服务率达标。二是着力抓好残疾人教育工作。全面做好我市明年考取本、大、中专、高中在校残疾学生和残疾人子女统计助学工作，切实做到不重不漏；并协助州特殊学校做好全市残疾儿童招生工作，确保我市残疾儿童能就学的全部就学，不让一个残疾儿童掉队。三是着力抓好残疾人就业工作。将残疾人就业服务需求与市场需求相统一，实现精准就业服务，不断提高为残疾人服务的能力和水平；鼓励用人单位按比例或超比例安排残疾人就业。落实各项残疾人自主就业创业扶持政策，开展残疾人大学毕业生就业服务活动，确保应届残疾人大中专毕业生就业率达到标准以上。根据测算，需工作经费叁佰柒拾万元整（3700000.00），请市财政将此项经费纳入2026年财政预算。</t>
  </si>
  <si>
    <t>时效指标</t>
  </si>
  <si>
    <t>及时拨付</t>
  </si>
  <si>
    <t>补助经费及时拨付到位，每低于10%扣5分</t>
  </si>
  <si>
    <t>保证残疾人事业健康发展</t>
  </si>
  <si>
    <t>良好</t>
  </si>
  <si>
    <t>抽查应纳入残疾人保障低于5%扣3分</t>
  </si>
  <si>
    <t>残疾人基本满意度</t>
  </si>
  <si>
    <t>测评残疾人保障满意率低于5%扣2分</t>
  </si>
  <si>
    <t>州财政每年按照全州残疾人总数人均5元的标准预算残疾人事业发展经费，各项市财政每年按照管辖区残疾人总数人均5元的标准预算残疾人事业发展经费，并随着地方经济发展和财力增长逐步增加预算标准建立稳定增长的残疾人事业经费保障机制。2026年预算数5.5万元。</t>
  </si>
  <si>
    <t>救助标准执行合规率</t>
  </si>
  <si>
    <t>100</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</si>
  <si>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</si>
  <si>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</si>
  <si>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</si>
  <si>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生活状况改善</t>
  </si>
  <si>
    <t>生活水平提高</t>
  </si>
  <si>
    <t>反映救助促进受助对象生活状况的改善情况。</t>
  </si>
  <si>
    <t>救助对象满意度</t>
  </si>
  <si>
    <t>95</t>
  </si>
  <si>
    <t>反映获救助对象的满意程度。
救助对象满意度=调查中满意和较满意的获救助人员数/调查总人数*100%</t>
  </si>
  <si>
    <t>预算06表</t>
  </si>
  <si>
    <t>2026年部门政府性基金预算支出预算表</t>
  </si>
  <si>
    <t>政府性基金预算支出预算表</t>
  </si>
  <si>
    <t>单位名称：德宏傣族景颇族自治州残疾人联合会</t>
  </si>
  <si>
    <t>本年政府性基金预算支出</t>
  </si>
  <si>
    <t>合  计</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</si>
  <si>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</si>
  <si>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</si>
  <si>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</si>
  <si>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</si>
  <si>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</si>
  <si>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</si>
  <si>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</si>
  <si>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</si>
  <si>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</si>
  <si>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</si>
  <si>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</si>
  <si>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</si>
  <si>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</si>
  <si>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 xml:space="preserve">     综合楼运行维护专项经费</t>
  </si>
  <si>
    <t>综合大楼保安服务费</t>
  </si>
  <si>
    <t>物业管理服务</t>
  </si>
  <si>
    <t>月</t>
  </si>
  <si>
    <t>综合大楼保洁员外包劳务费</t>
  </si>
  <si>
    <t>年</t>
  </si>
  <si>
    <t xml:space="preserve">     一般公用经费</t>
  </si>
  <si>
    <t>复印纸</t>
  </si>
  <si>
    <t>件</t>
  </si>
  <si>
    <t xml:space="preserve">     残疾人保障专项经费</t>
  </si>
  <si>
    <t>残疾人职业技能及农村实用技术培训费用</t>
  </si>
  <si>
    <t>培训服务</t>
  </si>
  <si>
    <t xml:space="preserve">     公用经费安排的公务用车运维费</t>
  </si>
  <si>
    <t>公务用车燃油费</t>
  </si>
  <si>
    <t>车辆加油、添加燃料服务</t>
  </si>
  <si>
    <t>升</t>
  </si>
  <si>
    <t>公务用车维修与保养费</t>
  </si>
  <si>
    <t>车辆维修和保养服务</t>
  </si>
  <si>
    <t>公务用车保险费</t>
  </si>
  <si>
    <t>机动车保险服务</t>
  </si>
  <si>
    <t>预算08表</t>
  </si>
  <si>
    <t>2026年部门政府购买服务预算表</t>
  </si>
  <si>
    <t>政府购买服务项目</t>
  </si>
  <si>
    <t>政府购买服务目录</t>
  </si>
  <si>
    <t>预算09-1表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</si>
  <si>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</si>
  <si>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</si>
  <si>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</si>
  <si>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</si>
  <si>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</si>
  <si>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</si>
  <si>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</si>
  <si>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</si>
  <si>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</si>
  <si>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</si>
  <si>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</si>
  <si>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</si>
  <si>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</si>
  <si>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</si>
  <si>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</si>
  <si>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</si>
  <si>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说明：本单位无市对下转移支付预算，此表无数据。</t>
  </si>
  <si>
    <t>预算09-2表</t>
  </si>
  <si>
    <t>2026年市对下转移支付绩效目标表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</si>
  <si>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</si>
  <si>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</si>
  <si>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</si>
  <si>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</si>
  <si>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</si>
  <si>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</si>
  <si>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</si>
  <si>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</si>
  <si>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</si>
  <si>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</si>
  <si>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</si>
  <si>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2026年上级转移支付补助项目支出预算表</t>
  </si>
  <si>
    <t>上级补助</t>
  </si>
  <si>
    <t>2026年中央财政残疾人事业发展补助（一般公共预算）资金</t>
  </si>
  <si>
    <t>事业发展类</t>
  </si>
  <si>
    <t>预算12表</t>
  </si>
  <si>
    <t>2026年部门项目支出中期规划预算表</t>
  </si>
  <si>
    <t>项目级次</t>
  </si>
  <si>
    <t>2026年</t>
  </si>
  <si>
    <t>2027年</t>
  </si>
  <si>
    <t>2028年</t>
  </si>
  <si>
    <t>114 对个人和家庭的补助</t>
  </si>
  <si>
    <t>本级</t>
  </si>
  <si>
    <t>311 专项业务类</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</si>
</sst>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0" formatCode="#,##0.00;-#,##0.00;;@"/>
    <numFmt numFmtId="172" formatCode="HH:mm:ss"/>
    <numFmt numFmtId="173" formatCode="yyyy-MM-dd"/>
    <numFmt numFmtId="174" formatCode="yyyy-MM-dd HH:mm:ss"/>
    <numFmt numFmtId="175" formatCode="#,##0;-#,##0;;@"/>
  </numFmts>
  <fonts count="32">
    <font>
      <sz val="11"/>
      <color rgb="FF000000"/>
      <name val="Calibri"/>
    </font>
    <font>
      <sz val="9"/>
      <color auto="1"/>
      <name val="宋体"/>
    </font>
    <font>
      <b/>
      <sz val="33"/>
      <color rgb="FF000000"/>
      <name val="KaiTi"/>
    </font>
    <font>
      <b/>
      <sz val="32"/>
      <color rgb="FF000000"/>
      <name val="KaiTi"/>
    </font>
    <font>
      <b/>
      <sz val="18"/>
      <color rgb="FF000000"/>
      <name val="SimSun"/>
    </font>
    <font>
      <sz val="11"/>
      <color rgb="FF000000"/>
      <name val="SimSun"/>
    </font>
    <font>
      <sz val="17"/>
      <color rgb="FF000000"/>
      <name val="SimSun"/>
    </font>
    <font>
      <sz val="9"/>
      <color rgb="FF000000"/>
      <name val="宋体"/>
    </font>
    <font>
      <b/>
      <sz val="23"/>
      <color rgb="FF000000"/>
      <name val="宋体"/>
    </font>
    <font>
      <sz val="11"/>
      <color rgb="FF000000"/>
      <name val="宋体"/>
    </font>
    <font>
      <sz val="9"/>
      <color auto="1"/>
      <name val="宋体"/>
    </font>
    <font>
      <sz val="10"/>
      <color rgb="FF000000"/>
      <name val="宋体"/>
    </font>
    <font>
      <b/>
      <sz val="23"/>
      <color rgb="FF000000"/>
      <name val="宋体"/>
    </font>
    <font>
      <sz val="9"/>
      <color auto="1"/>
      <name val="宋体"/>
    </font>
    <font>
      <sz val="9"/>
      <color auto="1"/>
      <name val="宋体"/>
    </font>
    <font>
      <sz val="9"/>
      <color rgb="FF000000"/>
      <name val="宋体"/>
    </font>
    <font>
      <sz val="11"/>
      <color rgb="FF000000"/>
      <name val="宋体"/>
    </font>
    <font>
      <sz val="9"/>
      <color rgb="FF000000"/>
      <name val="宋体"/>
    </font>
    <font>
      <b/>
      <sz val="20"/>
      <color rgb="FF000000"/>
      <name val="宋体"/>
    </font>
    <font>
      <b/>
      <sz val="11"/>
      <color rgb="FF000000"/>
      <name val="宋体"/>
    </font>
    <font>
      <b/>
      <sz val="10"/>
      <color rgb="FF000000"/>
      <name val="宋体"/>
    </font>
    <font>
      <sz val="9"/>
      <color rgb="FF000000"/>
      <name val="SimSun"/>
    </font>
    <font>
      <b/>
      <sz val="20"/>
      <color rgb="FF000000"/>
      <name val="SimSun"/>
    </font>
    <font>
      <sz val="11"/>
      <color rgb="FF000000"/>
      <name val="SimSun"/>
    </font>
    <font>
      <sz val="10"/>
      <color rgb="FF000000"/>
      <name val="SimSun"/>
    </font>
    <font>
      <b/>
      <sz val="18"/>
      <color auto="1"/>
      <name val="Microsoft Sans Serif"/>
    </font>
    <font>
      <sz val="12"/>
      <color rgb="FF000000"/>
      <name val="宋体"/>
    </font>
    <font>
      <sz val="10"/>
      <color rgb="FFFFFFFF"/>
      <name val="宋体"/>
    </font>
    <font>
      <b/>
      <sz val="21"/>
      <color rgb="FF000000"/>
      <name val="宋体"/>
    </font>
    <font>
      <sz val="10.5"/>
      <color rgb="FF000000"/>
      <name val="宋体"/>
    </font>
    <font>
      <sz val="10.5"/>
      <color rgb="FFFFFFFF"/>
      <name val="宋体"/>
    </font>
    <font>
      <b/>
      <sz val="22"/>
      <color rgb="FF000000"/>
      <name val="宋体"/>
    </font>
  </fonts>
  <fills count="2">
    <fill>
      <patternFill patternType="none"/>
    </fill>
    <fill>
      <patternFill patternType="gray125"/>
    </fill>
  </fills>
  <borders count="16">
    <border>
      <left/>
      <right/>
      <top/>
      <bottom/>
    </border>
    <border>
      <left>
        <color rgb="FF000000"/>
      </left>
      <right>
        <color rgb="FF000000"/>
      </right>
      <top>
        <color rgb="FF000000"/>
      </top>
      <bottom>
        <color rgb="FF000000"/>
      </bottom>
    </border>
    <border>
      <left style="thin">
        <color rgb="FF000000"/>
      </left>
      <right style="thin">
        <color rgb="FF000000"/>
      </right>
      <top style="thin">
        <color rgb="FF000000"/>
      </top>
      <bottom style="thin">
        <color rgb="FF000000"/>
      </bottom>
    </border>
    <border>
      <left>
        <color rgb="FF800080"/>
      </left>
      <right>
        <color rgb="FF800080"/>
      </right>
      <top>
        <color rgb="FF800080"/>
      </top>
      <bottom>
        <color rgb="FF80008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top style="thin">
        <color rgb="FF000000"/>
      </top>
    </border>
    <border>
      <right style="thin">
        <color rgb="FF000000"/>
      </right>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top style="thin">
        <color rgb="FF000000"/>
      </top>
    </border>
  </borders>
  <cellStyleXfs count="9">
    <xf numFmtId="0" fontId="0" fillId="0" borderId="1">
      <alignment horizontal="general" vertical="top"/>
    </xf>
    <xf numFmtId="0" fontId="0" fillId="0" borderId="0">
      <alignment horizontal="general" vertical="top"/>
    </xf>
    <xf numFmtId="170" fontId="1" fillId="0" borderId="2">
      <alignment horizontal="right" vertical="center"/>
    </xf>
    <xf numFmtId="49" fontId="1" fillId="0" borderId="2">
      <alignment horizontal="left" vertical="center" wrapText="1"/>
    </xf>
    <xf numFmtId="172" fontId="1" fillId="0" borderId="2">
      <alignment horizontal="right" vertical="center"/>
    </xf>
    <xf numFmtId="173" fontId="1" fillId="0" borderId="2">
      <alignment horizontal="right" vertical="center"/>
    </xf>
    <xf numFmtId="174" fontId="1" fillId="0" borderId="2">
      <alignment horizontal="right" vertical="center"/>
    </xf>
    <xf numFmtId="10" fontId="1" fillId="0" borderId="2">
      <alignment horizontal="right" vertical="center"/>
    </xf>
    <xf numFmtId="175" fontId="1" fillId="0" borderId="2">
      <alignment horizontal="right" vertical="center"/>
    </xf>
  </cellStyleXfs>
  <cellXfs count="203">
    <xf numFmtId="0" fontId="0" fillId="0" borderId="1" xfId="1">
      <alignment vertical="top"/>
    </xf>
    <xf numFmtId="0" fontId="0" fillId="0" borderId="3" xfId="0">
      <alignment vertical="top"/>
    </xf>
    <xf numFmtId="0" fontId="2" fillId="0" borderId="3" xfId="0">
      <alignment horizontal="center" vertical="center"/>
    </xf>
    <xf numFmtId="0" fontId="3" fillId="0" borderId="3" xfId="0">
      <alignment horizontal="center" vertical="top"/>
    </xf>
    <xf numFmtId="0" fontId="4" fillId="0" borderId="3" xfId="0">
      <alignment horizontal="center" vertical="center"/>
    </xf>
    <xf numFmtId="0" fontId="5" fillId="0" borderId="3" xfId="0">
      <alignment vertical="top"/>
    </xf>
    <xf numFmtId="0" fontId="6" fillId="0" borderId="3" xfId="0">
      <alignment horizontal="left" vertical="center"/>
    </xf>
    <xf numFmtId="0" fontId="6" fillId="0" borderId="3" xfId="0">
      <alignment horizontal="center" vertical="center"/>
    </xf>
    <xf numFmtId="0" fontId="6" fillId="0" borderId="3" xfId="0">
      <alignment horizontal="right" vertical="center"/>
    </xf>
    <xf numFmtId="49" fontId="7" fillId="0" borderId="3" xfId="3">
      <alignment horizontal="left" vertical="center" wrapText="1"/>
    </xf>
    <xf numFmtId="49" fontId="7" fillId="0" borderId="3" xfId="3">
      <alignment horizontal="right" vertical="center" wrapText="1"/>
    </xf>
    <xf numFmtId="49" fontId="8" fillId="0" borderId="3" xfId="0" quotePrefix="1">
      <alignment horizontal="center" vertical="center" wrapText="1"/>
    </xf>
    <xf numFmtId="49" fontId="8" fillId="0" borderId="3" xfId="0">
      <alignment horizontal="center" vertical="center" wrapText="1"/>
    </xf>
    <xf numFmtId="49" fontId="7" fillId="0" borderId="3" xfId="3">
      <alignment horizontal="center" vertical="center" wrapText="1"/>
    </xf>
    <xf numFmtId="49" fontId="7" fillId="0" borderId="2" xfId="3">
      <alignment horizontal="center" vertical="center" wrapText="1"/>
    </xf>
    <xf numFmtId="49" fontId="7" fillId="0" borderId="2" xfId="3">
      <alignment horizontal="left" vertical="center" wrapText="1"/>
    </xf>
    <xf numFmtId="170" fontId="7" fillId="0" borderId="2" xfId="2">
      <alignment horizontal="right" vertical="center"/>
    </xf>
    <xf numFmtId="0" fontId="9" fillId="0" borderId="3" xfId="1">
      <alignment vertical="center"/>
    </xf>
    <xf numFmtId="0" fontId="10" fillId="0" borderId="3" xfId="0">
      <alignment vertical="top"/>
      <protection locked="0"/>
    </xf>
    <xf numFmtId="0" fontId="11" fillId="0" borderId="3" xfId="1">
      <alignment vertical="top"/>
    </xf>
    <xf numFmtId="0" fontId="11" fillId="0" borderId="3" xfId="1">
      <alignment horizontal="right" vertical="center"/>
    </xf>
    <xf numFmtId="0" fontId="12" fillId="0" borderId="3" xfId="1" quotePrefix="1">
      <alignment horizontal="center" vertical="center"/>
    </xf>
    <xf numFmtId="0" fontId="12" fillId="0" borderId="3" xfId="1">
      <alignment horizontal="center" vertical="center"/>
    </xf>
    <xf numFmtId="0" fontId="9" fillId="0" borderId="3" xfId="1" quotePrefix="1">
      <alignment horizontal="left" vertical="center"/>
    </xf>
    <xf numFmtId="0" fontId="9" fillId="0" borderId="3" xfId="1">
      <alignment horizontal="left" vertical="center"/>
    </xf>
    <xf numFmtId="0" fontId="11" fillId="0" borderId="3" xfId="1">
      <alignment vertical="center"/>
    </xf>
    <xf numFmtId="0" fontId="9" fillId="0" borderId="4" xfId="1">
      <alignment horizontal="center" vertical="center" wrapText="1"/>
    </xf>
    <xf numFmtId="0" fontId="9" fillId="0" borderId="5" xfId="1">
      <alignment horizontal="center" vertical="center" wrapText="1"/>
    </xf>
    <xf numFmtId="0" fontId="9" fillId="0" borderId="6" xfId="1">
      <alignment horizontal="center" vertical="center" wrapText="1"/>
    </xf>
    <xf numFmtId="0" fontId="9" fillId="0" borderId="6" xfId="1">
      <alignment horizontal="center" vertical="center"/>
    </xf>
    <xf numFmtId="0" fontId="9" fillId="0" borderId="7" xfId="1">
      <alignment horizontal="center" vertical="center" wrapText="1"/>
    </xf>
    <xf numFmtId="0" fontId="9" fillId="0" borderId="8" xfId="1">
      <alignment horizontal="center" vertical="center" wrapText="1"/>
    </xf>
    <xf numFmtId="0" fontId="11" fillId="0" borderId="0" xfId="1">
      <alignment horizontal="center" vertical="center"/>
    </xf>
    <xf numFmtId="0" fontId="9" fillId="0" borderId="9" xfId="1">
      <alignment horizontal="center" vertical="center"/>
    </xf>
    <xf numFmtId="0" fontId="9" fillId="0" borderId="8" xfId="1">
      <alignment horizontal="center" vertical="center"/>
    </xf>
    <xf numFmtId="0" fontId="9" fillId="0" borderId="2" xfId="1">
      <alignment horizontal="center" vertical="center"/>
    </xf>
    <xf numFmtId="0" fontId="9" fillId="0" borderId="2" xfId="1">
      <alignment horizontal="center" vertical="center" wrapText="1"/>
      <protection locked="0"/>
    </xf>
    <xf numFmtId="0" fontId="9" fillId="0" borderId="4" xfId="1">
      <alignment horizontal="center" vertical="center" wrapText="1"/>
      <protection locked="0"/>
    </xf>
    <xf numFmtId="0" fontId="9" fillId="0" borderId="2" xfId="1">
      <alignment horizontal="center" vertical="center"/>
      <protection locked="0"/>
    </xf>
    <xf numFmtId="0" fontId="13" fillId="0" borderId="2" xfId="0">
      <alignment vertical="center" wrapText="1"/>
    </xf>
    <xf numFmtId="170" fontId="13" fillId="0" borderId="2" xfId="2">
      <alignment horizontal="right" vertical="center"/>
      <protection locked="0"/>
    </xf>
    <xf numFmtId="170" fontId="14" fillId="0" borderId="2" xfId="2">
      <alignment horizontal="right" vertical="center"/>
      <protection locked="0"/>
    </xf>
    <xf numFmtId="0" fontId="9" fillId="0" borderId="5" xfId="1">
      <alignment horizontal="center" vertical="center"/>
    </xf>
    <xf numFmtId="0" fontId="9" fillId="0" borderId="7" xfId="1">
      <alignment vertical="center"/>
    </xf>
    <xf numFmtId="170" fontId="10" fillId="0" borderId="2" xfId="0">
      <alignment horizontal="right" vertical="center"/>
      <protection locked="0"/>
    </xf>
    <xf numFmtId="0" fontId="7" fillId="0" borderId="3" xfId="3">
      <alignment horizontal="left" vertical="center"/>
    </xf>
    <xf numFmtId="0" fontId="15" fillId="0" borderId="3" xfId="0">
      <alignment horizontal="right" vertical="center"/>
    </xf>
    <xf numFmtId="0" fontId="8" fillId="0" borderId="3" xfId="3">
      <alignment horizontal="center" vertical="center"/>
    </xf>
    <xf numFmtId="0" fontId="16" fillId="0" borderId="3" xfId="0">
      <alignment horizontal="left" vertical="center"/>
    </xf>
    <xf numFmtId="0" fontId="7" fillId="0" borderId="2" xfId="3">
      <alignment horizontal="center" vertical="center" wrapText="1"/>
    </xf>
    <xf numFmtId="0" fontId="17" fillId="0" borderId="2" xfId="0">
      <alignment horizontal="center" vertical="center"/>
    </xf>
    <xf numFmtId="0" fontId="7" fillId="0" borderId="2" xfId="3">
      <alignment horizontal="left" vertical="center" wrapText="1"/>
    </xf>
    <xf numFmtId="0" fontId="7" fillId="0" borderId="2" xfId="3">
      <alignment horizontal="left" vertical="center" wrapText="1" indent="1"/>
    </xf>
    <xf numFmtId="0" fontId="7" fillId="0" borderId="2" xfId="3">
      <alignment horizontal="left" vertical="center" wrapText="1" indent="2"/>
    </xf>
    <xf numFmtId="0" fontId="18" fillId="0" borderId="3" xfId="1" quotePrefix="1">
      <alignment horizontal="center" vertical="center"/>
    </xf>
    <xf numFmtId="0" fontId="18" fillId="0" borderId="3" xfId="1">
      <alignment horizontal="center" vertical="center"/>
    </xf>
    <xf numFmtId="0" fontId="19" fillId="0" borderId="3" xfId="1">
      <alignment horizontal="center" vertical="center"/>
    </xf>
    <xf numFmtId="0" fontId="11" fillId="0" borderId="3" xfId="1">
      <alignment horizontal="right" vertical="bottom"/>
    </xf>
    <xf numFmtId="0" fontId="9" fillId="0" borderId="7" xfId="1">
      <alignment horizontal="center" vertical="center"/>
    </xf>
    <xf numFmtId="0" fontId="9" fillId="0" borderId="4" xfId="1">
      <alignment horizontal="center" vertical="center"/>
    </xf>
    <xf numFmtId="0" fontId="9" fillId="0" borderId="9" xfId="1">
      <alignment horizontal="center" vertical="center" wrapText="1"/>
    </xf>
    <xf numFmtId="0" fontId="9" fillId="0" borderId="2" xfId="1">
      <alignment vertical="center"/>
    </xf>
    <xf numFmtId="0" fontId="9" fillId="0" borderId="2" xfId="1" quotePrefix="1">
      <alignment horizontal="left" vertical="center"/>
    </xf>
    <xf numFmtId="0" fontId="9" fillId="0" borderId="2" xfId="1">
      <alignment vertical="center"/>
      <protection locked="0"/>
    </xf>
    <xf numFmtId="0" fontId="9" fillId="0" borderId="2" xfId="1">
      <alignment horizontal="left" vertical="center"/>
    </xf>
    <xf numFmtId="0" fontId="11" fillId="0" borderId="9" xfId="1">
      <alignment vertical="center"/>
    </xf>
    <xf numFmtId="0" fontId="20" fillId="0" borderId="2" xfId="1">
      <alignment horizontal="center" vertical="center"/>
    </xf>
    <xf numFmtId="49" fontId="21" fillId="0" borderId="3" xfId="3">
      <alignment horizontal="left" vertical="center" wrapText="1"/>
    </xf>
    <xf numFmtId="49" fontId="21" fillId="0" borderId="3" xfId="3">
      <alignment horizontal="right" vertical="center" wrapText="1"/>
    </xf>
    <xf numFmtId="49" fontId="22" fillId="0" borderId="3" xfId="0">
      <alignment horizontal="center" vertical="center" wrapText="1"/>
    </xf>
    <xf numFmtId="49" fontId="23" fillId="0" borderId="3" xfId="0">
      <alignment horizontal="left" vertical="center" wrapText="1"/>
    </xf>
    <xf numFmtId="49" fontId="24" fillId="0" borderId="2" xfId="3">
      <alignment horizontal="center" vertical="center" wrapText="1"/>
    </xf>
    <xf numFmtId="49" fontId="24" fillId="0" borderId="2" xfId="3">
      <alignment horizontal="left" vertical="center" wrapText="1"/>
    </xf>
    <xf numFmtId="170" fontId="24" fillId="0" borderId="2" xfId="2">
      <alignment horizontal="right" vertical="center"/>
    </xf>
    <xf numFmtId="49" fontId="24" fillId="0" borderId="2" xfId="3">
      <alignment horizontal="left" vertical="center" wrapText="1" indent="1"/>
    </xf>
    <xf numFmtId="49" fontId="24" fillId="0" borderId="2" xfId="3">
      <alignment horizontal="left" vertical="center" wrapText="1" indent="2"/>
    </xf>
    <xf numFmtId="0" fontId="11" fillId="0" borderId="3" xfId="1">
      <alignment horizontal="center" vertical="bottom" wrapText="1"/>
    </xf>
    <xf numFmtId="0" fontId="11" fillId="0" borderId="3" xfId="1">
      <alignment vertical="bottom" wrapText="1"/>
    </xf>
    <xf numFmtId="0" fontId="11" fillId="0" borderId="3" xfId="1">
      <alignment horizontal="right" vertical="bottom" wrapText="1"/>
    </xf>
    <xf numFmtId="0" fontId="25" fillId="0" borderId="3" xfId="0" quotePrefix="1">
      <alignment horizontal="center" vertical="center" wrapText="1"/>
    </xf>
    <xf numFmtId="0" fontId="25" fillId="0" borderId="3" xfId="0">
      <alignment horizontal="center" vertical="center" wrapText="1"/>
    </xf>
    <xf numFmtId="0" fontId="9" fillId="0" borderId="3" xfId="1" quotePrefix="1">
      <alignment horizontal="left" vertical="bottom" wrapText="1"/>
    </xf>
    <xf numFmtId="0" fontId="11" fillId="0" borderId="3" xfId="1"/>
    <xf numFmtId="0" fontId="26" fillId="0" borderId="2" xfId="1">
      <alignment horizontal="center" vertical="center" wrapText="1"/>
    </xf>
    <xf numFmtId="0" fontId="26" fillId="0" borderId="5" xfId="1">
      <alignment horizontal="center" vertical="center" wrapText="1"/>
    </xf>
    <xf numFmtId="4" fontId="26" fillId="0" borderId="2" xfId="1">
      <alignment vertical="center"/>
    </xf>
    <xf numFmtId="4" fontId="26" fillId="0" borderId="5" xfId="1">
      <alignment vertical="center"/>
    </xf>
    <xf numFmtId="0" fontId="5" fillId="0" borderId="3" xfId="0">
      <alignment horizontal="right" vertical="center"/>
    </xf>
    <xf numFmtId="0" fontId="22" fillId="0" borderId="3" xfId="0" quotePrefix="1">
      <alignment horizontal="center" vertical="center"/>
    </xf>
    <xf numFmtId="0" fontId="22" fillId="0" borderId="3" xfId="0">
      <alignment horizontal="center" vertical="center"/>
    </xf>
    <xf numFmtId="0" fontId="5" fillId="0" borderId="2" xfId="0">
      <alignment horizontal="center" vertical="center" wrapText="1"/>
    </xf>
    <xf numFmtId="0" fontId="5" fillId="0" borderId="2" xfId="0">
      <alignment horizontal="center" vertical="center"/>
    </xf>
    <xf numFmtId="49" fontId="21" fillId="0" borderId="3" xfId="0">
      <alignment horizontal="right" vertical="center" wrapText="1"/>
    </xf>
    <xf numFmtId="49" fontId="22" fillId="0" borderId="3" xfId="3" quotePrefix="1">
      <alignment horizontal="center" vertical="center" wrapText="1"/>
    </xf>
    <xf numFmtId="49" fontId="22" fillId="0" borderId="3" xfId="3">
      <alignment horizontal="center" vertical="center" wrapText="1"/>
    </xf>
    <xf numFmtId="49" fontId="21" fillId="0" borderId="3" xfId="0">
      <alignment horizontal="left" vertical="center" wrapText="1"/>
    </xf>
    <xf numFmtId="49" fontId="21" fillId="0" borderId="3" xfId="0">
      <alignment horizontal="center" vertical="center" wrapText="1"/>
    </xf>
    <xf numFmtId="49" fontId="21" fillId="0" borderId="2" xfId="0">
      <alignment horizontal="center" vertical="center" wrapText="1"/>
    </xf>
    <xf numFmtId="49" fontId="21" fillId="0" borderId="2" xfId="3">
      <alignment horizontal="center" vertical="center" wrapText="1"/>
    </xf>
    <xf numFmtId="49" fontId="21" fillId="0" borderId="2" xfId="3">
      <alignment horizontal="left" vertical="center" wrapText="1"/>
    </xf>
    <xf numFmtId="0" fontId="27" fillId="0" borderId="3" xfId="1">
      <alignment horizontal="right" vertical="bottom"/>
      <protection locked="0"/>
    </xf>
    <xf numFmtId="49" fontId="27" fillId="0" borderId="3" xfId="1">
      <protection locked="0"/>
    </xf>
    <xf numFmtId="0" fontId="17" fillId="0" borderId="3" xfId="1">
      <alignment horizontal="right" vertical="bottom"/>
    </xf>
    <xf numFmtId="0" fontId="28" fillId="0" borderId="3" xfId="1" quotePrefix="1">
      <alignment horizontal="center" vertical="center" wrapText="1"/>
      <protection locked="0"/>
    </xf>
    <xf numFmtId="0" fontId="28" fillId="0" borderId="3" xfId="1">
      <alignment horizontal="center" vertical="center" wrapText="1"/>
      <protection locked="0"/>
    </xf>
    <xf numFmtId="0" fontId="28" fillId="0" borderId="3" xfId="1">
      <alignment horizontal="center" vertical="center"/>
      <protection locked="0"/>
    </xf>
    <xf numFmtId="0" fontId="28" fillId="0" borderId="3" xfId="1">
      <alignment horizontal="center" vertical="center"/>
    </xf>
    <xf numFmtId="0" fontId="29" fillId="0" borderId="3" xfId="0" quotePrefix="1">
      <alignment horizontal="left" vertical="center"/>
      <protection locked="0"/>
    </xf>
    <xf numFmtId="0" fontId="29" fillId="0" borderId="3" xfId="0">
      <alignment horizontal="left" vertical="center"/>
      <protection locked="0"/>
    </xf>
    <xf numFmtId="0" fontId="30" fillId="0" borderId="3" xfId="0">
      <alignment horizontal="right" vertical="bottom"/>
      <protection locked="0"/>
    </xf>
    <xf numFmtId="49" fontId="9" fillId="0" borderId="2" xfId="1">
      <alignment horizontal="center" vertical="center" wrapText="1"/>
      <protection locked="0"/>
    </xf>
    <xf numFmtId="49" fontId="9" fillId="0" borderId="2" xfId="1">
      <alignment horizontal="center" vertical="center"/>
      <protection locked="0"/>
    </xf>
    <xf numFmtId="4" fontId="17" fillId="0" borderId="2" xfId="1">
      <alignment horizontal="right" vertical="center"/>
      <protection locked="0"/>
    </xf>
    <xf numFmtId="4" fontId="17" fillId="0" borderId="2" xfId="1">
      <alignment horizontal="right" vertical="center" wrapText="1"/>
      <protection locked="0"/>
    </xf>
    <xf numFmtId="0" fontId="17" fillId="0" borderId="2" xfId="1">
      <alignment horizontal="left" vertical="center" wrapText="1"/>
      <protection locked="0"/>
    </xf>
    <xf numFmtId="0" fontId="11" fillId="0" borderId="2" xfId="1">
      <alignment horizontal="center" vertical="center"/>
      <protection locked="0"/>
    </xf>
    <xf numFmtId="0" fontId="17" fillId="0" borderId="3" xfId="1">
      <alignment horizontal="right" vertical="center"/>
      <protection locked="0"/>
    </xf>
    <xf numFmtId="0" fontId="17" fillId="0" borderId="3" xfId="1">
      <alignment horizontal="right" vertical="center"/>
    </xf>
    <xf numFmtId="0" fontId="31" fillId="0" borderId="3" xfId="1" quotePrefix="1">
      <alignment horizontal="center" vertical="center" wrapText="1"/>
    </xf>
    <xf numFmtId="0" fontId="12" fillId="0" borderId="3" xfId="1">
      <alignment horizontal="center" vertical="center"/>
      <protection locked="0"/>
    </xf>
    <xf numFmtId="0" fontId="17" fillId="0" borderId="3" xfId="1" quotePrefix="1">
      <alignment horizontal="left" vertical="center"/>
    </xf>
    <xf numFmtId="0" fontId="9" fillId="0" borderId="3" xfId="1"/>
    <xf numFmtId="0" fontId="17" fillId="0" borderId="3" xfId="1">
      <alignment horizontal="right" vertical="bottom"/>
      <protection locked="0"/>
    </xf>
    <xf numFmtId="0" fontId="9" fillId="0" borderId="10" xfId="1">
      <alignment horizontal="center" vertical="center" wrapText="1"/>
    </xf>
    <xf numFmtId="0" fontId="9" fillId="0" borderId="6" xfId="1">
      <alignment horizontal="center" vertical="center" wrapText="1"/>
      <protection locked="0"/>
    </xf>
    <xf numFmtId="0" fontId="9" fillId="0" borderId="6" xfId="1">
      <alignment horizontal="center" vertical="center"/>
      <protection locked="0"/>
    </xf>
    <xf numFmtId="0" fontId="9" fillId="0" borderId="11" xfId="1">
      <alignment horizontal="center" vertical="center" wrapText="1"/>
    </xf>
    <xf numFmtId="0" fontId="9" fillId="0" borderId="11" xfId="1">
      <alignment horizontal="center" vertical="center" wrapText="1"/>
      <protection locked="0"/>
    </xf>
    <xf numFmtId="0" fontId="9" fillId="0" borderId="12" xfId="1">
      <alignment horizontal="center" vertical="center" wrapText="1"/>
    </xf>
    <xf numFmtId="0" fontId="9" fillId="0" borderId="12" xfId="1">
      <alignment horizontal="center" vertical="center"/>
      <protection locked="0"/>
    </xf>
    <xf numFmtId="0" fontId="9" fillId="0" borderId="12" xfId="1">
      <alignment horizontal="center" vertical="center" wrapText="1"/>
      <protection locked="0"/>
    </xf>
    <xf numFmtId="0" fontId="9" fillId="0" borderId="13" xfId="1">
      <alignment horizontal="center" vertical="center" wrapText="1"/>
    </xf>
    <xf numFmtId="0" fontId="9" fillId="0" borderId="13" xfId="1">
      <alignment horizontal="center" vertical="center" wrapText="1"/>
      <protection locked="0"/>
    </xf>
    <xf numFmtId="0" fontId="9" fillId="0" borderId="13" xfId="1">
      <alignment horizontal="center" vertical="center"/>
    </xf>
    <xf numFmtId="0" fontId="9" fillId="0" borderId="13" xfId="1">
      <alignment horizontal="center" vertical="center"/>
      <protection locked="0"/>
    </xf>
    <xf numFmtId="0" fontId="17" fillId="0" borderId="9" xfId="1">
      <alignment horizontal="left" vertical="center" wrapText="1"/>
    </xf>
    <xf numFmtId="0" fontId="17" fillId="0" borderId="13" xfId="1">
      <alignment horizontal="left" vertical="center" wrapText="1"/>
    </xf>
    <xf numFmtId="0" fontId="17" fillId="0" borderId="13" xfId="1">
      <alignment horizontal="left" vertical="center"/>
    </xf>
    <xf numFmtId="0" fontId="17" fillId="0" borderId="13" xfId="1">
      <alignment horizontal="right" vertical="center"/>
    </xf>
    <xf numFmtId="0" fontId="17" fillId="0" borderId="9" xfId="1">
      <alignment horizontal="left" vertical="center" wrapText="1" indent="2"/>
    </xf>
    <xf numFmtId="0" fontId="17" fillId="0" borderId="9" xfId="1" quotePrefix="1">
      <alignment horizontal="left" vertical="center" wrapText="1"/>
    </xf>
    <xf numFmtId="0" fontId="17" fillId="0" borderId="14" xfId="1">
      <alignment horizontal="center" vertical="center"/>
    </xf>
    <xf numFmtId="0" fontId="17" fillId="0" borderId="12" xfId="1">
      <alignment horizontal="left" vertical="center"/>
    </xf>
    <xf numFmtId="0" fontId="9" fillId="0" borderId="2" xfId="1">
      <alignment vertical="center" wrapText="1"/>
    </xf>
    <xf numFmtId="0" fontId="9" fillId="0" borderId="6" xfId="1">
      <alignment vertical="center"/>
    </xf>
    <xf numFmtId="0" fontId="11" fillId="0" borderId="0" xfId="1"/>
    <xf numFmtId="0" fontId="11" fillId="0" borderId="0" xfId="1">
      <alignment horizontal="right" vertical="center"/>
      <protection locked="0"/>
    </xf>
    <xf numFmtId="0" fontId="11" fillId="0" borderId="0" xfId="1">
      <alignment horizontal="right" vertical="center"/>
    </xf>
    <xf numFmtId="0" fontId="31" fillId="0" borderId="0" xfId="1" quotePrefix="1">
      <alignment horizontal="center" vertical="center" wrapText="1"/>
    </xf>
    <xf numFmtId="0" fontId="12" fillId="0" borderId="0" xfId="1">
      <alignment horizontal="center" vertical="center"/>
    </xf>
    <xf numFmtId="0" fontId="12" fillId="0" borderId="0" xfId="1">
      <alignment horizontal="center" vertical="center"/>
      <protection locked="0"/>
    </xf>
    <xf numFmtId="0" fontId="17" fillId="0" borderId="0" xfId="1">
      <alignment horizontal="right" vertical="center"/>
    </xf>
    <xf numFmtId="0" fontId="9" fillId="0" borderId="0" xfId="1">
      <alignment horizontal="right" vertical="bottom"/>
    </xf>
    <xf numFmtId="0" fontId="11" fillId="0" borderId="0" xfId="1">
      <alignment horizontal="right" vertical="bottom"/>
      <protection locked="0"/>
    </xf>
    <xf numFmtId="0" fontId="11" fillId="0" borderId="0" xfId="1">
      <alignment horizontal="right" vertical="bottom"/>
    </xf>
    <xf numFmtId="0" fontId="17" fillId="0" borderId="0" xfId="1" quotePrefix="1">
      <alignment horizontal="left" vertical="center" wrapText="1"/>
    </xf>
    <xf numFmtId="0" fontId="9" fillId="0" borderId="0" xfId="1">
      <alignment vertical="bottom" wrapText="1"/>
    </xf>
    <xf numFmtId="0" fontId="11" fillId="0" borderId="0" xfId="1">
      <alignment horizontal="right" vertical="bottom" wrapText="1"/>
    </xf>
    <xf numFmtId="0" fontId="9" fillId="0" borderId="7" xfId="1">
      <alignment horizontal="center" vertical="center"/>
      <protection locked="0"/>
    </xf>
    <xf numFmtId="0" fontId="9" fillId="0" borderId="10" xfId="1">
      <alignment horizontal="center" vertical="center"/>
    </xf>
    <xf numFmtId="0" fontId="9" fillId="0" borderId="15" xfId="1">
      <alignment horizontal="center" vertical="center" wrapText="1"/>
      <protection locked="0"/>
    </xf>
    <xf numFmtId="0" fontId="9" fillId="0" borderId="5" xfId="1">
      <alignment horizontal="center" vertical="center" wrapText="1"/>
      <protection locked="0"/>
    </xf>
    <xf numFmtId="0" fontId="17" fillId="0" borderId="2" xfId="1">
      <alignment horizontal="left" vertical="center" wrapText="1"/>
    </xf>
    <xf numFmtId="4" fontId="17" fillId="0" borderId="5" xfId="1">
      <alignment horizontal="right" vertical="center"/>
      <protection locked="0"/>
    </xf>
    <xf numFmtId="0" fontId="17" fillId="0" borderId="5" xfId="1">
      <alignment horizontal="right" vertical="center"/>
      <protection locked="0"/>
    </xf>
    <xf numFmtId="0" fontId="17" fillId="0" borderId="9" xfId="1">
      <alignment horizontal="right" vertical="center"/>
      <protection locked="0"/>
    </xf>
    <xf numFmtId="0" fontId="17" fillId="0" borderId="2" xfId="1">
      <alignment vertical="top"/>
      <protection locked="0"/>
    </xf>
    <xf numFmtId="0" fontId="11" fillId="0" borderId="2" xfId="1"/>
    <xf numFmtId="0" fontId="17" fillId="0" borderId="2" xfId="1">
      <alignment horizontal="center" vertical="center" wrapText="1"/>
      <protection locked="0"/>
    </xf>
    <xf numFmtId="0" fontId="17" fillId="0" borderId="0" xfId="1">
      <alignment horizontal="left" vertical="center"/>
    </xf>
    <xf numFmtId="0" fontId="17" fillId="0" borderId="0" xfId="1">
      <alignment horizontal="left" vertical="center"/>
      <protection locked="0"/>
    </xf>
    <xf numFmtId="0" fontId="17" fillId="0" borderId="0" xfId="1">
      <alignment horizontal="right" vertical="center"/>
      <protection locked="0"/>
    </xf>
    <xf numFmtId="0" fontId="31" fillId="0" borderId="0" xfId="1" quotePrefix="1">
      <alignment horizontal="center" vertical="center"/>
    </xf>
    <xf numFmtId="0" fontId="17" fillId="0" borderId="0" xfId="1" quotePrefix="1">
      <alignment horizontal="left" vertical="center"/>
      <protection locked="0"/>
    </xf>
    <xf numFmtId="0" fontId="11" fillId="0" borderId="0" xfId="1">
      <alignment vertical="center"/>
    </xf>
    <xf numFmtId="0" fontId="17" fillId="0" borderId="0" xfId="1">
      <alignment vertical="top"/>
      <protection locked="0"/>
    </xf>
    <xf numFmtId="0" fontId="9" fillId="0" borderId="2" xfId="1">
      <alignment horizontal="center" vertical="center" wrapText="1"/>
    </xf>
    <xf numFmtId="0" fontId="17" fillId="0" borderId="2" xfId="1">
      <alignment vertical="center" wrapText="1"/>
    </xf>
    <xf numFmtId="0" fontId="17" fillId="0" borderId="2" xfId="1">
      <alignment horizontal="center" vertical="center" wrapText="1"/>
    </xf>
    <xf numFmtId="0" fontId="17" fillId="0" borderId="2" xfId="1">
      <alignment horizontal="center" vertical="center"/>
      <protection locked="0"/>
    </xf>
    <xf numFmtId="0" fontId="17" fillId="0" borderId="2" xfId="1">
      <alignment horizontal="right" vertical="center" wrapText="1"/>
    </xf>
    <xf numFmtId="0" fontId="17" fillId="0" borderId="2" xfId="1">
      <alignment horizontal="right" vertical="center"/>
    </xf>
    <xf numFmtId="0" fontId="17" fillId="0" borderId="7" xfId="1">
      <alignment vertical="center" wrapText="1"/>
      <protection locked="0"/>
    </xf>
    <xf numFmtId="0" fontId="17" fillId="0" borderId="2" xfId="1">
      <alignment horizontal="right" vertical="center" wrapText="1"/>
      <protection locked="0"/>
    </xf>
    <xf numFmtId="0" fontId="17" fillId="0" borderId="2" xfId="1">
      <alignment horizontal="right" vertical="center"/>
      <protection locked="0"/>
    </xf>
    <xf numFmtId="49" fontId="11" fillId="0" borderId="3" xfId="1"/>
    <xf numFmtId="0" fontId="11" fillId="0" borderId="3" xfId="1">
      <alignment horizontal="right" vertical="center"/>
      <protection locked="0"/>
    </xf>
    <xf numFmtId="0" fontId="17" fillId="0" borderId="3" xfId="1">
      <alignment horizontal="left" vertical="center"/>
      <protection locked="0"/>
    </xf>
    <xf numFmtId="0" fontId="11" fillId="0" borderId="3" xfId="1">
      <alignment horizontal="right" vertical="bottom"/>
      <protection locked="0"/>
    </xf>
    <xf numFmtId="0" fontId="11" fillId="0" borderId="2" xfId="1">
      <alignment horizontal="center" vertical="center"/>
    </xf>
    <xf numFmtId="0" fontId="11" fillId="0" borderId="2" xfId="1">
      <alignment horizontal="center" vertical="center" wrapText="1"/>
      <protection locked="0"/>
    </xf>
    <xf numFmtId="0" fontId="17" fillId="0" borderId="2" xfId="1">
      <alignment horizontal="left" vertical="center"/>
    </xf>
    <xf numFmtId="0" fontId="12" fillId="0" borderId="0" xfId="1" quotePrefix="1">
      <alignment horizontal="center" vertical="center"/>
    </xf>
    <xf numFmtId="0" fontId="9" fillId="0" borderId="0" xfId="1">
      <alignment horizontal="left" vertical="center"/>
    </xf>
    <xf numFmtId="0" fontId="9" fillId="0" borderId="0" xfId="1"/>
    <xf numFmtId="0" fontId="9" fillId="0" borderId="8" xfId="1">
      <alignment horizontal="center" vertical="center" wrapText="1"/>
      <protection locked="0"/>
    </xf>
    <xf numFmtId="0" fontId="9" fillId="0" borderId="4" xfId="1" quotePrefix="1">
      <alignment horizontal="center" vertical="center" wrapText="1"/>
    </xf>
    <xf numFmtId="0" fontId="9" fillId="0" borderId="9" xfId="1">
      <alignment horizontal="center" vertical="center" wrapText="1"/>
      <protection locked="0"/>
    </xf>
    <xf numFmtId="0" fontId="11" fillId="0" borderId="2" xfId="1">
      <alignment vertical="center" wrapText="1"/>
    </xf>
    <xf numFmtId="49" fontId="14" fillId="0" borderId="2" xfId="3">
      <alignment horizontal="left" vertical="center" wrapText="1"/>
      <protection locked="0"/>
    </xf>
    <xf numFmtId="0" fontId="17" fillId="0" borderId="5" xfId="1">
      <alignment horizontal="center" vertical="center" wrapText="1"/>
      <protection locked="0"/>
    </xf>
    <xf numFmtId="0" fontId="17" fillId="0" borderId="6" xfId="1">
      <alignment horizontal="left" vertical="center" wrapText="1"/>
      <protection locked="0"/>
    </xf>
    <xf numFmtId="0" fontId="17" fillId="0" borderId="7" xfId="1">
      <alignment horizontal="left" vertical="center" wrapText="1"/>
      <protection locked="0"/>
    </xf>
  </cellXfs>
  <cellStyles count="9">
    <cellStyle name="Normal" xfId="1" builtinId="0"/>
    <cellStyle name="NumberStyle" xfId="2"/>
    <cellStyle name="TextStyle" xfId="3"/>
    <cellStyle name="MoneyStyle" xfId="2"/>
    <cellStyle name="TimeStyle" xfId="4"/>
    <cellStyle name="DateStyle" xfId="5"/>
    <cellStyle name="DateTimeStyle" xfId="6"/>
    <cellStyle name="PercentStyle" xfId="7"/>
    <cellStyle name="IntegralNumberStyle" xf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sharedStrings" Target="sharedStrings.xml"/><Relationship Id="rId20" Type="http://schemas.openxmlformats.org/officeDocument/2006/relationships/styles" Target="styles.xml"/><Relationship Id="rId2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2E8D78C-7BD3-9B5C-CCEE-5986F3E7E2A4}" mc:Ignorable="x14ac xr xr2 xr3">
  <sheetPr>
    <outlinePr summaryBelow="0" summaryRight="0"/>
  </sheetPr>
  <dimension ref="A1:G17"/>
  <sheetViews>
    <sheetView showZeros="0" topLeftCell="A5" workbookViewId="0" tabSelected="1">
      <selection activeCell="A1" sqref="A1"/>
    </sheetView>
  </sheetViews>
  <sheetFormatPr defaultRowHeight="15" defaultColWidth="10.28125" customHeight="1"/>
  <cols>
    <col min="1" max="1" width="3.140625" customWidth="1"/>
    <col min="2" max="2" width="10.421875" customWidth="1"/>
    <col min="3" max="3" width="17.28125" customWidth="1"/>
    <col min="4" max="5" width="22.28125" customWidth="1"/>
    <col min="6" max="6" width="22.421875" customWidth="1"/>
    <col min="7" max="7" width="22.28125" customWidth="1"/>
  </cols>
  <sheetData>
    <row r="1" ht="23.25" customHeight="1">
      <c r="A1" s="1"/>
      <c r="B1" s="1"/>
      <c r="C1" s="1"/>
      <c r="D1" s="1"/>
      <c r="E1" s="1"/>
      <c r="F1" s="1"/>
      <c r="G1" s="1"/>
    </row>
    <row r="2" ht="84" customHeight="1">
      <c r="A2" s="1"/>
      <c r="B2" s="2" t="str">
        <f>"芒市残疾人联合会"</f>
        <v>芒市残疾人联合会</v>
      </c>
      <c r="C2" s="2"/>
      <c r="D2" s="2"/>
      <c r="E2" s="2"/>
      <c r="F2" s="2"/>
      <c r="G2" s="2"/>
    </row>
    <row r="3" ht="25.5" customHeight="1">
      <c r="A3" s="1"/>
      <c r="B3" s="2"/>
      <c r="C3" s="2"/>
      <c r="D3" s="2"/>
      <c r="E3" s="2"/>
      <c r="F3" s="2"/>
      <c r="G3" s="2"/>
    </row>
    <row r="4" ht="25.5" customHeight="1">
      <c r="A4" s="1"/>
      <c r="B4" s="2"/>
      <c r="C4" s="2"/>
      <c r="D4" s="2"/>
      <c r="E4" s="2"/>
      <c r="F4" s="2"/>
      <c r="G4" s="2"/>
    </row>
    <row r="5" ht="15.75" customHeight="1">
      <c r="A5" s="1"/>
      <c r="B5" s="3" t="s">
        <v>1</v>
      </c>
      <c r="C5" s="3"/>
      <c r="D5" s="3"/>
      <c r="E5" s="3"/>
      <c r="F5" s="3"/>
      <c r="G5" s="3"/>
    </row>
    <row r="6" ht="15.75" customHeight="1">
      <c r="A6" s="1"/>
      <c r="B6" s="3"/>
      <c r="C6" s="3"/>
      <c r="D6" s="3"/>
      <c r="E6" s="3"/>
      <c r="F6" s="3"/>
      <c r="G6" s="3"/>
    </row>
    <row r="7" ht="15.75" customHeight="1">
      <c r="A7" s="1"/>
      <c r="B7" s="3"/>
      <c r="C7" s="3"/>
      <c r="D7" s="3"/>
      <c r="E7" s="3"/>
      <c r="F7" s="3"/>
      <c r="G7" s="3"/>
    </row>
    <row r="8" ht="20.25" customHeight="1">
      <c r="A8" s="1"/>
      <c r="B8" s="3"/>
      <c r="C8" s="3"/>
      <c r="D8" s="3"/>
      <c r="E8" s="3"/>
      <c r="F8" s="3"/>
      <c r="G8" s="3"/>
    </row>
    <row r="9" ht="15.75" customHeight="1">
      <c r="A9" s="1"/>
      <c r="B9" s="3"/>
      <c r="C9" s="3"/>
      <c r="D9" s="3"/>
      <c r="E9" s="3"/>
      <c r="F9" s="3"/>
      <c r="G9" s="3"/>
    </row>
    <row r="10" ht="26.25" customHeight="1">
      <c r="A10" s="4" t="s">
        <v>2</v>
      </c>
      <c r="B10" s="4"/>
      <c r="C10" s="4" t="s">
        <v>3</v>
      </c>
      <c r="D10" s="4"/>
      <c r="E10" s="4"/>
      <c r="F10" s="4"/>
      <c r="G10" s="4"/>
    </row>
    <row r="11" ht="15" customHeight="1">
      <c r="A11" s="4"/>
      <c r="B11" s="4"/>
      <c r="C11" s="4"/>
      <c r="D11" s="4"/>
      <c r="E11" s="4"/>
      <c r="F11" s="4"/>
      <c r="G11" s="4"/>
    </row>
    <row r="12" ht="26.25" customHeight="1">
      <c r="A12" s="4" t="s">
        <v>4</v>
      </c>
      <c r="B12" s="4"/>
      <c r="C12" s="4"/>
      <c r="D12" s="4"/>
      <c r="E12" s="4"/>
      <c r="F12" s="4"/>
      <c r="G12" s="4"/>
    </row>
    <row r="13" ht="18.75" customHeight="1">
      <c r="A13" s="4"/>
      <c r="B13" s="4"/>
      <c r="C13" s="4"/>
      <c r="D13" s="4"/>
      <c r="E13" s="4"/>
      <c r="F13" s="4"/>
      <c r="G13" s="4"/>
    </row>
    <row r="14" ht="26.25" customHeight="1">
      <c r="A14" s="4" t="s">
        <v>5</v>
      </c>
      <c r="B14" s="4"/>
      <c r="C14" s="4"/>
      <c r="D14" s="4"/>
      <c r="E14" s="4"/>
      <c r="F14" s="4"/>
      <c r="G14" s="4"/>
    </row>
    <row r="15" ht="18.75" customHeight="1">
      <c r="A15" s="5"/>
      <c r="B15" s="5"/>
      <c r="C15" s="5"/>
      <c r="D15" s="5"/>
      <c r="E15" s="5"/>
      <c r="F15" s="5"/>
      <c r="G15" s="5"/>
    </row>
    <row r="16" ht="18.75" customHeight="1">
      <c r="A16" s="5"/>
      <c r="B16" s="5"/>
      <c r="C16" s="5"/>
      <c r="D16" s="5"/>
      <c r="E16" s="5"/>
      <c r="F16" s="5"/>
      <c r="G16" s="5"/>
    </row>
    <row r="17" ht="22.5" customHeight="1">
      <c r="A17" s="5"/>
      <c r="B17" s="6" t="s">
        <v>6</v>
      </c>
      <c r="C17" s="6"/>
      <c r="D17" s="6"/>
      <c r="E17" s="7"/>
      <c r="F17" s="8" t="s">
        <v>7</v>
      </c>
      <c r="G17" s="8" t="s">
        <v>8</v>
      </c>
    </row>
  </sheetData>
  <mergeCells>
    <mergeCell ref="B5:G9"/>
    <mergeCell ref="G15:G16"/>
    <mergeCell ref="B2:G4"/>
    <mergeCell ref="B15:C16"/>
    <mergeCell ref="D15:E16"/>
    <mergeCell ref="A10:G10"/>
    <mergeCell ref="B17:D18"/>
    <mergeCell ref="A12:G12"/>
    <mergeCell ref="F17:G18"/>
    <mergeCell ref="A14:G14"/>
    <mergeCell ref="B2:G2"/>
  </mergeCells>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35F8823-8F31-205E-9EDE-187E0DF0A94D}" mc:Ignorable="x14ac xr xr2 xr3">
  <sheetPr>
    <outlinePr summaryBelow="0" summaryRight="0"/>
  </sheetPr>
  <dimension ref="A1:J16"/>
  <sheetViews>
    <sheetView showZeros="0" topLeftCell="A1" workbookViewId="0" tabSelected="1">
      <selection activeCell="A1" sqref="A1"/>
    </sheetView>
  </sheetViews>
  <sheetFormatPr defaultRowHeight="15" defaultColWidth="10.28125" customHeight="1" outlineLevelRow="1"/>
  <cols>
    <col min="1" max="9" width="14.28125" customWidth="1"/>
    <col min="10" max="10" width="34.28125" customWidth="1"/>
  </cols>
  <sheetData>
    <row r="1" ht="18.75" customHeight="1">
      <c r="A1" s="67"/>
      <c r="B1" s="67"/>
      <c r="C1" s="67"/>
      <c r="D1" s="67"/>
      <c r="E1" s="67"/>
      <c r="F1" s="67"/>
      <c r="G1" s="67"/>
      <c r="H1" s="67"/>
      <c r="I1" s="67"/>
      <c r="J1" s="68" t="s">
        <v>272</v>
      </c>
    </row>
    <row r="2" ht="34.5" customHeight="1">
      <c r="A2" s="93" t="str">
        <f>"2026"&amp;"年部门项目支出绩效目标表"</f>
        <v>2026年部门项目支出绩效目标表</v>
      </c>
      <c r="B2" s="94"/>
      <c r="C2" s="94"/>
      <c r="D2" s="94"/>
      <c r="E2" s="94"/>
      <c r="F2" s="94"/>
      <c r="G2" s="94"/>
      <c r="H2" s="94"/>
      <c r="I2" s="94"/>
      <c r="J2" s="94"/>
    </row>
    <row r="3" ht="18.75" customHeight="1">
      <c r="A3" s="67" t="str">
        <f>"单位名称："&amp;"芒市残疾人联合会"</f>
        <v>单位名称：芒市残疾人联合会</v>
      </c>
      <c r="B3" s="67"/>
      <c r="C3" s="67"/>
      <c r="D3" s="67"/>
      <c r="E3" s="67"/>
      <c r="F3" s="67"/>
      <c r="G3" s="67"/>
      <c r="H3" s="67"/>
      <c r="I3" s="67"/>
      <c r="J3" s="67"/>
    </row>
    <row r="4" ht="22.5" customHeight="1">
      <c r="A4" s="98" t="s">
        <v>274</v>
      </c>
      <c r="B4" s="98" t="s">
        <v>275</v>
      </c>
      <c r="C4" s="98" t="s">
        <v>276</v>
      </c>
      <c r="D4" s="98" t="s">
        <v>277</v>
      </c>
      <c r="E4" s="98" t="s">
        <v>278</v>
      </c>
      <c r="F4" s="98" t="s">
        <v>279</v>
      </c>
      <c r="G4" s="98" t="s">
        <v>280</v>
      </c>
      <c r="H4" s="98" t="s">
        <v>281</v>
      </c>
      <c r="I4" s="98" t="s">
        <v>282</v>
      </c>
      <c r="J4" s="98" t="s">
        <v>283</v>
      </c>
    </row>
    <row r="5" ht="22.5" customHeight="1">
      <c r="A5" s="98" t="s">
        <v>74</v>
      </c>
      <c r="B5" s="98" t="s">
        <v>75</v>
      </c>
      <c r="C5" s="98" t="s">
        <v>76</v>
      </c>
      <c r="D5" s="98" t="s">
        <v>77</v>
      </c>
      <c r="E5" s="98" t="s">
        <v>78</v>
      </c>
      <c r="F5" s="98" t="s">
        <v>79</v>
      </c>
      <c r="G5" s="98" t="s">
        <v>80</v>
      </c>
      <c r="H5" s="98" t="s">
        <v>81</v>
      </c>
      <c r="I5" s="98" t="s">
        <v>82</v>
      </c>
      <c r="J5" s="98" t="s">
        <v>83</v>
      </c>
    </row>
    <row r="6" ht="52.5" customHeight="1" hidden="0" collapsed="0" outlineLevel="0">
      <c r="A6" s="98" t="s">
        <v>0</v>
      </c>
      <c r="B6" s="98"/>
      <c r="C6" s="98"/>
      <c r="D6" s="98"/>
      <c r="E6" s="98"/>
      <c r="F6" s="98"/>
      <c r="G6" s="98"/>
      <c r="H6" s="98"/>
      <c r="I6" s="98"/>
      <c r="J6" s="98"/>
    </row>
    <row r="7" ht="52.5" customHeight="1" hidden="0" collapsed="0" outlineLevel="1">
      <c r="A7" s="99" t="s">
        <v>262</v>
      </c>
      <c r="B7" s="99" t="s">
        <v>284</v>
      </c>
      <c r="C7" s="99" t="s">
        <v>285</v>
      </c>
      <c r="D7" s="99" t="s">
        <v>286</v>
      </c>
      <c r="E7" s="99" t="s">
        <v>287</v>
      </c>
      <c r="F7" s="99" t="s">
        <v>288</v>
      </c>
      <c r="G7" s="98" t="s">
        <v>289</v>
      </c>
      <c r="H7" s="98"/>
      <c r="I7" s="99" t="s">
        <v>290</v>
      </c>
      <c r="J7" s="99" t="s">
        <v>291</v>
      </c>
    </row>
    <row r="8" ht="52.5" customHeight="1" hidden="0" collapsed="0" outlineLevel="1">
      <c r="A8" s="99" t="s">
        <v>262</v>
      </c>
      <c r="B8" s="99" t="s">
        <v>284</v>
      </c>
      <c r="C8" s="99" t="s">
        <v>292</v>
      </c>
      <c r="D8" s="99" t="s">
        <v>293</v>
      </c>
      <c r="E8" s="99" t="s">
        <v>294</v>
      </c>
      <c r="F8" s="99" t="s">
        <v>288</v>
      </c>
      <c r="G8" s="98" t="s">
        <v>295</v>
      </c>
      <c r="H8" s="98"/>
      <c r="I8" s="99" t="s">
        <v>290</v>
      </c>
      <c r="J8" s="99" t="s">
        <v>291</v>
      </c>
    </row>
    <row r="9" ht="52.5" customHeight="1" hidden="0" collapsed="0" outlineLevel="1">
      <c r="A9" s="99" t="s">
        <v>262</v>
      </c>
      <c r="B9" s="99" t="s">
        <v>284</v>
      </c>
      <c r="C9" s="99" t="s">
        <v>296</v>
      </c>
      <c r="D9" s="99" t="s">
        <v>297</v>
      </c>
      <c r="E9" s="99" t="s">
        <v>298</v>
      </c>
      <c r="F9" s="99" t="s">
        <v>299</v>
      </c>
      <c r="G9" s="98" t="s">
        <v>300</v>
      </c>
      <c r="H9" s="98" t="s">
        <v>301</v>
      </c>
      <c r="I9" s="99" t="s">
        <v>302</v>
      </c>
      <c r="J9" s="99" t="s">
        <v>291</v>
      </c>
    </row>
    <row r="10" ht="52.5" customHeight="1" hidden="0" collapsed="0" outlineLevel="1">
      <c r="A10" s="99" t="s">
        <v>255</v>
      </c>
      <c r="B10" s="99" t="s">
        <v>303</v>
      </c>
      <c r="C10" s="99" t="s">
        <v>285</v>
      </c>
      <c r="D10" s="99" t="s">
        <v>304</v>
      </c>
      <c r="E10" s="99" t="s">
        <v>305</v>
      </c>
      <c r="F10" s="99" t="s">
        <v>288</v>
      </c>
      <c r="G10" s="98" t="s">
        <v>305</v>
      </c>
      <c r="H10" s="98"/>
      <c r="I10" s="99" t="s">
        <v>290</v>
      </c>
      <c r="J10" s="99" t="s">
        <v>306</v>
      </c>
    </row>
    <row r="11" ht="52.5" customHeight="1" hidden="0" collapsed="0" outlineLevel="1">
      <c r="A11" s="99" t="s">
        <v>255</v>
      </c>
      <c r="B11" s="99" t="s">
        <v>303</v>
      </c>
      <c r="C11" s="99" t="s">
        <v>292</v>
      </c>
      <c r="D11" s="99" t="s">
        <v>293</v>
      </c>
      <c r="E11" s="99" t="s">
        <v>307</v>
      </c>
      <c r="F11" s="99" t="s">
        <v>288</v>
      </c>
      <c r="G11" s="98" t="s">
        <v>308</v>
      </c>
      <c r="H11" s="98"/>
      <c r="I11" s="99" t="s">
        <v>290</v>
      </c>
      <c r="J11" s="99" t="s">
        <v>309</v>
      </c>
    </row>
    <row r="12" ht="52.5" customHeight="1" hidden="0" collapsed="0" outlineLevel="1">
      <c r="A12" s="99" t="s">
        <v>255</v>
      </c>
      <c r="B12" s="99" t="s">
        <v>303</v>
      </c>
      <c r="C12" s="99" t="s">
        <v>296</v>
      </c>
      <c r="D12" s="99" t="s">
        <v>297</v>
      </c>
      <c r="E12" s="99" t="s">
        <v>310</v>
      </c>
      <c r="F12" s="99" t="s">
        <v>299</v>
      </c>
      <c r="G12" s="98" t="s">
        <v>300</v>
      </c>
      <c r="H12" s="98" t="s">
        <v>301</v>
      </c>
      <c r="I12" s="99" t="s">
        <v>302</v>
      </c>
      <c r="J12" s="99" t="s">
        <v>311</v>
      </c>
    </row>
    <row r="13" ht="52.5" customHeight="1" hidden="0" collapsed="0" outlineLevel="1">
      <c r="A13" s="99" t="s">
        <v>260</v>
      </c>
      <c r="B13" s="99" t="s">
        <v>312</v>
      </c>
      <c r="C13" s="99" t="s">
        <v>285</v>
      </c>
      <c r="D13" s="99" t="s">
        <v>286</v>
      </c>
      <c r="E13" s="99" t="s">
        <v>313</v>
      </c>
      <c r="F13" s="99" t="s">
        <v>288</v>
      </c>
      <c r="G13" s="98" t="s">
        <v>314</v>
      </c>
      <c r="H13" s="98" t="s">
        <v>301</v>
      </c>
      <c r="I13" s="99" t="s">
        <v>302</v>
      </c>
      <c r="J13" s="99" t="s">
        <v>315</v>
      </c>
    </row>
    <row r="14" ht="52.5" customHeight="1" hidden="0" collapsed="0" outlineLevel="1">
      <c r="A14" s="99" t="s">
        <v>260</v>
      </c>
      <c r="B14" s="99" t="s">
        <v>312</v>
      </c>
      <c r="C14" s="99" t="s">
        <v>285</v>
      </c>
      <c r="D14" s="99" t="s">
        <v>286</v>
      </c>
      <c r="E14" s="99" t="s">
        <v>316</v>
      </c>
      <c r="F14" s="99" t="s">
        <v>288</v>
      </c>
      <c r="G14" s="98" t="s">
        <v>314</v>
      </c>
      <c r="H14" s="98" t="s">
        <v>301</v>
      </c>
      <c r="I14" s="99" t="s">
        <v>302</v>
      </c>
      <c r="J14" s="99" t="s">
        <v>317</v>
      </c>
    </row>
    <row r="15" ht="52.5" customHeight="1" hidden="0" collapsed="0" outlineLevel="1">
      <c r="A15" s="99" t="s">
        <v>260</v>
      </c>
      <c r="B15" s="99" t="s">
        <v>312</v>
      </c>
      <c r="C15" s="99" t="s">
        <v>292</v>
      </c>
      <c r="D15" s="99" t="s">
        <v>293</v>
      </c>
      <c r="E15" s="99" t="s">
        <v>318</v>
      </c>
      <c r="F15" s="99" t="s">
        <v>288</v>
      </c>
      <c r="G15" s="98" t="s">
        <v>319</v>
      </c>
      <c r="H15" s="98"/>
      <c r="I15" s="99" t="s">
        <v>290</v>
      </c>
      <c r="J15" s="99" t="s">
        <v>320</v>
      </c>
    </row>
    <row r="16" ht="52.5" customHeight="1" hidden="0" collapsed="0" outlineLevel="1">
      <c r="A16" s="99" t="s">
        <v>260</v>
      </c>
      <c r="B16" s="99" t="s">
        <v>312</v>
      </c>
      <c r="C16" s="99" t="s">
        <v>296</v>
      </c>
      <c r="D16" s="99" t="s">
        <v>297</v>
      </c>
      <c r="E16" s="99" t="s">
        <v>321</v>
      </c>
      <c r="F16" s="99" t="s">
        <v>299</v>
      </c>
      <c r="G16" s="98" t="s">
        <v>322</v>
      </c>
      <c r="H16" s="98" t="s">
        <v>301</v>
      </c>
      <c r="I16" s="99" t="s">
        <v>302</v>
      </c>
      <c r="J16" s="99" t="s">
        <v>323</v>
      </c>
    </row>
  </sheetData>
  <mergeCells>
    <mergeCell ref="A2:J2"/>
    <mergeCell ref="A3:E3"/>
    <mergeCell ref="A7:A9"/>
    <mergeCell ref="B7:B9"/>
    <mergeCell ref="A10:A12"/>
    <mergeCell ref="B10:B12"/>
    <mergeCell ref="A13:A16"/>
    <mergeCell ref="B13:B16"/>
  </mergeCells>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0375638-1893-1CE4-72A2-07C7868BED89}" mc:Ignorable="x14ac xr xr2 xr3">
  <sheetPr>
    <outlinePr summaryBelow="0" summaryRight="0"/>
  </sheetPr>
  <dimension ref="A1:F9"/>
  <sheetViews>
    <sheetView showZeros="0" topLeftCell="A1" workbookViewId="0" tabSelected="1">
      <selection activeCell="A1" sqref="A1"/>
    </sheetView>
  </sheetViews>
  <sheetFormatPr defaultRowHeight="14.25" defaultColWidth="9.140625" customHeight="1"/>
  <cols>
    <col min="1" max="6" width="24.34375" customWidth="1"/>
  </cols>
  <sheetData>
    <row r="1" ht="12" customHeight="1">
      <c r="A1" s="100">
        <v>1</v>
      </c>
      <c r="B1" s="101">
        <v>0</v>
      </c>
      <c r="C1" s="100">
        <v>1</v>
      </c>
      <c r="D1" s="57"/>
      <c r="E1" s="57"/>
      <c r="F1" s="102" t="s">
        <v>324</v>
      </c>
    </row>
    <row r="2" ht="26.25" customHeight="1">
      <c r="A2" s="103" t="str">
        <f>"2026"&amp;"年部门政府性基金预算支出预算表"</f>
        <v>2026年部门政府性基金预算支出预算表</v>
      </c>
      <c r="B2" s="104" t="s">
        <v>326</v>
      </c>
      <c r="C2" s="105"/>
      <c r="D2" s="106"/>
      <c r="E2" s="106"/>
      <c r="F2" s="106"/>
    </row>
    <row r="3" ht="13.5" customHeight="1">
      <c r="A3" s="107" t="str">
        <f>"单位名称："&amp;"芒市残疾人联合会"</f>
        <v>单位名称：芒市残疾人联合会</v>
      </c>
      <c r="B3" s="108" t="s">
        <v>327</v>
      </c>
      <c r="C3" s="109"/>
      <c r="D3" s="57"/>
      <c r="E3" s="57"/>
      <c r="F3" s="102" t="s">
        <v>12</v>
      </c>
    </row>
    <row r="4" ht="19.5" customHeight="1">
      <c r="A4" s="38" t="s">
        <v>168</v>
      </c>
      <c r="B4" s="110" t="s">
        <v>63</v>
      </c>
      <c r="C4" s="38" t="s">
        <v>64</v>
      </c>
      <c r="D4" s="35" t="s">
        <v>328</v>
      </c>
      <c r="E4" s="35"/>
      <c r="F4" s="35"/>
    </row>
    <row r="5" ht="18.56" customHeight="1">
      <c r="A5" s="38"/>
      <c r="B5" s="110"/>
      <c r="C5" s="38"/>
      <c r="D5" s="35" t="s">
        <v>45</v>
      </c>
      <c r="E5" s="35" t="s">
        <v>67</v>
      </c>
      <c r="F5" s="35" t="s">
        <v>68</v>
      </c>
    </row>
    <row r="6" ht="20.25" customHeight="1">
      <c r="A6" s="38">
        <v>1</v>
      </c>
      <c r="B6" s="111" t="s">
        <v>75</v>
      </c>
      <c r="C6" s="111" t="s">
        <v>76</v>
      </c>
      <c r="D6" s="111" t="s">
        <v>77</v>
      </c>
      <c r="E6" s="111" t="s">
        <v>78</v>
      </c>
      <c r="F6" s="111" t="s">
        <v>79</v>
      </c>
    </row>
    <row r="7" ht="30" customHeight="1">
      <c r="A7" s="36"/>
      <c r="B7" s="110"/>
      <c r="C7" s="36"/>
      <c r="D7" s="112"/>
      <c r="E7" s="113"/>
      <c r="F7" s="113"/>
    </row>
    <row r="8" ht="30" customHeight="1">
      <c r="A8" s="114"/>
      <c r="B8" s="114"/>
      <c r="C8" s="114"/>
      <c r="D8" s="112"/>
      <c r="E8" s="113"/>
      <c r="F8" s="113"/>
    </row>
    <row r="9" ht="30" customHeight="1">
      <c r="A9" s="115" t="s">
        <v>329</v>
      </c>
      <c r="B9" s="115" t="s">
        <v>329</v>
      </c>
      <c r="C9" s="115" t="s">
        <v>329</v>
      </c>
      <c r="D9" s="112"/>
      <c r="E9" s="113"/>
      <c r="F9" s="113"/>
    </row>
  </sheetData>
  <mergeCells>
    <mergeCell ref="A2:F2"/>
    <mergeCell ref="A9:C9"/>
    <mergeCell ref="D4:F4"/>
    <mergeCell ref="B4:B5"/>
    <mergeCell ref="C4:C5"/>
    <mergeCell ref="A4:A5"/>
    <mergeCell ref="A3:C3"/>
  </mergeCells>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83B253F-065D-AD9E-58BD-92E736391344}" mc:Ignorable="x14ac xr xr2 xr3">
  <sheetPr>
    <outlinePr summaryBelow="0" summaryRight="0"/>
  </sheetPr>
  <dimension ref="A1:Q17"/>
  <sheetViews>
    <sheetView showZeros="0" topLeftCell="A1" workbookViewId="0" tabSelected="1">
      <selection activeCell="A1" sqref="A1"/>
    </sheetView>
  </sheetViews>
  <sheetFormatPr defaultRowHeight="14.25" defaultColWidth="9.140625" customHeight="1"/>
  <cols>
    <col min="1" max="1" width="16.34375" customWidth="1"/>
    <col min="2" max="3" width="9.6328125" customWidth="1"/>
    <col min="4" max="5" width="3.6328125" customWidth="1"/>
    <col min="6" max="6" width="11.28125" customWidth="1"/>
    <col min="7" max="8" width="11.8515625" customWidth="1"/>
    <col min="9" max="9" width="10.203125" customWidth="1"/>
    <col min="10" max="10" width="6.05078125" customWidth="1"/>
    <col min="11" max="11" width="9.7734375" customWidth="1"/>
    <col min="12" max="12" width="10.7734375" customWidth="1"/>
    <col min="13" max="15" width="10.7109375" customWidth="1"/>
    <col min="16" max="16" width="6.6328125" customWidth="1"/>
    <col min="17" max="17" width="11.421875" customWidth="1"/>
  </cols>
  <sheetData>
    <row r="1" ht="13.5" customHeight="1">
      <c r="A1" s="82"/>
      <c r="B1" s="82"/>
      <c r="C1" s="82"/>
      <c r="D1" s="82"/>
      <c r="E1" s="82"/>
      <c r="F1" s="82"/>
      <c r="G1" s="82"/>
      <c r="H1" s="82"/>
      <c r="I1" s="82"/>
      <c r="J1" s="82"/>
      <c r="K1" s="18"/>
      <c r="L1" s="18"/>
      <c r="M1" s="18"/>
      <c r="N1" s="18"/>
      <c r="O1" s="116"/>
      <c r="P1" s="116"/>
      <c r="Q1" s="117" t="s">
        <v>330</v>
      </c>
    </row>
    <row r="2" ht="27.75" customHeight="1">
      <c r="A2" s="118" t="str">
        <f>"2026"&amp;"年部门政府采购预算表"</f>
        <v>2026年部门政府采购预算表</v>
      </c>
      <c r="B2" s="22"/>
      <c r="C2" s="22"/>
      <c r="D2" s="22"/>
      <c r="E2" s="22"/>
      <c r="F2" s="22"/>
      <c r="G2" s="22"/>
      <c r="H2" s="22"/>
      <c r="I2" s="22"/>
      <c r="J2" s="22"/>
      <c r="K2" s="119"/>
      <c r="L2" s="22"/>
      <c r="M2" s="22"/>
      <c r="N2" s="22"/>
      <c r="O2" s="119"/>
      <c r="P2" s="119"/>
      <c r="Q2" s="22"/>
    </row>
    <row r="3" ht="18.75" customHeight="1">
      <c r="A3" s="120" t="str">
        <f>"单位名称："&amp;"芒市残疾人联合会"</f>
        <v>单位名称：芒市残疾人联合会</v>
      </c>
      <c r="B3" s="121"/>
      <c r="C3" s="121"/>
      <c r="D3" s="121"/>
      <c r="E3" s="121"/>
      <c r="F3" s="121"/>
      <c r="G3" s="121"/>
      <c r="H3" s="121"/>
      <c r="I3" s="121"/>
      <c r="J3" s="121"/>
      <c r="K3" s="18"/>
      <c r="L3" s="18"/>
      <c r="M3" s="18"/>
      <c r="N3" s="18"/>
      <c r="O3" s="122"/>
      <c r="P3" s="122"/>
      <c r="Q3" s="102" t="s">
        <v>42</v>
      </c>
    </row>
    <row r="4" ht="15.75" customHeight="1">
      <c r="A4" s="26" t="s">
        <v>332</v>
      </c>
      <c r="B4" s="123" t="s">
        <v>333</v>
      </c>
      <c r="C4" s="123" t="s">
        <v>334</v>
      </c>
      <c r="D4" s="123" t="s">
        <v>335</v>
      </c>
      <c r="E4" s="123" t="s">
        <v>336</v>
      </c>
      <c r="F4" s="123" t="s">
        <v>337</v>
      </c>
      <c r="G4" s="28" t="s">
        <v>175</v>
      </c>
      <c r="H4" s="28"/>
      <c r="I4" s="28"/>
      <c r="J4" s="28"/>
      <c r="K4" s="124"/>
      <c r="L4" s="28"/>
      <c r="M4" s="28"/>
      <c r="N4" s="28"/>
      <c r="O4" s="125"/>
      <c r="P4" s="124"/>
      <c r="Q4" s="30"/>
    </row>
    <row r="5" ht="17.25" customHeight="1">
      <c r="A5" s="31"/>
      <c r="B5" s="126"/>
      <c r="C5" s="126"/>
      <c r="D5" s="126"/>
      <c r="E5" s="126"/>
      <c r="F5" s="126"/>
      <c r="G5" s="126" t="s">
        <v>45</v>
      </c>
      <c r="H5" s="126" t="s">
        <v>49</v>
      </c>
      <c r="I5" s="126" t="s">
        <v>338</v>
      </c>
      <c r="J5" s="126" t="s">
        <v>339</v>
      </c>
      <c r="K5" s="127" t="s">
        <v>340</v>
      </c>
      <c r="L5" s="128" t="s">
        <v>341</v>
      </c>
      <c r="M5" s="128"/>
      <c r="N5" s="128"/>
      <c r="O5" s="129"/>
      <c r="P5" s="130"/>
      <c r="Q5" s="131"/>
    </row>
    <row r="6" ht="54" customHeight="1">
      <c r="A6" s="60"/>
      <c r="B6" s="131"/>
      <c r="C6" s="131"/>
      <c r="D6" s="131"/>
      <c r="E6" s="131"/>
      <c r="F6" s="131"/>
      <c r="G6" s="131"/>
      <c r="H6" s="131" t="s">
        <v>48</v>
      </c>
      <c r="I6" s="131"/>
      <c r="J6" s="131"/>
      <c r="K6" s="132"/>
      <c r="L6" s="131" t="s">
        <v>48</v>
      </c>
      <c r="M6" s="131" t="s">
        <v>55</v>
      </c>
      <c r="N6" s="131" t="s">
        <v>342</v>
      </c>
      <c r="O6" s="36" t="s">
        <v>57</v>
      </c>
      <c r="P6" s="132" t="s">
        <v>58</v>
      </c>
      <c r="Q6" s="131" t="s">
        <v>59</v>
      </c>
    </row>
    <row r="7" ht="15" customHeight="1">
      <c r="A7" s="33">
        <v>1</v>
      </c>
      <c r="B7" s="133">
        <v>2</v>
      </c>
      <c r="C7" s="133">
        <v>3</v>
      </c>
      <c r="D7" s="133">
        <v>4</v>
      </c>
      <c r="E7" s="133">
        <v>5</v>
      </c>
      <c r="F7" s="133">
        <v>6</v>
      </c>
      <c r="G7" s="134">
        <v>7</v>
      </c>
      <c r="H7" s="134">
        <v>8</v>
      </c>
      <c r="I7" s="134">
        <v>9</v>
      </c>
      <c r="J7" s="134">
        <v>10</v>
      </c>
      <c r="K7" s="134">
        <v>11</v>
      </c>
      <c r="L7" s="134">
        <v>12</v>
      </c>
      <c r="M7" s="134">
        <v>13</v>
      </c>
      <c r="N7" s="134">
        <v>14</v>
      </c>
      <c r="O7" s="134">
        <v>15</v>
      </c>
      <c r="P7" s="134">
        <v>16</v>
      </c>
      <c r="Q7" s="134">
        <v>17</v>
      </c>
    </row>
    <row r="8" ht="52.5" customHeight="1">
      <c r="A8" s="135" t="s">
        <v>0</v>
      </c>
      <c r="B8" s="136"/>
      <c r="C8" s="136"/>
      <c r="D8" s="137"/>
      <c r="E8" s="138"/>
      <c r="F8" s="41">
        <v>535000</v>
      </c>
      <c r="G8" s="41">
        <v>535000</v>
      </c>
      <c r="H8" s="41">
        <v>535000</v>
      </c>
      <c r="I8" s="41"/>
      <c r="J8" s="41"/>
      <c r="K8" s="41"/>
      <c r="L8" s="41"/>
      <c r="M8" s="41"/>
      <c r="N8" s="41"/>
      <c r="O8" s="41"/>
      <c r="P8" s="41"/>
      <c r="Q8" s="41"/>
    </row>
    <row r="9" ht="52.5" customHeight="1">
      <c r="A9" s="139" t="s">
        <v>0</v>
      </c>
      <c r="B9" s="136"/>
      <c r="C9" s="136"/>
      <c r="D9" s="137"/>
      <c r="E9" s="138"/>
      <c r="F9" s="41">
        <v>535000</v>
      </c>
      <c r="G9" s="41">
        <v>535000</v>
      </c>
      <c r="H9" s="41">
        <v>535000</v>
      </c>
      <c r="I9" s="41"/>
      <c r="J9" s="41"/>
      <c r="K9" s="41"/>
      <c r="L9" s="41"/>
      <c r="M9" s="41"/>
      <c r="N9" s="41"/>
      <c r="O9" s="41"/>
      <c r="P9" s="41"/>
      <c r="Q9" s="41"/>
    </row>
    <row r="10" ht="52.5" customHeight="1">
      <c r="A10" s="140" t="str">
        <f t="shared" si="0" ref="A10:A11">"     "&amp;"综合楼运行维护专项经费"</f>
        <v>     综合楼运行维护专项经费</v>
      </c>
      <c r="B10" s="136" t="s">
        <v>344</v>
      </c>
      <c r="C10" s="136" t="s">
        <v>345</v>
      </c>
      <c r="D10" s="137" t="s">
        <v>346</v>
      </c>
      <c r="E10" s="138">
        <v>12</v>
      </c>
      <c r="F10" s="41">
        <v>57600</v>
      </c>
      <c r="G10" s="41">
        <v>57600</v>
      </c>
      <c r="H10" s="41">
        <v>57600</v>
      </c>
      <c r="I10" s="41"/>
      <c r="J10" s="41"/>
      <c r="K10" s="41"/>
      <c r="L10" s="41"/>
      <c r="M10" s="41"/>
      <c r="N10" s="41"/>
      <c r="O10" s="41"/>
      <c r="P10" s="41"/>
      <c r="Q10" s="41"/>
    </row>
    <row r="11" ht="52.5" customHeight="1">
      <c r="A11" s="140" t="str">
        <f t="shared" si="0"/>
        <v>     综合楼运行维护专项经费</v>
      </c>
      <c r="B11" s="136" t="s">
        <v>347</v>
      </c>
      <c r="C11" s="136" t="s">
        <v>345</v>
      </c>
      <c r="D11" s="137" t="s">
        <v>348</v>
      </c>
      <c r="E11" s="138">
        <v>1</v>
      </c>
      <c r="F11" s="41">
        <v>63600</v>
      </c>
      <c r="G11" s="41">
        <v>63600</v>
      </c>
      <c r="H11" s="41">
        <v>63600</v>
      </c>
      <c r="I11" s="41"/>
      <c r="J11" s="41"/>
      <c r="K11" s="41"/>
      <c r="L11" s="41"/>
      <c r="M11" s="41"/>
      <c r="N11" s="41"/>
      <c r="O11" s="41"/>
      <c r="P11" s="41"/>
      <c r="Q11" s="41"/>
    </row>
    <row r="12" ht="52.5" customHeight="1">
      <c r="A12" s="140" t="str">
        <f>"     "&amp;"一般公用经费"</f>
        <v>     一般公用经费</v>
      </c>
      <c r="B12" s="136" t="s">
        <v>350</v>
      </c>
      <c r="C12" s="136" t="s">
        <v>350</v>
      </c>
      <c r="D12" s="137" t="s">
        <v>351</v>
      </c>
      <c r="E12" s="138">
        <v>30</v>
      </c>
      <c r="F12" s="41">
        <v>5400</v>
      </c>
      <c r="G12" s="41">
        <v>5400</v>
      </c>
      <c r="H12" s="41">
        <v>5400</v>
      </c>
      <c r="I12" s="41"/>
      <c r="J12" s="41"/>
      <c r="K12" s="41"/>
      <c r="L12" s="41"/>
      <c r="M12" s="41"/>
      <c r="N12" s="41"/>
      <c r="O12" s="41"/>
      <c r="P12" s="41"/>
      <c r="Q12" s="41"/>
    </row>
    <row r="13" ht="52.5" customHeight="1">
      <c r="A13" s="140" t="str">
        <f>"     "&amp;"残疾人保障专项经费"</f>
        <v>     残疾人保障专项经费</v>
      </c>
      <c r="B13" s="136" t="s">
        <v>353</v>
      </c>
      <c r="C13" s="136" t="s">
        <v>354</v>
      </c>
      <c r="D13" s="137" t="s">
        <v>348</v>
      </c>
      <c r="E13" s="138">
        <v>1</v>
      </c>
      <c r="F13" s="41">
        <v>390000</v>
      </c>
      <c r="G13" s="41">
        <v>390000</v>
      </c>
      <c r="H13" s="41">
        <v>390000</v>
      </c>
      <c r="I13" s="41"/>
      <c r="J13" s="41"/>
      <c r="K13" s="41"/>
      <c r="L13" s="41"/>
      <c r="M13" s="41"/>
      <c r="N13" s="41"/>
      <c r="O13" s="41"/>
      <c r="P13" s="41"/>
      <c r="Q13" s="41"/>
    </row>
    <row r="14" ht="52.5" customHeight="1">
      <c r="A14" s="140" t="str">
        <f t="shared" si="1" ref="A14:A16">"     "&amp;"公用经费安排的公务用车运维费"</f>
        <v>     公用经费安排的公务用车运维费</v>
      </c>
      <c r="B14" s="136" t="s">
        <v>356</v>
      </c>
      <c r="C14" s="136" t="s">
        <v>357</v>
      </c>
      <c r="D14" s="137" t="s">
        <v>358</v>
      </c>
      <c r="E14" s="138">
        <v>1250</v>
      </c>
      <c r="F14" s="41">
        <v>10000</v>
      </c>
      <c r="G14" s="41">
        <v>10000</v>
      </c>
      <c r="H14" s="41">
        <v>10000</v>
      </c>
      <c r="I14" s="41"/>
      <c r="J14" s="41"/>
      <c r="K14" s="41"/>
      <c r="L14" s="41"/>
      <c r="M14" s="41"/>
      <c r="N14" s="41"/>
      <c r="O14" s="41"/>
      <c r="P14" s="41"/>
      <c r="Q14" s="41"/>
    </row>
    <row r="15" ht="52.5" customHeight="1">
      <c r="A15" s="140" t="str">
        <f t="shared" si="1"/>
        <v>     公用经费安排的公务用车运维费</v>
      </c>
      <c r="B15" s="136" t="s">
        <v>359</v>
      </c>
      <c r="C15" s="136" t="s">
        <v>360</v>
      </c>
      <c r="D15" s="137" t="s">
        <v>348</v>
      </c>
      <c r="E15" s="138">
        <v>1</v>
      </c>
      <c r="F15" s="41">
        <v>6400</v>
      </c>
      <c r="G15" s="41">
        <v>6400</v>
      </c>
      <c r="H15" s="41">
        <v>6400</v>
      </c>
      <c r="I15" s="41"/>
      <c r="J15" s="41"/>
      <c r="K15" s="41"/>
      <c r="L15" s="41"/>
      <c r="M15" s="41"/>
      <c r="N15" s="41"/>
      <c r="O15" s="41"/>
      <c r="P15" s="41"/>
      <c r="Q15" s="41"/>
    </row>
    <row r="16" ht="52.5" customHeight="1">
      <c r="A16" s="140" t="str">
        <f t="shared" si="1"/>
        <v>     公用经费安排的公务用车运维费</v>
      </c>
      <c r="B16" s="136" t="s">
        <v>361</v>
      </c>
      <c r="C16" s="136" t="s">
        <v>362</v>
      </c>
      <c r="D16" s="137" t="s">
        <v>348</v>
      </c>
      <c r="E16" s="138">
        <v>1</v>
      </c>
      <c r="F16" s="41">
        <v>2000</v>
      </c>
      <c r="G16" s="41">
        <v>2000</v>
      </c>
      <c r="H16" s="41">
        <v>2000</v>
      </c>
      <c r="I16" s="41"/>
      <c r="J16" s="41"/>
      <c r="K16" s="41"/>
      <c r="L16" s="41"/>
      <c r="M16" s="41"/>
      <c r="N16" s="41"/>
      <c r="O16" s="41"/>
      <c r="P16" s="41"/>
      <c r="Q16" s="41"/>
    </row>
    <row r="17" ht="30" customHeight="1">
      <c r="A17" s="141" t="s">
        <v>329</v>
      </c>
      <c r="B17" s="142"/>
      <c r="C17" s="142"/>
      <c r="D17" s="142"/>
      <c r="E17" s="138"/>
      <c r="F17" s="41">
        <v>535000</v>
      </c>
      <c r="G17" s="41">
        <v>535000</v>
      </c>
      <c r="H17" s="41">
        <v>535000</v>
      </c>
      <c r="I17" s="41"/>
      <c r="J17" s="41"/>
      <c r="K17" s="41"/>
      <c r="L17" s="41"/>
      <c r="M17" s="41"/>
      <c r="N17" s="41"/>
      <c r="O17" s="41"/>
      <c r="P17" s="41"/>
      <c r="Q17" s="41"/>
    </row>
  </sheetData>
  <mergeCells>
    <mergeCell ref="A17:E17"/>
    <mergeCell ref="H5:H6"/>
    <mergeCell ref="A2:Q2"/>
    <mergeCell ref="A4:A6"/>
    <mergeCell ref="B4:B6"/>
    <mergeCell ref="C4:C6"/>
    <mergeCell ref="D4:D6"/>
    <mergeCell ref="E4:E6"/>
    <mergeCell ref="F4:F6"/>
    <mergeCell ref="G4:Q4"/>
    <mergeCell ref="I5:I6"/>
    <mergeCell ref="J5:J6"/>
    <mergeCell ref="A3:F3"/>
    <mergeCell ref="K5:K6"/>
    <mergeCell ref="G5:G6"/>
    <mergeCell ref="L5:Q5"/>
  </mergeCells>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2C351C2-C442-99E4-93C6-A3A272E70FEA}" mc:Ignorable="x14ac xr xr2 xr3">
  <sheetPr>
    <outlinePr summaryBelow="0" summaryRight="0"/>
  </sheetPr>
  <dimension ref="A1:N10"/>
  <sheetViews>
    <sheetView showZeros="0" topLeftCell="A1" workbookViewId="0" tabSelected="1">
      <selection activeCell="A1" sqref="A1"/>
    </sheetView>
  </sheetViews>
  <sheetFormatPr defaultRowHeight="14.25" defaultColWidth="9.140625" customHeight="1"/>
  <cols>
    <col min="1" max="1" width="21.48046875" customWidth="1"/>
    <col min="2" max="2" width="9.7734375" customWidth="1"/>
    <col min="3" max="3" width="19.203125" customWidth="1"/>
    <col min="4" max="5" width="12.05078125" customWidth="1"/>
    <col min="6" max="6" width="5.7734375" customWidth="1"/>
    <col min="7" max="7" width="6.48046875" customWidth="1"/>
    <col min="8" max="8" width="9.9140625" customWidth="1"/>
    <col min="9" max="14" width="11.34375" customWidth="1"/>
  </cols>
  <sheetData>
    <row r="1" ht="17.25" customHeight="1">
      <c r="A1" s="82"/>
      <c r="B1" s="82"/>
      <c r="C1" s="82"/>
      <c r="D1" s="82"/>
      <c r="E1" s="82"/>
      <c r="F1" s="82"/>
      <c r="G1" s="82"/>
      <c r="H1" s="19"/>
      <c r="I1" s="18"/>
      <c r="J1" s="18"/>
      <c r="K1" s="19"/>
      <c r="L1" s="18"/>
      <c r="M1" s="20"/>
      <c r="N1" s="20" t="s">
        <v>363</v>
      </c>
    </row>
    <row r="2" ht="36" customHeight="1">
      <c r="A2" s="21" t="str">
        <f>"2026"&amp;"年部门政府购买服务预算表"</f>
        <v>2026年部门政府购买服务预算表</v>
      </c>
      <c r="B2" s="22"/>
      <c r="C2" s="22"/>
      <c r="D2" s="22"/>
      <c r="E2" s="22"/>
      <c r="F2" s="22"/>
      <c r="G2" s="22"/>
      <c r="H2" s="22"/>
      <c r="I2" s="22"/>
      <c r="J2" s="22"/>
      <c r="K2" s="22"/>
      <c r="L2" s="22"/>
      <c r="M2" s="22"/>
      <c r="N2" s="22"/>
    </row>
    <row r="3" ht="21.75" customHeight="1">
      <c r="A3" s="23" t="str">
        <f>"单位名称："&amp;"芒市残疾人联合会"</f>
        <v>单位名称：芒市残疾人联合会</v>
      </c>
      <c r="B3" s="121"/>
      <c r="C3" s="121"/>
      <c r="D3" s="121"/>
      <c r="E3" s="121"/>
      <c r="F3" s="121"/>
      <c r="G3" s="121"/>
      <c r="H3" s="19"/>
      <c r="I3" s="18"/>
      <c r="J3" s="18"/>
      <c r="K3" s="19"/>
      <c r="L3" s="18"/>
      <c r="M3" s="57"/>
      <c r="N3" s="117" t="s">
        <v>42</v>
      </c>
    </row>
    <row r="4" ht="15.75" customHeight="1">
      <c r="A4" s="26" t="s">
        <v>332</v>
      </c>
      <c r="B4" s="26" t="s">
        <v>365</v>
      </c>
      <c r="C4" s="26" t="s">
        <v>366</v>
      </c>
      <c r="D4" s="42" t="s">
        <v>175</v>
      </c>
      <c r="E4" s="29"/>
      <c r="F4" s="29"/>
      <c r="G4" s="29"/>
      <c r="H4" s="29"/>
      <c r="I4" s="29"/>
      <c r="J4" s="29"/>
      <c r="K4" s="29"/>
      <c r="L4" s="29"/>
      <c r="M4" s="29"/>
      <c r="N4" s="58"/>
    </row>
    <row r="5" ht="17.25" customHeight="1">
      <c r="A5" s="31"/>
      <c r="B5" s="31"/>
      <c r="C5" s="31"/>
      <c r="D5" s="34" t="s">
        <v>45</v>
      </c>
      <c r="E5" s="26" t="s">
        <v>49</v>
      </c>
      <c r="F5" s="26" t="s">
        <v>338</v>
      </c>
      <c r="G5" s="26" t="s">
        <v>339</v>
      </c>
      <c r="H5" s="26" t="s">
        <v>340</v>
      </c>
      <c r="I5" s="42" t="s">
        <v>341</v>
      </c>
      <c r="J5" s="29"/>
      <c r="K5" s="29"/>
      <c r="L5" s="29"/>
      <c r="M5" s="29"/>
      <c r="N5" s="58"/>
    </row>
    <row r="6" ht="40.5" customHeight="1">
      <c r="A6" s="60"/>
      <c r="B6" s="60"/>
      <c r="C6" s="60"/>
      <c r="D6" s="33"/>
      <c r="E6" s="31" t="s">
        <v>48</v>
      </c>
      <c r="F6" s="60"/>
      <c r="G6" s="60"/>
      <c r="H6" s="33"/>
      <c r="I6" s="31" t="s">
        <v>48</v>
      </c>
      <c r="J6" s="31" t="s">
        <v>55</v>
      </c>
      <c r="K6" s="31" t="s">
        <v>56</v>
      </c>
      <c r="L6" s="31" t="s">
        <v>57</v>
      </c>
      <c r="M6" s="31" t="s">
        <v>58</v>
      </c>
      <c r="N6" s="31" t="s">
        <v>59</v>
      </c>
    </row>
    <row r="7" ht="15" customHeight="1">
      <c r="A7" s="35">
        <v>1</v>
      </c>
      <c r="B7" s="35">
        <v>2</v>
      </c>
      <c r="C7" s="35">
        <v>3</v>
      </c>
      <c r="D7" s="35">
        <v>7</v>
      </c>
      <c r="E7" s="35">
        <v>8</v>
      </c>
      <c r="F7" s="35">
        <v>9</v>
      </c>
      <c r="G7" s="35">
        <v>10</v>
      </c>
      <c r="H7" s="35">
        <v>11</v>
      </c>
      <c r="I7" s="35">
        <v>12</v>
      </c>
      <c r="J7" s="35">
        <v>13</v>
      </c>
      <c r="K7" s="35">
        <v>14</v>
      </c>
      <c r="L7" s="35">
        <v>15</v>
      </c>
      <c r="M7" s="35">
        <v>16</v>
      </c>
      <c r="N7" s="35">
        <v>17</v>
      </c>
    </row>
    <row r="8" ht="52.5" customHeight="1">
      <c r="A8" s="61"/>
      <c r="B8" s="61"/>
      <c r="C8" s="61"/>
      <c r="D8" s="41"/>
      <c r="E8" s="41"/>
      <c r="F8" s="41"/>
      <c r="G8" s="41"/>
      <c r="H8" s="41"/>
      <c r="I8" s="41"/>
      <c r="J8" s="41"/>
      <c r="K8" s="41"/>
      <c r="L8" s="41"/>
      <c r="M8" s="41"/>
      <c r="N8" s="41"/>
    </row>
    <row r="9" ht="52.5" customHeight="1">
      <c r="A9" s="143"/>
      <c r="B9" s="143"/>
      <c r="C9" s="143"/>
      <c r="D9" s="41"/>
      <c r="E9" s="41"/>
      <c r="F9" s="41"/>
      <c r="G9" s="41"/>
      <c r="H9" s="41"/>
      <c r="I9" s="41"/>
      <c r="J9" s="41"/>
      <c r="K9" s="41"/>
      <c r="L9" s="41"/>
      <c r="M9" s="41"/>
      <c r="N9" s="41"/>
    </row>
    <row r="10" ht="30" customHeight="1">
      <c r="A10" s="42" t="s">
        <v>45</v>
      </c>
      <c r="B10" s="144"/>
      <c r="C10" s="144"/>
      <c r="D10" s="41"/>
      <c r="E10" s="41"/>
      <c r="F10" s="41"/>
      <c r="G10" s="41"/>
      <c r="H10" s="41"/>
      <c r="I10" s="41"/>
      <c r="J10" s="41"/>
      <c r="K10" s="41"/>
      <c r="L10" s="41"/>
      <c r="M10" s="41"/>
      <c r="N10" s="41"/>
    </row>
  </sheetData>
  <mergeCells>
    <mergeCell ref="F5:F6"/>
    <mergeCell ref="G5:G6"/>
    <mergeCell ref="A2:N2"/>
    <mergeCell ref="D4:N4"/>
    <mergeCell ref="I5:N5"/>
    <mergeCell ref="E5:E6"/>
    <mergeCell ref="H5:H6"/>
    <mergeCell ref="A4:A6"/>
    <mergeCell ref="B4:B6"/>
    <mergeCell ref="C4:C6"/>
    <mergeCell ref="D5:D6"/>
    <mergeCell ref="A10:C10"/>
    <mergeCell ref="A3:H3"/>
  </mergeCells>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1BD4D64-3A7B-168C-66DC-.9937A5D8E1E}" mc:Ignorable="x14ac xr xr2 xr3">
  <sheetPr>
    <outlinePr summaryBelow="0" summaryRight="0"/>
  </sheetPr>
  <dimension ref="A1:P11"/>
  <sheetViews>
    <sheetView showZeros="0" topLeftCell="A1" workbookViewId="0" tabSelected="1">
      <selection activeCell="A1" sqref="A1"/>
    </sheetView>
  </sheetViews>
  <sheetFormatPr defaultRowHeight="14.25" defaultColWidth="9.140625" customHeight="1"/>
  <cols>
    <col min="1" max="1" width="37.7109375" customWidth="1"/>
    <col min="2" max="16" width="7.05078125" customWidth="1"/>
  </cols>
  <sheetData>
    <row r="1" ht="13.5" customHeight="1">
      <c r="A1" s="145"/>
      <c r="B1" s="145"/>
      <c r="C1" s="145"/>
      <c r="D1" s="146"/>
      <c r="E1" s="146"/>
      <c r="F1" s="146"/>
      <c r="G1" s="146"/>
      <c r="H1" s="146"/>
      <c r="I1" s="146"/>
      <c r="J1" s="146"/>
      <c r="K1" s="146"/>
      <c r="L1" s="146"/>
      <c r="M1" s="146"/>
      <c r="N1" s="146"/>
      <c r="O1" s="146"/>
      <c r="P1" s="147" t="s">
        <v>367</v>
      </c>
    </row>
    <row r="2" ht="27.75" customHeight="1">
      <c r="A2" s="148" t="str">
        <f>"2026"&amp;"年市对下转移支付预算表"</f>
        <v>2026年市对下转移支付预算表</v>
      </c>
      <c r="B2" s="149"/>
      <c r="C2" s="149"/>
      <c r="D2" s="150"/>
      <c r="E2" s="150"/>
      <c r="F2" s="150"/>
      <c r="G2" s="150"/>
      <c r="H2" s="150"/>
      <c r="I2" s="150"/>
      <c r="J2" s="150"/>
      <c r="K2" s="150"/>
      <c r="L2" s="150"/>
      <c r="M2" s="150"/>
      <c r="N2" s="150"/>
      <c r="O2" s="150"/>
      <c r="P2" s="149"/>
    </row>
    <row r="3" ht="14.25" customHeight="1">
      <c r="A3" s="151" t="s">
        <v>12</v>
      </c>
      <c r="B3" s="152"/>
      <c r="C3" s="152"/>
      <c r="D3" s="153"/>
      <c r="E3" s="153"/>
      <c r="F3" s="153"/>
      <c r="G3" s="153"/>
      <c r="H3" s="153"/>
      <c r="I3" s="153"/>
      <c r="J3" s="153"/>
      <c r="K3" s="153"/>
      <c r="L3" s="153"/>
      <c r="M3" s="153"/>
      <c r="N3" s="153"/>
      <c r="O3" s="153"/>
      <c r="P3" s="154"/>
    </row>
    <row r="4" ht="18" customHeight="1">
      <c r="A4" s="155" t="str">
        <f>"单位名称："&amp;"芒市残疾人联合会"</f>
        <v>单位名称：芒市残疾人联合会</v>
      </c>
      <c r="B4" s="156"/>
      <c r="C4" s="156"/>
      <c r="D4" s="153"/>
      <c r="E4" s="153"/>
      <c r="F4" s="153"/>
      <c r="G4" s="153"/>
      <c r="H4" s="153"/>
      <c r="I4" s="153"/>
      <c r="J4" s="153"/>
      <c r="K4" s="153"/>
      <c r="L4" s="153"/>
      <c r="M4" s="153"/>
      <c r="N4" s="153"/>
      <c r="O4" s="153"/>
      <c r="P4" s="157"/>
    </row>
    <row r="5" ht="19.5" customHeight="1">
      <c r="A5" s="59" t="s">
        <v>369</v>
      </c>
      <c r="B5" s="42" t="s">
        <v>175</v>
      </c>
      <c r="C5" s="29"/>
      <c r="D5" s="158"/>
      <c r="E5" s="125" t="s">
        <v>370</v>
      </c>
      <c r="F5" s="125"/>
      <c r="G5" s="125"/>
      <c r="H5" s="125"/>
      <c r="I5" s="125"/>
      <c r="J5" s="125"/>
      <c r="K5" s="125"/>
      <c r="L5" s="125"/>
      <c r="M5" s="125"/>
      <c r="N5" s="125"/>
      <c r="O5" s="125"/>
      <c r="P5" s="159"/>
    </row>
    <row r="6" ht="40.5" customHeight="1">
      <c r="A6" s="33"/>
      <c r="B6" s="31" t="s">
        <v>45</v>
      </c>
      <c r="C6" s="26" t="s">
        <v>49</v>
      </c>
      <c r="D6" s="160" t="s">
        <v>371</v>
      </c>
      <c r="E6" s="160" t="s">
        <v>372</v>
      </c>
      <c r="F6" s="160" t="s">
        <v>373</v>
      </c>
      <c r="G6" s="160" t="s">
        <v>374</v>
      </c>
      <c r="H6" s="160" t="s">
        <v>375</v>
      </c>
      <c r="I6" s="160" t="s">
        <v>376</v>
      </c>
      <c r="J6" s="160" t="s">
        <v>377</v>
      </c>
      <c r="K6" s="160" t="s">
        <v>378</v>
      </c>
      <c r="L6" s="160" t="s">
        <v>379</v>
      </c>
      <c r="M6" s="36" t="s">
        <v>380</v>
      </c>
      <c r="N6" s="36" t="s">
        <v>381</v>
      </c>
      <c r="O6" s="161" t="s">
        <v>382</v>
      </c>
      <c r="P6" s="36" t="s">
        <v>383</v>
      </c>
    </row>
    <row r="7" ht="19.5" customHeight="1">
      <c r="A7" s="35">
        <v>1</v>
      </c>
      <c r="B7" s="35">
        <v>2</v>
      </c>
      <c r="C7" s="35">
        <v>3</v>
      </c>
      <c r="D7" s="35">
        <v>4</v>
      </c>
      <c r="E7" s="35">
        <v>5</v>
      </c>
      <c r="F7" s="35">
        <v>6</v>
      </c>
      <c r="G7" s="35">
        <v>7</v>
      </c>
      <c r="H7" s="35">
        <v>8</v>
      </c>
      <c r="I7" s="35">
        <v>9</v>
      </c>
      <c r="J7" s="35">
        <v>10</v>
      </c>
      <c r="K7" s="35">
        <v>11</v>
      </c>
      <c r="L7" s="35">
        <v>12</v>
      </c>
      <c r="M7" s="35">
        <v>13</v>
      </c>
      <c r="N7" s="35">
        <v>14</v>
      </c>
      <c r="O7" s="35">
        <v>15</v>
      </c>
      <c r="P7" s="33">
        <v>16</v>
      </c>
    </row>
    <row r="8" ht="19.5" customHeight="1">
      <c r="A8" s="162"/>
      <c r="B8" s="112"/>
      <c r="C8" s="112"/>
      <c r="D8" s="163"/>
      <c r="E8" s="164"/>
      <c r="F8" s="164"/>
      <c r="G8" s="164"/>
      <c r="H8" s="164"/>
      <c r="I8" s="164"/>
      <c r="J8" s="164"/>
      <c r="K8" s="164"/>
      <c r="L8" s="164"/>
      <c r="M8" s="165"/>
      <c r="N8" s="165"/>
      <c r="O8" s="165"/>
      <c r="P8" s="165"/>
    </row>
    <row r="9" ht="19.5" customHeight="1">
      <c r="A9" s="162"/>
      <c r="B9" s="112"/>
      <c r="C9" s="112"/>
      <c r="D9" s="163"/>
      <c r="E9" s="166"/>
      <c r="F9" s="166"/>
      <c r="G9" s="166"/>
      <c r="H9" s="166"/>
      <c r="I9" s="166"/>
      <c r="J9" s="166"/>
      <c r="K9" s="166"/>
      <c r="L9" s="166"/>
      <c r="M9" s="166"/>
      <c r="N9" s="166"/>
      <c r="O9" s="166"/>
      <c r="P9" s="167"/>
    </row>
    <row r="10" ht="19.5" customHeight="1">
      <c r="A10" s="168" t="s">
        <v>45</v>
      </c>
      <c r="B10" s="112"/>
      <c r="C10" s="112"/>
      <c r="D10" s="163"/>
      <c r="E10" s="164"/>
      <c r="F10" s="164"/>
      <c r="G10" s="164"/>
      <c r="H10" s="164"/>
      <c r="I10" s="164"/>
      <c r="J10" s="164"/>
      <c r="K10" s="164"/>
      <c r="L10" s="164"/>
      <c r="M10" s="165"/>
      <c r="N10" s="165"/>
      <c r="O10" s="165"/>
      <c r="P10" s="165"/>
    </row>
    <row r="11" ht="14.25" customHeight="1">
      <c r="A11" s="169" t="s">
        <v>384</v>
      </c>
      <c r="B11" s="169"/>
      <c r="C11" s="169"/>
      <c r="D11" s="170"/>
      <c r="E11" s="170"/>
      <c r="F11" s="170"/>
      <c r="G11" s="170"/>
      <c r="H11" s="170"/>
      <c r="I11" s="170"/>
      <c r="J11" s="170"/>
      <c r="K11" s="170"/>
      <c r="L11" s="170"/>
      <c r="M11" s="170"/>
      <c r="N11" s="170"/>
      <c r="O11" s="170"/>
      <c r="P11" s="169"/>
    </row>
  </sheetData>
  <mergeCells>
    <mergeCell ref="A11:P11"/>
    <mergeCell ref="A2:P2"/>
    <mergeCell ref="A5:A6"/>
    <mergeCell ref="A4:P4"/>
    <mergeCell ref="B5:D5"/>
    <mergeCell ref="E5:P5"/>
    <mergeCell ref="A3:P3"/>
  </mergeCells>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4190B7C-AA9F-43DD-F10A-5519B525EB8D}" mc:Ignorable="x14ac xr xr2 xr3">
  <sheetPr>
    <outlinePr summaryBelow="0" summaryRight="0"/>
  </sheetPr>
  <dimension ref="A1:J7"/>
  <sheetViews>
    <sheetView showZeros="0" topLeftCell="A1" workbookViewId="0" tabSelected="1">
      <selection activeCell="A1" sqref="A1"/>
    </sheetView>
  </sheetViews>
  <sheetFormatPr defaultRowHeight="12" defaultColWidth="9.140625" customHeight="1"/>
  <cols>
    <col min="1" max="2" width="15.6328125" customWidth="1"/>
    <col min="3" max="10" width="11.203125" customWidth="1"/>
  </cols>
  <sheetData>
    <row r="1" ht="12" customHeight="1">
      <c r="J1" s="171" t="s">
        <v>385</v>
      </c>
    </row>
    <row r="2" ht="28.5" customHeight="1">
      <c r="A2" s="172" t="str">
        <f>"2026"&amp;"年市对下转移支付绩效目标表"</f>
        <v>2026年市对下转移支付绩效目标表</v>
      </c>
      <c r="B2" s="149"/>
      <c r="C2" s="149"/>
      <c r="D2" s="149"/>
      <c r="E2" s="149"/>
      <c r="F2" s="150"/>
      <c r="G2" s="149"/>
      <c r="H2" s="150"/>
      <c r="I2" s="150"/>
      <c r="J2" s="149"/>
    </row>
    <row r="3" ht="17.25" customHeight="1">
      <c r="A3" s="173" t="str">
        <f>"单位名称："&amp;"芒市残疾人联合会"</f>
        <v>单位名称：芒市残疾人联合会</v>
      </c>
      <c r="B3" s="174"/>
      <c r="C3" s="174"/>
      <c r="D3" s="174"/>
      <c r="E3" s="174"/>
      <c r="F3" s="175"/>
      <c r="G3" s="174"/>
      <c r="H3" s="175"/>
    </row>
    <row r="4" ht="44.25" customHeight="1">
      <c r="A4" s="176" t="s">
        <v>274</v>
      </c>
      <c r="B4" s="176" t="s">
        <v>275</v>
      </c>
      <c r="C4" s="176" t="s">
        <v>276</v>
      </c>
      <c r="D4" s="176" t="s">
        <v>277</v>
      </c>
      <c r="E4" s="176" t="s">
        <v>278</v>
      </c>
      <c r="F4" s="38" t="s">
        <v>279</v>
      </c>
      <c r="G4" s="176" t="s">
        <v>280</v>
      </c>
      <c r="H4" s="38" t="s">
        <v>281</v>
      </c>
      <c r="I4" s="38" t="s">
        <v>282</v>
      </c>
      <c r="J4" s="176" t="s">
        <v>283</v>
      </c>
    </row>
    <row r="5" ht="14.25" customHeight="1">
      <c r="A5" s="176">
        <v>1</v>
      </c>
      <c r="B5" s="176">
        <v>2</v>
      </c>
      <c r="C5" s="176">
        <v>3</v>
      </c>
      <c r="D5" s="176">
        <v>4</v>
      </c>
      <c r="E5" s="176">
        <v>5</v>
      </c>
      <c r="F5" s="38">
        <v>6</v>
      </c>
      <c r="G5" s="176">
        <v>7</v>
      </c>
      <c r="H5" s="38">
        <v>8</v>
      </c>
      <c r="I5" s="38">
        <v>9</v>
      </c>
      <c r="J5" s="176">
        <v>10</v>
      </c>
    </row>
    <row r="6" ht="25.94" customHeight="1">
      <c r="A6" s="162"/>
      <c r="B6" s="177"/>
      <c r="C6" s="177"/>
      <c r="D6" s="177"/>
      <c r="E6" s="178"/>
      <c r="F6" s="179"/>
      <c r="G6" s="178"/>
      <c r="H6" s="179"/>
      <c r="I6" s="179"/>
      <c r="J6" s="178"/>
    </row>
    <row r="7" ht="25.94" customHeight="1">
      <c r="A7" s="162"/>
      <c r="B7" s="114" t="s">
        <v>387</v>
      </c>
      <c r="C7" s="114" t="s">
        <v>387</v>
      </c>
      <c r="D7" s="114" t="s">
        <v>387</v>
      </c>
      <c r="E7" s="162" t="s">
        <v>387</v>
      </c>
      <c r="F7" s="114" t="s">
        <v>387</v>
      </c>
      <c r="G7" s="162" t="s">
        <v>387</v>
      </c>
      <c r="H7" s="114" t="s">
        <v>387</v>
      </c>
      <c r="I7" s="114" t="s">
        <v>387</v>
      </c>
      <c r="J7" s="162" t="s">
        <v>387</v>
      </c>
    </row>
  </sheetData>
  <mergeCells>
    <mergeCell ref="A2:J2"/>
    <mergeCell ref="A3:H3"/>
  </mergeCells>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38A8C65-6DCA-076F-08C5-E7A445DB6202}" mc:Ignorable="x14ac xr xr2 xr3">
  <sheetPr>
    <outlinePr summaryBelow="0" summaryRight="0"/>
  </sheetPr>
  <dimension ref="A1:H8"/>
  <sheetViews>
    <sheetView showZeros="0" topLeftCell="A1" workbookViewId="0" tabSelected="1">
      <selection activeCell="A1" sqref="A1"/>
    </sheetView>
  </sheetViews>
  <sheetFormatPr defaultRowHeight="12" defaultColWidth="9.140625" customHeight="1"/>
  <cols>
    <col min="1" max="8" width="16.9140625" customWidth="1"/>
  </cols>
  <sheetData>
    <row r="1" ht="14.25" customHeight="1">
      <c r="A1" s="18"/>
      <c r="B1" s="18"/>
      <c r="C1" s="18"/>
      <c r="D1" s="18"/>
      <c r="E1" s="18"/>
      <c r="F1" s="18"/>
      <c r="G1" s="18"/>
      <c r="H1" s="117" t="s">
        <v>388</v>
      </c>
    </row>
    <row r="2" ht="28.5" customHeight="1">
      <c r="A2" s="118" t="str">
        <f>"2026"&amp;"年新增资产配置表"</f>
        <v>2026年新增资产配置表</v>
      </c>
      <c r="B2" s="22"/>
      <c r="C2" s="22"/>
      <c r="D2" s="22"/>
      <c r="E2" s="22"/>
      <c r="F2" s="22"/>
      <c r="G2" s="22"/>
      <c r="H2" s="22"/>
    </row>
    <row r="3" ht="13.5" customHeight="1">
      <c r="A3" s="120" t="str">
        <f>"单位名称："&amp;"芒市残疾人联合会"</f>
        <v>单位名称：芒市残疾人联合会</v>
      </c>
      <c r="B3" s="24"/>
      <c r="C3" s="25"/>
      <c r="D3" s="18"/>
      <c r="E3" s="18"/>
      <c r="F3" s="18"/>
      <c r="G3" s="18"/>
      <c r="H3" s="18"/>
    </row>
    <row r="4" ht="18" customHeight="1">
      <c r="A4" s="26" t="s">
        <v>168</v>
      </c>
      <c r="B4" s="26" t="s">
        <v>390</v>
      </c>
      <c r="C4" s="26" t="s">
        <v>391</v>
      </c>
      <c r="D4" s="26" t="s">
        <v>392</v>
      </c>
      <c r="E4" s="26" t="s">
        <v>393</v>
      </c>
      <c r="F4" s="27" t="s">
        <v>394</v>
      </c>
      <c r="G4" s="28"/>
      <c r="H4" s="30"/>
    </row>
    <row r="5" ht="18" customHeight="1">
      <c r="A5" s="60"/>
      <c r="B5" s="60"/>
      <c r="C5" s="60"/>
      <c r="D5" s="60"/>
      <c r="E5" s="60"/>
      <c r="F5" s="176" t="s">
        <v>336</v>
      </c>
      <c r="G5" s="176" t="s">
        <v>395</v>
      </c>
      <c r="H5" s="176" t="s">
        <v>396</v>
      </c>
    </row>
    <row r="6" ht="21" customHeight="1">
      <c r="A6" s="176">
        <v>1</v>
      </c>
      <c r="B6" s="176">
        <v>2</v>
      </c>
      <c r="C6" s="176">
        <v>3</v>
      </c>
      <c r="D6" s="176">
        <v>4</v>
      </c>
      <c r="E6" s="176">
        <v>5</v>
      </c>
      <c r="F6" s="176">
        <v>6</v>
      </c>
      <c r="G6" s="176">
        <v>7</v>
      </c>
      <c r="H6" s="176">
        <v>8</v>
      </c>
    </row>
    <row r="7" ht="33" customHeight="1">
      <c r="A7" s="177"/>
      <c r="B7" s="177"/>
      <c r="C7" s="177"/>
      <c r="D7" s="177"/>
      <c r="E7" s="177"/>
      <c r="F7" s="180"/>
      <c r="G7" s="181"/>
      <c r="H7" s="181"/>
    </row>
    <row r="8" ht="24" customHeight="1">
      <c r="A8" s="168" t="s">
        <v>45</v>
      </c>
      <c r="B8" s="182"/>
      <c r="C8" s="182"/>
      <c r="D8" s="182"/>
      <c r="E8" s="182"/>
      <c r="F8" s="183"/>
      <c r="G8" s="184"/>
      <c r="H8" s="184"/>
    </row>
  </sheetData>
  <mergeCells>
    <mergeCell ref="A2:H2"/>
    <mergeCell ref="A4:A5"/>
    <mergeCell ref="C4:C5"/>
    <mergeCell ref="D4:D5"/>
    <mergeCell ref="E4:E5"/>
    <mergeCell ref="F4:H4"/>
    <mergeCell ref="B4:B5"/>
    <mergeCell ref="A3:C3"/>
    <mergeCell ref="A8:E8"/>
  </mergeCells>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BFE7375-FBEC-642D-5C3A-DB03A85438D8}" mc:Ignorable="x14ac xr xr2 xr3">
  <sheetPr>
    <outlinePr summaryBelow="0" summaryRight="0"/>
  </sheetPr>
  <dimension ref="A1:K10"/>
  <sheetViews>
    <sheetView showZeros="0" topLeftCell="A1" workbookViewId="0" tabSelected="1">
      <selection activeCell="A1" sqref="A1"/>
    </sheetView>
  </sheetViews>
  <sheetFormatPr defaultRowHeight="14.25" defaultColWidth="9.140625" customHeight="1"/>
  <cols>
    <col min="1" max="1" width="10.28125" customWidth="1"/>
    <col min="2" max="3" width="23.8515625" customWidth="1"/>
    <col min="4" max="4" width="11.140625" customWidth="1"/>
    <col min="5" max="5" width="17.7109375" customWidth="1"/>
    <col min="6" max="6" width="9.8515625" customWidth="1"/>
    <col min="7" max="7" width="17.7109375" customWidth="1"/>
    <col min="8" max="11" width="15.421875" customWidth="1"/>
  </cols>
  <sheetData>
    <row r="1" ht="13.5" customHeight="1">
      <c r="A1" s="18"/>
      <c r="B1" s="18"/>
      <c r="C1" s="18"/>
      <c r="D1" s="185"/>
      <c r="E1" s="185"/>
      <c r="F1" s="185"/>
      <c r="G1" s="185"/>
      <c r="H1" s="82"/>
      <c r="I1" s="82"/>
      <c r="J1" s="82"/>
      <c r="K1" s="186" t="s">
        <v>397</v>
      </c>
    </row>
    <row r="2" ht="27.75" customHeight="1">
      <c r="A2" s="21" t="str">
        <f>"2026"&amp;"年上级转移支付补助项目支出预算表"</f>
        <v>2026年上级转移支付补助项目支出预算表</v>
      </c>
      <c r="B2" s="22"/>
      <c r="C2" s="22"/>
      <c r="D2" s="22"/>
      <c r="E2" s="22"/>
      <c r="F2" s="22"/>
      <c r="G2" s="22"/>
      <c r="H2" s="22"/>
      <c r="I2" s="22"/>
      <c r="J2" s="22"/>
      <c r="K2" s="22"/>
    </row>
    <row r="3" ht="13.5" customHeight="1">
      <c r="A3" s="187" t="str">
        <f>"单位名称："&amp;"芒市残疾人联合会"</f>
        <v>单位名称：芒市残疾人联合会</v>
      </c>
      <c r="B3" s="24"/>
      <c r="C3" s="24"/>
      <c r="D3" s="24"/>
      <c r="E3" s="24"/>
      <c r="F3" s="24"/>
      <c r="G3" s="24"/>
      <c r="H3" s="121"/>
      <c r="I3" s="121"/>
      <c r="J3" s="121"/>
      <c r="K3" s="188" t="s">
        <v>42</v>
      </c>
    </row>
    <row r="4" ht="21.75" customHeight="1">
      <c r="A4" s="36" t="s">
        <v>249</v>
      </c>
      <c r="B4" s="36" t="s">
        <v>170</v>
      </c>
      <c r="C4" s="36" t="s">
        <v>250</v>
      </c>
      <c r="D4" s="176" t="s">
        <v>171</v>
      </c>
      <c r="E4" s="176" t="s">
        <v>172</v>
      </c>
      <c r="F4" s="176" t="s">
        <v>251</v>
      </c>
      <c r="G4" s="176" t="s">
        <v>252</v>
      </c>
      <c r="H4" s="35" t="s">
        <v>45</v>
      </c>
      <c r="I4" s="35" t="s">
        <v>399</v>
      </c>
      <c r="J4" s="35"/>
      <c r="K4" s="35"/>
    </row>
    <row r="5" ht="21.75" customHeight="1">
      <c r="A5" s="36"/>
      <c r="B5" s="36"/>
      <c r="C5" s="36"/>
      <c r="D5" s="176"/>
      <c r="E5" s="176"/>
      <c r="F5" s="176"/>
      <c r="G5" s="176"/>
      <c r="H5" s="35"/>
      <c r="I5" s="176" t="s">
        <v>49</v>
      </c>
      <c r="J5" s="176" t="s">
        <v>50</v>
      </c>
      <c r="K5" s="176" t="s">
        <v>51</v>
      </c>
    </row>
    <row r="6" ht="40.5" customHeight="1">
      <c r="A6" s="36"/>
      <c r="B6" s="36"/>
      <c r="C6" s="36"/>
      <c r="D6" s="176"/>
      <c r="E6" s="176"/>
      <c r="F6" s="176"/>
      <c r="G6" s="176"/>
      <c r="H6" s="35"/>
      <c r="I6" s="176" t="s">
        <v>48</v>
      </c>
      <c r="J6" s="176"/>
      <c r="K6" s="176"/>
    </row>
    <row r="7" ht="15" customHeight="1">
      <c r="A7" s="189">
        <v>1</v>
      </c>
      <c r="B7" s="189">
        <v>2</v>
      </c>
      <c r="C7" s="189">
        <v>3</v>
      </c>
      <c r="D7" s="189">
        <v>4</v>
      </c>
      <c r="E7" s="189">
        <v>5</v>
      </c>
      <c r="F7" s="189">
        <v>6</v>
      </c>
      <c r="G7" s="189">
        <v>7</v>
      </c>
      <c r="H7" s="189">
        <v>8</v>
      </c>
      <c r="I7" s="189">
        <v>9</v>
      </c>
      <c r="J7" s="115">
        <v>10</v>
      </c>
      <c r="K7" s="115">
        <v>11</v>
      </c>
    </row>
    <row r="8" ht="52.5" customHeight="1">
      <c r="A8" s="162"/>
      <c r="B8" s="114" t="s">
        <v>400</v>
      </c>
      <c r="C8" s="162"/>
      <c r="D8" s="162"/>
      <c r="E8" s="162"/>
      <c r="F8" s="162"/>
      <c r="G8" s="162"/>
      <c r="H8" s="41">
        <v>240000</v>
      </c>
      <c r="I8" s="41">
        <v>240000</v>
      </c>
      <c r="J8" s="41"/>
      <c r="K8" s="180"/>
    </row>
    <row r="9" ht="52.5" customHeight="1">
      <c r="A9" s="114" t="s">
        <v>401</v>
      </c>
      <c r="B9" s="114" t="s">
        <v>400</v>
      </c>
      <c r="C9" s="114" t="s">
        <v>0</v>
      </c>
      <c r="D9" s="114" t="s">
        <v>112</v>
      </c>
      <c r="E9" s="114" t="s">
        <v>113</v>
      </c>
      <c r="F9" s="114" t="s">
        <v>258</v>
      </c>
      <c r="G9" s="114" t="s">
        <v>259</v>
      </c>
      <c r="H9" s="41">
        <v>240000</v>
      </c>
      <c r="I9" s="41">
        <v>240000</v>
      </c>
      <c r="J9" s="41"/>
      <c r="K9" s="183"/>
    </row>
    <row r="10" ht="30" customHeight="1">
      <c r="A10" s="190" t="s">
        <v>329</v>
      </c>
      <c r="B10" s="191"/>
      <c r="C10" s="191"/>
      <c r="D10" s="191"/>
      <c r="E10" s="191"/>
      <c r="F10" s="191"/>
      <c r="G10" s="191"/>
      <c r="H10" s="41">
        <v>240000</v>
      </c>
      <c r="I10" s="41">
        <v>240000</v>
      </c>
      <c r="J10" s="41"/>
      <c r="K10" s="183"/>
    </row>
  </sheetData>
  <mergeCells>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9E61E05-542D-FFFA-3294-A87DF6986AED}" mc:Ignorable="x14ac xr xr2 xr3">
  <sheetPr>
    <outlinePr summaryBelow="0" summaryRight="0"/>
  </sheetPr>
  <dimension ref="A1:G13"/>
  <sheetViews>
    <sheetView showZeros="0" topLeftCell="A1" workbookViewId="0" tabSelected="1">
      <selection activeCell="A1" sqref="A1"/>
    </sheetView>
  </sheetViews>
  <sheetFormatPr defaultRowHeight="14.25" defaultColWidth="9.140625" customHeight="1"/>
  <cols>
    <col min="1" max="4" width="20.05078125" customWidth="1"/>
    <col min="5" max="7" width="21.05078125" customWidth="1"/>
  </cols>
  <sheetData>
    <row r="1" ht="13.5" customHeight="1">
      <c r="A1" s="18"/>
      <c r="B1" s="18"/>
      <c r="C1" s="18"/>
      <c r="D1" s="185"/>
      <c r="E1" s="82"/>
      <c r="F1" s="82"/>
      <c r="G1" s="186" t="s">
        <v>402</v>
      </c>
    </row>
    <row r="2" ht="27.75" customHeight="1">
      <c r="A2" s="192" t="str">
        <f>"2026"&amp;"年部门项目支出中期规划预算表"</f>
        <v>2026年部门项目支出中期规划预算表</v>
      </c>
      <c r="B2" s="149"/>
      <c r="C2" s="149"/>
      <c r="D2" s="149"/>
      <c r="E2" s="149"/>
      <c r="F2" s="149"/>
      <c r="G2" s="149"/>
    </row>
    <row r="3" ht="13.5" customHeight="1">
      <c r="A3" s="173" t="str">
        <f>"单位名称："&amp;"芒市残疾人联合会"</f>
        <v>单位名称：芒市残疾人联合会</v>
      </c>
      <c r="B3" s="193"/>
      <c r="C3" s="193"/>
      <c r="D3" s="193"/>
      <c r="E3" s="194"/>
      <c r="F3" s="194"/>
      <c r="G3" s="153" t="s">
        <v>42</v>
      </c>
    </row>
    <row r="4" ht="21.75" customHeight="1">
      <c r="A4" s="37" t="s">
        <v>250</v>
      </c>
      <c r="B4" s="37" t="s">
        <v>249</v>
      </c>
      <c r="C4" s="37" t="s">
        <v>170</v>
      </c>
      <c r="D4" s="26" t="s">
        <v>404</v>
      </c>
      <c r="E4" s="42" t="s">
        <v>49</v>
      </c>
      <c r="F4" s="29"/>
      <c r="G4" s="58"/>
    </row>
    <row r="5" ht="21.75" customHeight="1">
      <c r="A5" s="195"/>
      <c r="B5" s="195"/>
      <c r="C5" s="195"/>
      <c r="D5" s="31"/>
      <c r="E5" s="196" t="str">
        <f>"2026"&amp;"年"</f>
        <v>2026年</v>
      </c>
      <c r="F5" s="196" t="str">
        <f>"2026"+1&amp;"年"</f>
        <v>2027年</v>
      </c>
      <c r="G5" s="196" t="str">
        <f>"2026"+2&amp;"年"</f>
        <v>2028年</v>
      </c>
    </row>
    <row r="6" ht="40.5" customHeight="1">
      <c r="A6" s="197"/>
      <c r="B6" s="197"/>
      <c r="C6" s="197"/>
      <c r="D6" s="60"/>
      <c r="E6" s="60" t="s">
        <v>48</v>
      </c>
      <c r="F6" s="60" t="s">
        <v>48</v>
      </c>
      <c r="G6" s="60" t="s">
        <v>48</v>
      </c>
    </row>
    <row r="7" ht="15" customHeight="1">
      <c r="A7" s="189">
        <v>1</v>
      </c>
      <c r="B7" s="189">
        <v>2</v>
      </c>
      <c r="C7" s="189">
        <v>3</v>
      </c>
      <c r="D7" s="115">
        <v>4</v>
      </c>
      <c r="E7" s="189">
        <v>5</v>
      </c>
      <c r="F7" s="189">
        <v>6</v>
      </c>
      <c r="G7" s="189">
        <v>7</v>
      </c>
    </row>
    <row r="8" ht="52.5" customHeight="1">
      <c r="A8" s="198" t="s">
        <v>0</v>
      </c>
      <c r="B8" s="114"/>
      <c r="C8" s="114"/>
      <c r="D8" s="114"/>
      <c r="E8" s="41">
        <v>3488064</v>
      </c>
      <c r="F8" s="41"/>
      <c r="G8" s="41"/>
    </row>
    <row r="9" ht="52.5" customHeight="1">
      <c r="A9" s="167"/>
      <c r="B9" s="114" t="s">
        <v>408</v>
      </c>
      <c r="C9" s="114" t="s">
        <v>244</v>
      </c>
      <c r="D9" s="114" t="s">
        <v>409</v>
      </c>
      <c r="E9" s="41">
        <v>8064</v>
      </c>
      <c r="F9" s="41"/>
      <c r="G9" s="41"/>
    </row>
    <row r="10" ht="52.5" customHeight="1">
      <c r="A10" s="199"/>
      <c r="B10" s="114" t="s">
        <v>410</v>
      </c>
      <c r="C10" s="114" t="s">
        <v>262</v>
      </c>
      <c r="D10" s="114" t="s">
        <v>409</v>
      </c>
      <c r="E10" s="41">
        <v>425000</v>
      </c>
      <c r="F10" s="41"/>
      <c r="G10" s="41"/>
    </row>
    <row r="11" ht="52.5" customHeight="1">
      <c r="A11" s="199"/>
      <c r="B11" s="114" t="s">
        <v>410</v>
      </c>
      <c r="C11" s="114" t="s">
        <v>255</v>
      </c>
      <c r="D11" s="114" t="s">
        <v>409</v>
      </c>
      <c r="E11" s="41">
        <v>3000000</v>
      </c>
      <c r="F11" s="41"/>
      <c r="G11" s="41"/>
    </row>
    <row r="12" ht="52.5" customHeight="1">
      <c r="A12" s="199"/>
      <c r="B12" s="114" t="s">
        <v>410</v>
      </c>
      <c r="C12" s="114" t="s">
        <v>260</v>
      </c>
      <c r="D12" s="114" t="s">
        <v>409</v>
      </c>
      <c r="E12" s="41">
        <v>55000</v>
      </c>
      <c r="F12" s="41"/>
      <c r="G12" s="41"/>
    </row>
    <row r="13" ht="30" customHeight="1">
      <c r="A13" s="200" t="s">
        <v>45</v>
      </c>
      <c r="B13" s="201" t="s">
        <v>387</v>
      </c>
      <c r="C13" s="201"/>
      <c r="D13" s="202"/>
      <c r="E13" s="41">
        <v>3488064</v>
      </c>
      <c r="F13" s="41"/>
      <c r="G13" s="41"/>
    </row>
  </sheetData>
  <mergeCells>
    <mergeCell ref="A13:D13"/>
    <mergeCell ref="B4:B6"/>
    <mergeCell ref="C4:C6"/>
    <mergeCell ref="A4:A6"/>
    <mergeCell ref="D4:D6"/>
    <mergeCell ref="A2:G2"/>
    <mergeCell ref="A3:D3"/>
    <mergeCell ref="F5:F6"/>
    <mergeCell ref="E4:G4"/>
    <mergeCell ref="G5:G6"/>
    <mergeCell ref="E5:E6"/>
  </mergeCells>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65B435E-99D5-0A7E-46D4-CD1DFBC70897}" mc:Ignorable="x14ac xr xr2 xr3">
  <sheetPr>
    <outlinePr summaryBelow="0" summaryRight="0"/>
  </sheetPr>
  <dimension ref="A1:D36"/>
  <sheetViews>
    <sheetView showZeros="0" topLeftCell="A1" workbookViewId="0" tabSelected="1">
      <selection activeCell="A1" sqref="A1"/>
    </sheetView>
  </sheetViews>
  <sheetFormatPr defaultRowHeight="15" defaultColWidth="10.28125" customHeight="1"/>
  <cols>
    <col min="1" max="4" width="33.28125" customWidth="1"/>
  </cols>
  <sheetData>
    <row r="1" ht="18.75" customHeight="1">
      <c r="A1" s="9"/>
      <c r="B1" s="9"/>
      <c r="C1" s="9"/>
      <c r="D1" s="10" t="s">
        <v>9</v>
      </c>
    </row>
    <row r="2" ht="42" customHeight="1">
      <c r="A2" s="11" t="str">
        <f>"2026"&amp;"年部门财务收支预算总表"</f>
        <v>2026年部门财务收支预算总表</v>
      </c>
      <c r="B2" s="12"/>
      <c r="C2" s="12"/>
      <c r="D2" s="12"/>
    </row>
    <row r="3" ht="18.75" customHeight="1">
      <c r="A3" s="9" t="str">
        <f>"单位名称："&amp;"芒市残疾人联合会"</f>
        <v>单位名称：芒市残疾人联合会</v>
      </c>
      <c r="B3" s="9"/>
      <c r="C3" s="13"/>
      <c r="D3" s="10" t="s">
        <v>12</v>
      </c>
    </row>
    <row r="4" ht="18.75" customHeight="1">
      <c r="A4" s="14" t="s">
        <v>13</v>
      </c>
      <c r="B4" s="14"/>
      <c r="C4" s="14" t="s">
        <v>14</v>
      </c>
      <c r="D4" s="14"/>
    </row>
    <row r="5" ht="18.75" customHeight="1">
      <c r="A5" s="14" t="s">
        <v>15</v>
      </c>
      <c r="B5" s="14" t="s">
        <v>16</v>
      </c>
      <c r="C5" s="14" t="s">
        <v>17</v>
      </c>
      <c r="D5" s="14" t="s">
        <v>16</v>
      </c>
    </row>
    <row r="6" ht="18.75" customHeight="1" hidden="0" collapsed="0" outlineLevel="0">
      <c r="A6" s="15" t="s">
        <v>18</v>
      </c>
      <c r="B6" s="16">
        <v>6433484.5</v>
      </c>
      <c r="C6" s="15" t="str">
        <f>"一"&amp;"、"&amp;"社会保障和就业支出"</f>
        <v>一、社会保障和就业支出</v>
      </c>
      <c r="D6" s="16">
        <v>6112431.32</v>
      </c>
    </row>
    <row r="7" ht="18.75" customHeight="1" hidden="0" collapsed="0" outlineLevel="0">
      <c r="A7" s="15" t="s">
        <v>20</v>
      </c>
      <c r="B7" s="16"/>
      <c r="C7" s="15" t="str">
        <f>"二"&amp;"、"&amp;"卫生健康支出"</f>
        <v>二、卫生健康支出</v>
      </c>
      <c r="D7" s="16">
        <v>114768.5</v>
      </c>
    </row>
    <row r="8" ht="18.75" customHeight="1" hidden="0" collapsed="0" outlineLevel="0">
      <c r="A8" s="15" t="s">
        <v>22</v>
      </c>
      <c r="B8" s="16"/>
      <c r="C8" s="15" t="str">
        <f>"三"&amp;"、"&amp;"住房保障支出"</f>
        <v>三、住房保障支出</v>
      </c>
      <c r="D8" s="16">
        <v>206284.68</v>
      </c>
    </row>
    <row r="9" ht="18.75" customHeight="1">
      <c r="A9" s="15" t="s">
        <v>24</v>
      </c>
      <c r="B9" s="16"/>
      <c r="C9" s="15"/>
      <c r="D9" s="16"/>
    </row>
    <row r="10" ht="18.75" customHeight="1">
      <c r="A10" s="15" t="s">
        <v>25</v>
      </c>
      <c r="B10" s="16"/>
      <c r="C10" s="15"/>
      <c r="D10" s="16"/>
    </row>
    <row r="11" ht="18.75" customHeight="1">
      <c r="A11" s="15" t="s">
        <v>26</v>
      </c>
      <c r="B11" s="16"/>
      <c r="C11" s="15"/>
      <c r="D11" s="16"/>
    </row>
    <row r="12" ht="18.75" customHeight="1">
      <c r="A12" s="15" t="s">
        <v>27</v>
      </c>
      <c r="B12" s="16"/>
      <c r="C12" s="15"/>
      <c r="D12" s="16"/>
    </row>
    <row r="13" ht="18.75" customHeight="1">
      <c r="A13" s="15" t="s">
        <v>28</v>
      </c>
      <c r="B13" s="16"/>
      <c r="C13" s="15"/>
      <c r="D13" s="16"/>
    </row>
    <row r="14" ht="18.75" customHeight="1">
      <c r="A14" s="15" t="s">
        <v>29</v>
      </c>
      <c r="B14" s="16"/>
      <c r="C14" s="15"/>
      <c r="D14" s="16"/>
    </row>
    <row r="15" ht="18.75" customHeight="1">
      <c r="A15" s="15" t="s">
        <v>30</v>
      </c>
      <c r="B15" s="16"/>
      <c r="C15" s="15"/>
      <c r="D15" s="16"/>
    </row>
    <row r="16" ht="18.75" customHeight="1">
      <c r="A16" s="15"/>
      <c r="B16" s="16"/>
      <c r="C16" s="15"/>
      <c r="D16" s="16"/>
    </row>
    <row r="17" ht="18.75" customHeight="1">
      <c r="A17" s="15"/>
      <c r="B17" s="16"/>
      <c r="C17" s="15"/>
      <c r="D17" s="16"/>
    </row>
    <row r="18" ht="18.75" customHeight="1">
      <c r="A18" s="15"/>
      <c r="B18" s="16"/>
      <c r="C18" s="15"/>
      <c r="D18" s="16"/>
    </row>
    <row r="19" ht="18.75" customHeight="1">
      <c r="A19" s="15"/>
      <c r="B19" s="16"/>
      <c r="C19" s="15"/>
      <c r="D19" s="16"/>
    </row>
    <row r="20" ht="18.75" customHeight="1">
      <c r="A20" s="15"/>
      <c r="B20" s="16"/>
      <c r="C20" s="15"/>
      <c r="D20" s="16"/>
    </row>
    <row r="21" ht="18.75" customHeight="1">
      <c r="A21" s="15"/>
      <c r="B21" s="16"/>
      <c r="C21" s="15"/>
      <c r="D21" s="16"/>
    </row>
    <row r="22" ht="18.75" customHeight="1">
      <c r="A22" s="15"/>
      <c r="B22" s="16"/>
      <c r="C22" s="15"/>
      <c r="D22" s="16"/>
    </row>
    <row r="23" ht="18.75" customHeight="1">
      <c r="A23" s="15"/>
      <c r="B23" s="16"/>
      <c r="C23" s="15"/>
      <c r="D23" s="16"/>
    </row>
    <row r="24" ht="18.75" customHeight="1">
      <c r="A24" s="15"/>
      <c r="B24" s="16"/>
      <c r="C24" s="15"/>
      <c r="D24" s="16"/>
    </row>
    <row r="25" ht="18.75" customHeight="1">
      <c r="A25" s="15"/>
      <c r="B25" s="16"/>
      <c r="C25" s="15"/>
      <c r="D25" s="16"/>
    </row>
    <row r="26" ht="18.75" customHeight="1">
      <c r="A26" s="15"/>
      <c r="B26" s="16"/>
      <c r="C26" s="15"/>
      <c r="D26" s="16"/>
    </row>
    <row r="27" ht="18.75" customHeight="1">
      <c r="A27" s="15"/>
      <c r="B27" s="16"/>
      <c r="C27" s="15"/>
      <c r="D27" s="16"/>
    </row>
    <row r="28" ht="18.75" customHeight="1">
      <c r="A28" s="15"/>
      <c r="B28" s="16"/>
      <c r="C28" s="15"/>
      <c r="D28" s="16"/>
    </row>
    <row r="29" ht="18.75" customHeight="1">
      <c r="A29" s="15"/>
      <c r="B29" s="16"/>
      <c r="C29" s="15"/>
      <c r="D29" s="16"/>
    </row>
    <row r="30" ht="18.75" customHeight="1">
      <c r="A30" s="15"/>
      <c r="B30" s="16"/>
      <c r="C30" s="15"/>
      <c r="D30" s="16"/>
    </row>
    <row r="31" ht="18.75" customHeight="1">
      <c r="A31" s="15"/>
      <c r="B31" s="16"/>
      <c r="C31" s="15"/>
      <c r="D31" s="16"/>
    </row>
    <row r="32" ht="18.75" customHeight="1">
      <c r="A32" s="15" t="s">
        <v>31</v>
      </c>
      <c r="B32" s="16">
        <v>6433484.5</v>
      </c>
      <c r="C32" s="15" t="s">
        <v>32</v>
      </c>
      <c r="D32" s="16">
        <v>6433484.5</v>
      </c>
    </row>
    <row r="33" ht="18.75" customHeight="1">
      <c r="A33" s="15" t="s">
        <v>33</v>
      </c>
      <c r="B33" s="16"/>
      <c r="C33" s="15" t="s">
        <v>34</v>
      </c>
      <c r="D33" s="16"/>
    </row>
    <row r="34" ht="18.75" customHeight="1">
      <c r="A34" s="15" t="s">
        <v>35</v>
      </c>
      <c r="B34" s="16"/>
      <c r="C34" s="15" t="s">
        <v>35</v>
      </c>
      <c r="D34" s="16"/>
    </row>
    <row r="35" ht="18.75" customHeight="1">
      <c r="A35" s="15" t="s">
        <v>36</v>
      </c>
      <c r="B35" s="16"/>
      <c r="C35" s="15" t="s">
        <v>37</v>
      </c>
      <c r="D35" s="16"/>
    </row>
    <row r="36" ht="18.75" customHeight="1">
      <c r="A36" s="15" t="s">
        <v>38</v>
      </c>
      <c r="B36" s="16">
        <v>6433484.5</v>
      </c>
      <c r="C36" s="15" t="s">
        <v>39</v>
      </c>
      <c r="D36" s="16">
        <v>6433484.5</v>
      </c>
    </row>
  </sheetData>
  <mergeCells>
    <mergeCell ref="A2:D2"/>
    <mergeCell ref="A3:B3"/>
    <mergeCell ref="A4:B4"/>
    <mergeCell ref="C4:D4"/>
  </mergeCells>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C65C549-28FA-6EE9-F9C2-1D1867D38A5B}" mc:Ignorable="x14ac xr xr2 xr3">
  <sheetPr>
    <outlinePr summaryBelow="0" summaryRight="0"/>
  </sheetPr>
  <dimension ref="A1:S9"/>
  <sheetViews>
    <sheetView showZeros="0" topLeftCell="A1" workbookViewId="0" tabSelected="1">
      <selection activeCell="A1" sqref="A1"/>
    </sheetView>
  </sheetViews>
  <sheetFormatPr defaultRowHeight="12" defaultColWidth="9.140625" customHeight="1"/>
  <cols>
    <col min="1" max="1" width="7.6328125" customWidth="1"/>
    <col min="2" max="2" width="11.203125" customWidth="1"/>
    <col min="3" max="4" width="13.48046875" customWidth="1"/>
    <col min="5" max="5" width="13.203125" customWidth="1"/>
    <col min="6" max="6" width="8.48046875" customWidth="1"/>
    <col min="7" max="7" width="5.34375" customWidth="1"/>
    <col min="8" max="8" width="8.48046875" customWidth="1"/>
    <col min="9" max="12" width="11.9140625" customWidth="1"/>
    <col min="13" max="13" width="9.203125" customWidth="1"/>
    <col min="14" max="14" width="11.9140625" customWidth="1"/>
    <col min="15" max="15" width="4.48046875" customWidth="1"/>
    <col min="16" max="19" width="4.9140625" customWidth="1"/>
  </cols>
  <sheetData>
    <row r="1" ht="16.5" customHeight="1">
      <c r="A1" s="17"/>
      <c r="B1" s="18"/>
      <c r="C1" s="18"/>
      <c r="D1" s="18"/>
      <c r="E1" s="18"/>
      <c r="F1" s="18"/>
      <c r="G1" s="18"/>
      <c r="H1" s="18"/>
      <c r="I1" s="19"/>
      <c r="J1" s="18"/>
      <c r="K1" s="18"/>
      <c r="L1" s="18"/>
      <c r="M1" s="18"/>
      <c r="N1" s="18"/>
      <c r="O1" s="18"/>
      <c r="P1" s="20" t="s">
        <v>40</v>
      </c>
      <c r="Q1" s="20" t="s">
        <v>40</v>
      </c>
    </row>
    <row r="2" ht="36.75" customHeight="1">
      <c r="A2" s="21" t="str">
        <f>"2026"&amp;"年部门收入预算表"</f>
        <v>2026年部门收入预算表</v>
      </c>
      <c r="B2" s="22"/>
      <c r="C2" s="22"/>
      <c r="D2" s="22"/>
      <c r="E2" s="22"/>
      <c r="F2" s="22"/>
      <c r="G2" s="22"/>
      <c r="H2" s="22"/>
      <c r="I2" s="22"/>
      <c r="J2" s="22"/>
      <c r="K2" s="22"/>
      <c r="L2" s="22"/>
      <c r="M2" s="22"/>
      <c r="N2" s="22"/>
      <c r="O2" s="22"/>
      <c r="P2" s="22"/>
      <c r="Q2" s="22"/>
      <c r="R2" s="22"/>
      <c r="S2" s="22"/>
    </row>
    <row r="3" ht="18" customHeight="1">
      <c r="A3" s="23" t="str">
        <f>"单位名称："&amp;"芒市残疾人联合会"</f>
        <v>单位名称：芒市残疾人联合会</v>
      </c>
      <c r="B3" s="24"/>
      <c r="C3" s="25"/>
      <c r="D3" s="25"/>
      <c r="E3" s="25"/>
      <c r="F3" s="25"/>
      <c r="G3" s="25"/>
      <c r="H3" s="25"/>
      <c r="I3" s="25"/>
      <c r="J3" s="25"/>
      <c r="K3" s="25"/>
      <c r="L3" s="25"/>
      <c r="M3" s="25"/>
      <c r="N3" s="25"/>
      <c r="O3" s="25"/>
      <c r="P3" s="20" t="s">
        <v>42</v>
      </c>
      <c r="Q3" s="20"/>
    </row>
    <row r="4" ht="21" customHeight="1">
      <c r="A4" s="26" t="s">
        <v>43</v>
      </c>
      <c r="B4" s="26" t="s">
        <v>44</v>
      </c>
      <c r="C4" s="26" t="s">
        <v>45</v>
      </c>
      <c r="D4" s="27" t="s">
        <v>46</v>
      </c>
      <c r="E4" s="28"/>
      <c r="F4" s="28"/>
      <c r="G4" s="28"/>
      <c r="H4" s="28"/>
      <c r="I4" s="29"/>
      <c r="J4" s="28"/>
      <c r="K4" s="28"/>
      <c r="L4" s="28"/>
      <c r="M4" s="28"/>
      <c r="N4" s="30"/>
      <c r="O4" s="27" t="s">
        <v>47</v>
      </c>
      <c r="P4" s="28"/>
      <c r="Q4" s="28"/>
      <c r="R4" s="28"/>
      <c r="S4" s="30"/>
    </row>
    <row r="5" ht="41.25" customHeight="1">
      <c r="A5" s="31"/>
      <c r="B5" s="31"/>
      <c r="C5" s="31"/>
      <c r="D5" s="31" t="s">
        <v>48</v>
      </c>
      <c r="E5" s="31" t="s">
        <v>49</v>
      </c>
      <c r="F5" s="31" t="s">
        <v>50</v>
      </c>
      <c r="G5" s="31" t="s">
        <v>51</v>
      </c>
      <c r="H5" s="26" t="s">
        <v>52</v>
      </c>
      <c r="I5" s="32" t="s">
        <v>53</v>
      </c>
      <c r="J5" s="32"/>
      <c r="K5" s="32"/>
      <c r="L5" s="32"/>
      <c r="M5" s="32"/>
      <c r="N5" s="32"/>
      <c r="O5" s="26" t="s">
        <v>48</v>
      </c>
      <c r="P5" s="26" t="s">
        <v>49</v>
      </c>
      <c r="Q5" s="26" t="s">
        <v>50</v>
      </c>
      <c r="R5" s="26" t="s">
        <v>51</v>
      </c>
      <c r="S5" s="26" t="s">
        <v>54</v>
      </c>
    </row>
    <row r="6" ht="43.5" customHeight="1">
      <c r="A6" s="33"/>
      <c r="B6" s="33"/>
      <c r="C6" s="33"/>
      <c r="D6" s="34"/>
      <c r="E6" s="34"/>
      <c r="F6" s="34"/>
      <c r="G6" s="33"/>
      <c r="H6" s="33"/>
      <c r="I6" s="35" t="s">
        <v>48</v>
      </c>
      <c r="J6" s="36" t="s">
        <v>55</v>
      </c>
      <c r="K6" s="36" t="s">
        <v>56</v>
      </c>
      <c r="L6" s="37" t="s">
        <v>57</v>
      </c>
      <c r="M6" s="37" t="s">
        <v>58</v>
      </c>
      <c r="N6" s="37" t="s">
        <v>59</v>
      </c>
      <c r="O6" s="34"/>
      <c r="P6" s="34"/>
      <c r="Q6" s="34"/>
      <c r="R6" s="34"/>
      <c r="S6" s="34"/>
    </row>
    <row r="7" ht="21" customHeight="1">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38">
        <v>19</v>
      </c>
    </row>
    <row r="8" ht="52.5" customHeight="1">
      <c r="A8" s="39" t="s">
        <v>60</v>
      </c>
      <c r="B8" s="39" t="s">
        <v>0</v>
      </c>
      <c r="C8" s="40">
        <v>6433484.5</v>
      </c>
      <c r="D8" s="40">
        <v>6433484.5</v>
      </c>
      <c r="E8" s="40">
        <v>6433484.5</v>
      </c>
      <c r="F8" s="41"/>
      <c r="G8" s="41"/>
      <c r="H8" s="41"/>
      <c r="I8" s="41"/>
      <c r="J8" s="41"/>
      <c r="K8" s="41"/>
      <c r="L8" s="41"/>
      <c r="M8" s="41"/>
      <c r="N8" s="41"/>
      <c r="O8" s="41"/>
      <c r="P8" s="41"/>
      <c r="Q8" s="41"/>
      <c r="R8" s="41"/>
      <c r="S8" s="41"/>
    </row>
    <row r="9" ht="30" customHeight="1">
      <c r="A9" s="42" t="s">
        <v>45</v>
      </c>
      <c r="B9" s="43"/>
      <c r="C9" s="44">
        <v>6433484.5</v>
      </c>
      <c r="D9" s="44">
        <v>6433484.5</v>
      </c>
      <c r="E9" s="44">
        <v>6433484.5</v>
      </c>
      <c r="F9" s="44"/>
      <c r="G9" s="44"/>
      <c r="H9" s="44"/>
      <c r="I9" s="44"/>
      <c r="J9" s="44"/>
      <c r="K9" s="44"/>
      <c r="L9" s="44"/>
      <c r="M9" s="44"/>
      <c r="N9" s="44"/>
      <c r="O9" s="44"/>
      <c r="P9" s="44"/>
      <c r="Q9" s="44"/>
      <c r="R9" s="44"/>
      <c r="S9" s="44"/>
    </row>
  </sheetData>
  <mergeCells>
    <mergeCell ref="D5:D6"/>
    <mergeCell ref="C4:C6"/>
    <mergeCell ref="B4:B6"/>
    <mergeCell ref="A4:A6"/>
    <mergeCell ref="E5:E6"/>
    <mergeCell ref="F5:F6"/>
    <mergeCell ref="G5:G6"/>
    <mergeCell ref="H5:H6"/>
    <mergeCell ref="I5:N5"/>
    <mergeCell ref="O5:O6"/>
    <mergeCell ref="P5:P6"/>
    <mergeCell ref="Q5:Q6"/>
    <mergeCell ref="R5:R6"/>
    <mergeCell ref="S5:S6"/>
    <mergeCell ref="A2:S2"/>
    <mergeCell ref="D4:N4"/>
    <mergeCell ref="O4:S4"/>
    <mergeCell ref="A9:B9"/>
    <mergeCell ref="P1:S1"/>
    <mergeCell ref="P3:S3"/>
    <mergeCell ref="A3:G3"/>
  </mergeCells>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2C92E89-635A-7616-B5FD-27221687939D}" mc:Ignorable="x14ac xr xr2 xr3">
  <sheetPr>
    <outlinePr summaryRight="0"/>
  </sheetPr>
  <dimension ref="A1:O32"/>
  <sheetViews>
    <sheetView showZeros="0" topLeftCell="A1" workbookViewId="0" tabSelected="1">
      <selection activeCell="A1" sqref="A1"/>
    </sheetView>
  </sheetViews>
  <sheetFormatPr defaultRowHeight="15" defaultColWidth="8.8515625" customHeight="1"/>
  <cols>
    <col min="1" max="1" width="9.6328125" customWidth="1"/>
    <col min="2" max="2" width="9.48046875" customWidth="1"/>
    <col min="3" max="6" width="14.48046875" customWidth="1"/>
    <col min="7" max="7" width="12.6328125" customWidth="1"/>
    <col min="8" max="8" width="4.34375" customWidth="1"/>
    <col min="9" max="9" width="7.28125" customWidth="1"/>
    <col min="10" max="13" width="12.7734375" customWidth="1"/>
    <col min="14" max="14" width="5.7734375" customWidth="1"/>
    <col min="15" max="15" width="12.7734375" customWidth="1"/>
  </cols>
  <sheetData>
    <row r="1" ht="18.75" customHeight="1">
      <c r="A1" s="45"/>
      <c r="B1" s="45"/>
      <c r="C1" s="45"/>
      <c r="D1" s="45"/>
      <c r="E1" s="45"/>
      <c r="F1" s="45"/>
      <c r="G1" s="45"/>
      <c r="H1" s="45"/>
      <c r="I1" s="45"/>
      <c r="J1" s="45"/>
      <c r="K1" s="45"/>
      <c r="L1" s="45"/>
      <c r="M1" s="45"/>
      <c r="N1" s="46" t="s">
        <v>61</v>
      </c>
      <c r="O1" s="46"/>
    </row>
    <row r="2" ht="36" customHeight="1">
      <c r="A2" s="47" t="str">
        <f>"2026"&amp;"年部门支出预算表"</f>
        <v>2026年部门支出预算表</v>
      </c>
      <c r="B2" s="47"/>
      <c r="C2" s="47"/>
      <c r="D2" s="47"/>
      <c r="E2" s="47"/>
      <c r="F2" s="47"/>
      <c r="G2" s="47"/>
      <c r="H2" s="47"/>
      <c r="I2" s="47"/>
      <c r="J2" s="47"/>
      <c r="K2" s="47"/>
      <c r="L2" s="47"/>
      <c r="M2" s="47"/>
      <c r="N2" s="47"/>
      <c r="O2" s="47"/>
    </row>
    <row r="3" ht="18.75" customHeight="1">
      <c r="A3" s="48" t="str">
        <f>"单位名称："&amp;"芒市残疾人联合会"</f>
        <v>单位名称：芒市残疾人联合会</v>
      </c>
      <c r="B3" s="48"/>
      <c r="C3" s="48"/>
      <c r="D3" s="48"/>
      <c r="E3" s="48"/>
      <c r="F3" s="48"/>
      <c r="G3" s="45"/>
      <c r="H3" s="45"/>
      <c r="I3" s="45"/>
      <c r="J3" s="45"/>
      <c r="K3" s="45"/>
      <c r="L3" s="45"/>
      <c r="M3" s="45"/>
      <c r="N3" s="46" t="s">
        <v>12</v>
      </c>
      <c r="O3" s="46"/>
    </row>
    <row r="4" ht="31.5" customHeight="1">
      <c r="A4" s="49" t="s">
        <v>63</v>
      </c>
      <c r="B4" s="49" t="s">
        <v>64</v>
      </c>
      <c r="C4" s="49" t="s">
        <v>45</v>
      </c>
      <c r="D4" s="49" t="s">
        <v>49</v>
      </c>
      <c r="E4" s="49"/>
      <c r="F4" s="49"/>
      <c r="G4" s="49" t="s">
        <v>50</v>
      </c>
      <c r="H4" s="49" t="s">
        <v>51</v>
      </c>
      <c r="I4" s="49" t="s">
        <v>65</v>
      </c>
      <c r="J4" s="49" t="s">
        <v>66</v>
      </c>
      <c r="K4" s="49"/>
      <c r="L4" s="49"/>
      <c r="M4" s="49"/>
      <c r="N4" s="49"/>
      <c r="O4" s="49"/>
    </row>
    <row r="5" ht="37.31" customHeight="1">
      <c r="A5" s="49"/>
      <c r="B5" s="49"/>
      <c r="C5" s="49"/>
      <c r="D5" s="49" t="s">
        <v>48</v>
      </c>
      <c r="E5" s="49" t="s">
        <v>67</v>
      </c>
      <c r="F5" s="49" t="s">
        <v>68</v>
      </c>
      <c r="G5" s="49"/>
      <c r="H5" s="49"/>
      <c r="I5" s="49"/>
      <c r="J5" s="49" t="s">
        <v>48</v>
      </c>
      <c r="K5" s="49" t="s">
        <v>69</v>
      </c>
      <c r="L5" s="49" t="s">
        <v>70</v>
      </c>
      <c r="M5" s="49" t="s">
        <v>71</v>
      </c>
      <c r="N5" s="49" t="s">
        <v>72</v>
      </c>
      <c r="O5" s="49" t="s">
        <v>73</v>
      </c>
    </row>
    <row r="6" ht="18.75" customHeight="1">
      <c r="A6" s="50" t="s">
        <v>74</v>
      </c>
      <c r="B6" s="50" t="s">
        <v>75</v>
      </c>
      <c r="C6" s="50" t="s">
        <v>76</v>
      </c>
      <c r="D6" s="50" t="s">
        <v>77</v>
      </c>
      <c r="E6" s="50" t="s">
        <v>78</v>
      </c>
      <c r="F6" s="50" t="s">
        <v>79</v>
      </c>
      <c r="G6" s="50" t="s">
        <v>80</v>
      </c>
      <c r="H6" s="50" t="s">
        <v>81</v>
      </c>
      <c r="I6" s="50" t="s">
        <v>82</v>
      </c>
      <c r="J6" s="50" t="s">
        <v>83</v>
      </c>
      <c r="K6" s="50" t="s">
        <v>84</v>
      </c>
      <c r="L6" s="50" t="s">
        <v>85</v>
      </c>
      <c r="M6" s="50" t="s">
        <v>86</v>
      </c>
      <c r="N6" s="50" t="s">
        <v>87</v>
      </c>
      <c r="O6" s="50" t="s">
        <v>88</v>
      </c>
    </row>
    <row r="7" ht="52.5" customHeight="1">
      <c r="A7" s="51" t="s">
        <v>89</v>
      </c>
      <c r="B7" s="51" t="s">
        <v>90</v>
      </c>
      <c r="C7" s="16">
        <v>6112431.32</v>
      </c>
      <c r="D7" s="16">
        <v>6112431.32</v>
      </c>
      <c r="E7" s="16">
        <v>2632431.32</v>
      </c>
      <c r="F7" s="16">
        <v>3480000</v>
      </c>
      <c r="G7" s="16"/>
      <c r="H7" s="16"/>
      <c r="I7" s="16"/>
      <c r="J7" s="16"/>
      <c r="K7" s="16"/>
      <c r="L7" s="16"/>
      <c r="M7" s="16"/>
      <c r="N7" s="16"/>
      <c r="O7" s="16"/>
    </row>
    <row r="8" ht="52.5" customHeight="1">
      <c r="A8" s="52" t="s">
        <v>91</v>
      </c>
      <c r="B8" s="52" t="s">
        <v>92</v>
      </c>
      <c r="C8" s="16">
        <v>480000</v>
      </c>
      <c r="D8" s="16">
        <v>480000</v>
      </c>
      <c r="E8" s="16"/>
      <c r="F8" s="16">
        <v>480000</v>
      </c>
      <c r="G8" s="16"/>
      <c r="H8" s="16"/>
      <c r="I8" s="16"/>
      <c r="J8" s="16"/>
      <c r="K8" s="16"/>
      <c r="L8" s="16"/>
      <c r="M8" s="16"/>
      <c r="N8" s="16"/>
      <c r="O8" s="16"/>
    </row>
    <row r="9" ht="52.5" customHeight="1">
      <c r="A9" s="53" t="s">
        <v>93</v>
      </c>
      <c r="B9" s="53" t="s">
        <v>94</v>
      </c>
      <c r="C9" s="16">
        <v>480000</v>
      </c>
      <c r="D9" s="16">
        <v>480000</v>
      </c>
      <c r="E9" s="16"/>
      <c r="F9" s="16">
        <v>480000</v>
      </c>
      <c r="G9" s="16"/>
      <c r="H9" s="16"/>
      <c r="I9" s="16"/>
      <c r="J9" s="16"/>
      <c r="K9" s="16"/>
      <c r="L9" s="16"/>
      <c r="M9" s="16"/>
      <c r="N9" s="16"/>
      <c r="O9" s="16"/>
    </row>
    <row r="10" ht="52.5" customHeight="1">
      <c r="A10" s="52" t="s">
        <v>95</v>
      </c>
      <c r="B10" s="52" t="s">
        <v>96</v>
      </c>
      <c r="C10" s="16">
        <v>382282.56</v>
      </c>
      <c r="D10" s="16">
        <v>382282.56</v>
      </c>
      <c r="E10" s="16">
        <v>382282.56</v>
      </c>
      <c r="F10" s="16"/>
      <c r="G10" s="16"/>
      <c r="H10" s="16"/>
      <c r="I10" s="16"/>
      <c r="J10" s="16"/>
      <c r="K10" s="16"/>
      <c r="L10" s="16"/>
      <c r="M10" s="16"/>
      <c r="N10" s="16"/>
      <c r="O10" s="16"/>
    </row>
    <row r="11" ht="52.5" customHeight="1">
      <c r="A11" s="53" t="s">
        <v>97</v>
      </c>
      <c r="B11" s="53" t="s">
        <v>98</v>
      </c>
      <c r="C11" s="16">
        <v>6000</v>
      </c>
      <c r="D11" s="16">
        <v>6000</v>
      </c>
      <c r="E11" s="16">
        <v>6000</v>
      </c>
      <c r="F11" s="16"/>
      <c r="G11" s="16"/>
      <c r="H11" s="16"/>
      <c r="I11" s="16"/>
      <c r="J11" s="16"/>
      <c r="K11" s="16"/>
      <c r="L11" s="16"/>
      <c r="M11" s="16"/>
      <c r="N11" s="16"/>
      <c r="O11" s="16"/>
    </row>
    <row r="12" ht="52.5" customHeight="1">
      <c r="A12" s="53" t="s">
        <v>99</v>
      </c>
      <c r="B12" s="53" t="s">
        <v>100</v>
      </c>
      <c r="C12" s="16">
        <v>286282.56</v>
      </c>
      <c r="D12" s="16">
        <v>286282.56</v>
      </c>
      <c r="E12" s="16">
        <v>286282.56</v>
      </c>
      <c r="F12" s="16"/>
      <c r="G12" s="16"/>
      <c r="H12" s="16"/>
      <c r="I12" s="16"/>
      <c r="J12" s="16"/>
      <c r="K12" s="16"/>
      <c r="L12" s="16"/>
      <c r="M12" s="16"/>
      <c r="N12" s="16"/>
      <c r="O12" s="16"/>
    </row>
    <row r="13" ht="52.5" customHeight="1">
      <c r="A13" s="53" t="s">
        <v>101</v>
      </c>
      <c r="B13" s="53" t="s">
        <v>102</v>
      </c>
      <c r="C13" s="16">
        <v>90000</v>
      </c>
      <c r="D13" s="16">
        <v>90000</v>
      </c>
      <c r="E13" s="16">
        <v>90000</v>
      </c>
      <c r="F13" s="16"/>
      <c r="G13" s="16"/>
      <c r="H13" s="16"/>
      <c r="I13" s="16"/>
      <c r="J13" s="16"/>
      <c r="K13" s="16"/>
      <c r="L13" s="16"/>
      <c r="M13" s="16"/>
      <c r="N13" s="16"/>
      <c r="O13" s="16"/>
    </row>
    <row r="14" ht="52.5" customHeight="1">
      <c r="A14" s="52" t="s">
        <v>103</v>
      </c>
      <c r="B14" s="52" t="s">
        <v>104</v>
      </c>
      <c r="C14" s="16">
        <v>8064</v>
      </c>
      <c r="D14" s="16">
        <v>8064</v>
      </c>
      <c r="E14" s="16">
        <v>8064</v>
      </c>
      <c r="F14" s="16"/>
      <c r="G14" s="16"/>
      <c r="H14" s="16"/>
      <c r="I14" s="16"/>
      <c r="J14" s="16"/>
      <c r="K14" s="16"/>
      <c r="L14" s="16"/>
      <c r="M14" s="16"/>
      <c r="N14" s="16"/>
      <c r="O14" s="16"/>
    </row>
    <row r="15" ht="52.5" customHeight="1">
      <c r="A15" s="53" t="s">
        <v>105</v>
      </c>
      <c r="B15" s="53" t="s">
        <v>106</v>
      </c>
      <c r="C15" s="16">
        <v>8064</v>
      </c>
      <c r="D15" s="16">
        <v>8064</v>
      </c>
      <c r="E15" s="16">
        <v>8064</v>
      </c>
      <c r="F15" s="16"/>
      <c r="G15" s="16"/>
      <c r="H15" s="16"/>
      <c r="I15" s="16"/>
      <c r="J15" s="16"/>
      <c r="K15" s="16"/>
      <c r="L15" s="16"/>
      <c r="M15" s="16"/>
      <c r="N15" s="16"/>
      <c r="O15" s="16"/>
    </row>
    <row r="16" ht="52.5" customHeight="1">
      <c r="A16" s="52" t="s">
        <v>107</v>
      </c>
      <c r="B16" s="52" t="s">
        <v>108</v>
      </c>
      <c r="C16" s="16">
        <v>5235015.24</v>
      </c>
      <c r="D16" s="16">
        <v>5235015.24</v>
      </c>
      <c r="E16" s="16">
        <v>2235015.24</v>
      </c>
      <c r="F16" s="16">
        <v>3000000</v>
      </c>
      <c r="G16" s="16"/>
      <c r="H16" s="16"/>
      <c r="I16" s="16"/>
      <c r="J16" s="16"/>
      <c r="K16" s="16"/>
      <c r="L16" s="16"/>
      <c r="M16" s="16"/>
      <c r="N16" s="16"/>
      <c r="O16" s="16"/>
    </row>
    <row r="17" ht="52.5" customHeight="1">
      <c r="A17" s="53" t="s">
        <v>109</v>
      </c>
      <c r="B17" s="53" t="s">
        <v>94</v>
      </c>
      <c r="C17" s="16">
        <v>1734941.8</v>
      </c>
      <c r="D17" s="16">
        <v>1734941.8</v>
      </c>
      <c r="E17" s="16">
        <v>1734941.8</v>
      </c>
      <c r="F17" s="16"/>
      <c r="G17" s="16"/>
      <c r="H17" s="16"/>
      <c r="I17" s="16"/>
      <c r="J17" s="16"/>
      <c r="K17" s="16"/>
      <c r="L17" s="16"/>
      <c r="M17" s="16"/>
      <c r="N17" s="16"/>
      <c r="O17" s="16"/>
    </row>
    <row r="18" ht="52.5" customHeight="1">
      <c r="A18" s="53" t="s">
        <v>110</v>
      </c>
      <c r="B18" s="53" t="s">
        <v>111</v>
      </c>
      <c r="C18" s="16">
        <v>500073.44</v>
      </c>
      <c r="D18" s="16">
        <v>500073.44</v>
      </c>
      <c r="E18" s="16">
        <v>500073.44</v>
      </c>
      <c r="F18" s="16"/>
      <c r="G18" s="16"/>
      <c r="H18" s="16"/>
      <c r="I18" s="16"/>
      <c r="J18" s="16"/>
      <c r="K18" s="16"/>
      <c r="L18" s="16"/>
      <c r="M18" s="16"/>
      <c r="N18" s="16"/>
      <c r="O18" s="16"/>
    </row>
    <row r="19" ht="52.5" customHeight="1">
      <c r="A19" s="53" t="s">
        <v>112</v>
      </c>
      <c r="B19" s="53" t="s">
        <v>113</v>
      </c>
      <c r="C19" s="16">
        <v>1750000</v>
      </c>
      <c r="D19" s="16">
        <v>1750000</v>
      </c>
      <c r="E19" s="16"/>
      <c r="F19" s="16">
        <v>1750000</v>
      </c>
      <c r="G19" s="16"/>
      <c r="H19" s="16"/>
      <c r="I19" s="16"/>
      <c r="J19" s="16"/>
      <c r="K19" s="16"/>
      <c r="L19" s="16"/>
      <c r="M19" s="16"/>
      <c r="N19" s="16"/>
      <c r="O19" s="16"/>
    </row>
    <row r="20" ht="52.5" customHeight="1">
      <c r="A20" s="53" t="s">
        <v>114</v>
      </c>
      <c r="B20" s="53" t="s">
        <v>115</v>
      </c>
      <c r="C20" s="16">
        <v>1220000</v>
      </c>
      <c r="D20" s="16">
        <v>1220000</v>
      </c>
      <c r="E20" s="16"/>
      <c r="F20" s="16">
        <v>1220000</v>
      </c>
      <c r="G20" s="16"/>
      <c r="H20" s="16"/>
      <c r="I20" s="16"/>
      <c r="J20" s="16"/>
      <c r="K20" s="16"/>
      <c r="L20" s="16"/>
      <c r="M20" s="16"/>
      <c r="N20" s="16"/>
      <c r="O20" s="16"/>
    </row>
    <row r="21" ht="52.5" customHeight="1">
      <c r="A21" s="53" t="s">
        <v>116</v>
      </c>
      <c r="B21" s="53" t="s">
        <v>117</v>
      </c>
      <c r="C21" s="16">
        <v>30000</v>
      </c>
      <c r="D21" s="16">
        <v>30000</v>
      </c>
      <c r="E21" s="16"/>
      <c r="F21" s="16">
        <v>30000</v>
      </c>
      <c r="G21" s="16"/>
      <c r="H21" s="16"/>
      <c r="I21" s="16"/>
      <c r="J21" s="16"/>
      <c r="K21" s="16"/>
      <c r="L21" s="16"/>
      <c r="M21" s="16"/>
      <c r="N21" s="16"/>
      <c r="O21" s="16"/>
    </row>
    <row r="22" ht="52.5" customHeight="1">
      <c r="A22" s="52" t="s">
        <v>118</v>
      </c>
      <c r="B22" s="52" t="s">
        <v>119</v>
      </c>
      <c r="C22" s="16">
        <v>7069.52</v>
      </c>
      <c r="D22" s="16">
        <v>7069.52</v>
      </c>
      <c r="E22" s="16">
        <v>7069.52</v>
      </c>
      <c r="F22" s="16"/>
      <c r="G22" s="16"/>
      <c r="H22" s="16"/>
      <c r="I22" s="16"/>
      <c r="J22" s="16"/>
      <c r="K22" s="16"/>
      <c r="L22" s="16"/>
      <c r="M22" s="16"/>
      <c r="N22" s="16"/>
      <c r="O22" s="16"/>
    </row>
    <row r="23" ht="52.5" customHeight="1">
      <c r="A23" s="53" t="s">
        <v>120</v>
      </c>
      <c r="B23" s="53" t="s">
        <v>119</v>
      </c>
      <c r="C23" s="16">
        <v>7069.52</v>
      </c>
      <c r="D23" s="16">
        <v>7069.52</v>
      </c>
      <c r="E23" s="16">
        <v>7069.52</v>
      </c>
      <c r="F23" s="16"/>
      <c r="G23" s="16"/>
      <c r="H23" s="16"/>
      <c r="I23" s="16"/>
      <c r="J23" s="16"/>
      <c r="K23" s="16"/>
      <c r="L23" s="16"/>
      <c r="M23" s="16"/>
      <c r="N23" s="16"/>
      <c r="O23" s="16"/>
    </row>
    <row r="24" ht="52.5" customHeight="1">
      <c r="A24" s="51" t="s">
        <v>121</v>
      </c>
      <c r="B24" s="51" t="s">
        <v>122</v>
      </c>
      <c r="C24" s="16">
        <v>114768.5</v>
      </c>
      <c r="D24" s="16">
        <v>114768.5</v>
      </c>
      <c r="E24" s="16">
        <v>114768.5</v>
      </c>
      <c r="F24" s="16"/>
      <c r="G24" s="16"/>
      <c r="H24" s="16"/>
      <c r="I24" s="16"/>
      <c r="J24" s="16"/>
      <c r="K24" s="16"/>
      <c r="L24" s="16"/>
      <c r="M24" s="16"/>
      <c r="N24" s="16"/>
      <c r="O24" s="16"/>
    </row>
    <row r="25" ht="52.5" customHeight="1">
      <c r="A25" s="52" t="s">
        <v>123</v>
      </c>
      <c r="B25" s="52" t="s">
        <v>124</v>
      </c>
      <c r="C25" s="16">
        <v>114768.5</v>
      </c>
      <c r="D25" s="16">
        <v>114768.5</v>
      </c>
      <c r="E25" s="16">
        <v>114768.5</v>
      </c>
      <c r="F25" s="16"/>
      <c r="G25" s="16"/>
      <c r="H25" s="16"/>
      <c r="I25" s="16"/>
      <c r="J25" s="16"/>
      <c r="K25" s="16"/>
      <c r="L25" s="16"/>
      <c r="M25" s="16"/>
      <c r="N25" s="16"/>
      <c r="O25" s="16"/>
    </row>
    <row r="26" ht="52.5" customHeight="1">
      <c r="A26" s="53" t="s">
        <v>125</v>
      </c>
      <c r="B26" s="53" t="s">
        <v>126</v>
      </c>
      <c r="C26" s="16">
        <v>111330.42</v>
      </c>
      <c r="D26" s="16">
        <v>111330.42</v>
      </c>
      <c r="E26" s="16">
        <v>111330.42</v>
      </c>
      <c r="F26" s="16"/>
      <c r="G26" s="16"/>
      <c r="H26" s="16"/>
      <c r="I26" s="16"/>
      <c r="J26" s="16"/>
      <c r="K26" s="16"/>
      <c r="L26" s="16"/>
      <c r="M26" s="16"/>
      <c r="N26" s="16"/>
      <c r="O26" s="16"/>
    </row>
    <row r="27" ht="52.5" customHeight="1">
      <c r="A27" s="53" t="s">
        <v>127</v>
      </c>
      <c r="B27" s="53" t="s">
        <v>128</v>
      </c>
      <c r="C27" s="16"/>
      <c r="D27" s="16"/>
      <c r="E27" s="16"/>
      <c r="F27" s="16"/>
      <c r="G27" s="16"/>
      <c r="H27" s="16"/>
      <c r="I27" s="16"/>
      <c r="J27" s="16"/>
      <c r="K27" s="16"/>
      <c r="L27" s="16"/>
      <c r="M27" s="16"/>
      <c r="N27" s="16"/>
      <c r="O27" s="16"/>
    </row>
    <row r="28" ht="52.5" customHeight="1">
      <c r="A28" s="53" t="s">
        <v>129</v>
      </c>
      <c r="B28" s="53" t="s">
        <v>130</v>
      </c>
      <c r="C28" s="16">
        <v>3438.08</v>
      </c>
      <c r="D28" s="16">
        <v>3438.08</v>
      </c>
      <c r="E28" s="16">
        <v>3438.08</v>
      </c>
      <c r="F28" s="16"/>
      <c r="G28" s="16"/>
      <c r="H28" s="16"/>
      <c r="I28" s="16"/>
      <c r="J28" s="16"/>
      <c r="K28" s="16"/>
      <c r="L28" s="16"/>
      <c r="M28" s="16"/>
      <c r="N28" s="16"/>
      <c r="O28" s="16"/>
    </row>
    <row r="29" ht="52.5" customHeight="1">
      <c r="A29" s="51" t="s">
        <v>131</v>
      </c>
      <c r="B29" s="51" t="s">
        <v>132</v>
      </c>
      <c r="C29" s="16">
        <v>206284.68</v>
      </c>
      <c r="D29" s="16">
        <v>206284.68</v>
      </c>
      <c r="E29" s="16">
        <v>206284.68</v>
      </c>
      <c r="F29" s="16"/>
      <c r="G29" s="16"/>
      <c r="H29" s="16"/>
      <c r="I29" s="16"/>
      <c r="J29" s="16"/>
      <c r="K29" s="16"/>
      <c r="L29" s="16"/>
      <c r="M29" s="16"/>
      <c r="N29" s="16"/>
      <c r="O29" s="16"/>
    </row>
    <row r="30" ht="52.5" customHeight="1">
      <c r="A30" s="52" t="s">
        <v>133</v>
      </c>
      <c r="B30" s="52" t="s">
        <v>134</v>
      </c>
      <c r="C30" s="16">
        <v>206284.68</v>
      </c>
      <c r="D30" s="16">
        <v>206284.68</v>
      </c>
      <c r="E30" s="16">
        <v>206284.68</v>
      </c>
      <c r="F30" s="16"/>
      <c r="G30" s="16"/>
      <c r="H30" s="16"/>
      <c r="I30" s="16"/>
      <c r="J30" s="16"/>
      <c r="K30" s="16"/>
      <c r="L30" s="16"/>
      <c r="M30" s="16"/>
      <c r="N30" s="16"/>
      <c r="O30" s="16"/>
    </row>
    <row r="31" ht="52.5" customHeight="1">
      <c r="A31" s="53" t="s">
        <v>135</v>
      </c>
      <c r="B31" s="53" t="s">
        <v>136</v>
      </c>
      <c r="C31" s="16">
        <v>206284.68</v>
      </c>
      <c r="D31" s="16">
        <v>206284.68</v>
      </c>
      <c r="E31" s="16">
        <v>206284.68</v>
      </c>
      <c r="F31" s="16"/>
      <c r="G31" s="16"/>
      <c r="H31" s="16"/>
      <c r="I31" s="16"/>
      <c r="J31" s="16"/>
      <c r="K31" s="16"/>
      <c r="L31" s="16"/>
      <c r="M31" s="16"/>
      <c r="N31" s="16"/>
      <c r="O31" s="16"/>
    </row>
    <row r="32" ht="30" customHeight="1">
      <c r="A32" s="50" t="s">
        <v>45</v>
      </c>
      <c r="B32" s="50"/>
      <c r="C32" s="16">
        <v>6433484.5</v>
      </c>
      <c r="D32" s="16">
        <v>6433484.5</v>
      </c>
      <c r="E32" s="16">
        <v>2953484.5</v>
      </c>
      <c r="F32" s="16">
        <v>3480000</v>
      </c>
      <c r="G32" s="16"/>
      <c r="H32" s="16"/>
      <c r="I32" s="16"/>
      <c r="J32" s="16"/>
      <c r="K32" s="16"/>
      <c r="L32" s="16"/>
      <c r="M32" s="16"/>
      <c r="N32" s="16"/>
      <c r="O32" s="16"/>
    </row>
  </sheetData>
  <mergeCells>
    <mergeCell ref="N1:O1"/>
    <mergeCell ref="A2:O2"/>
    <mergeCell ref="A3:F3"/>
    <mergeCell ref="N3:O3"/>
    <mergeCell ref="D4:F4"/>
    <mergeCell ref="J4:O4"/>
    <mergeCell ref="A32:B32"/>
    <mergeCell ref="A4:A5"/>
    <mergeCell ref="B4:B5"/>
    <mergeCell ref="C4:C5"/>
    <mergeCell ref="G4:G5"/>
    <mergeCell ref="H4:H5"/>
    <mergeCell ref="I4:I5"/>
  </mergeCells>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82AB7BD-1C3F-65F1-6EF7-F5981BD50059}" mc:Ignorable="x14ac xr xr2 xr3">
  <sheetPr>
    <outlinePr summaryBelow="0" summaryRight="0"/>
  </sheetPr>
  <dimension ref="A1:D36"/>
  <sheetViews>
    <sheetView showZeros="0" topLeftCell="A1" workbookViewId="0" tabSelected="1">
      <selection activeCell="A1" sqref="A1"/>
    </sheetView>
  </sheetViews>
  <sheetFormatPr defaultRowHeight="14.25" defaultColWidth="9.140625" customHeight="1"/>
  <cols>
    <col min="1" max="1" width="32.7734375" customWidth="1"/>
    <col min="2" max="2" width="23.9140625" customWidth="1"/>
    <col min="3" max="3" width="35.48046875" customWidth="1"/>
    <col min="4" max="4" width="36.421875" customWidth="1"/>
  </cols>
  <sheetData>
    <row r="1" ht="17.25" customHeight="1">
      <c r="A1" s="25"/>
      <c r="B1" s="25"/>
      <c r="C1" s="25"/>
      <c r="D1" s="20" t="s">
        <v>137</v>
      </c>
    </row>
    <row r="2" ht="30.75" customHeight="1">
      <c r="A2" s="54" t="str">
        <f>"2026"&amp;"年部门财政拨款收支预算总表"</f>
        <v>2026年部门财政拨款收支预算总表</v>
      </c>
      <c r="B2" s="55"/>
      <c r="C2" s="55"/>
      <c r="D2" s="55"/>
    </row>
    <row r="3" ht="18.75" customHeight="1">
      <c r="A3" s="23" t="str">
        <f>"单位名称："&amp;"芒市残疾人联合会"</f>
        <v>单位名称：芒市残疾人联合会</v>
      </c>
      <c r="B3" s="56"/>
      <c r="C3" s="56"/>
      <c r="D3" s="57" t="s">
        <v>12</v>
      </c>
    </row>
    <row r="4" ht="19.5" customHeight="1">
      <c r="A4" s="42" t="s">
        <v>139</v>
      </c>
      <c r="B4" s="58"/>
      <c r="C4" s="42" t="s">
        <v>140</v>
      </c>
      <c r="D4" s="58"/>
    </row>
    <row r="5" ht="21.75" customHeight="1">
      <c r="A5" s="59" t="s">
        <v>141</v>
      </c>
      <c r="B5" s="26" t="s">
        <v>16</v>
      </c>
      <c r="C5" s="59" t="s">
        <v>142</v>
      </c>
      <c r="D5" s="26" t="s">
        <v>16</v>
      </c>
    </row>
    <row r="6" ht="17.25" customHeight="1">
      <c r="A6" s="33"/>
      <c r="B6" s="60"/>
      <c r="C6" s="33"/>
      <c r="D6" s="60"/>
    </row>
    <row r="7" ht="19.5" customHeight="1">
      <c r="A7" s="61" t="s">
        <v>143</v>
      </c>
      <c r="B7" s="41">
        <v>6433484.5</v>
      </c>
      <c r="C7" s="61" t="s">
        <v>144</v>
      </c>
      <c r="D7" s="41">
        <v>6433484.5</v>
      </c>
    </row>
    <row r="8" ht="19.5" customHeight="1">
      <c r="A8" s="61" t="s">
        <v>145</v>
      </c>
      <c r="B8" s="41">
        <v>6433484.5</v>
      </c>
      <c r="C8" s="62" t="str">
        <f>"（"&amp;"一"&amp;"）"&amp;"社会保障和就业支出"</f>
        <v>（一）社会保障和就业支出</v>
      </c>
      <c r="D8" s="41">
        <v>6112431.32</v>
      </c>
    </row>
    <row r="9" ht="19.5" customHeight="1">
      <c r="A9" s="63" t="s">
        <v>147</v>
      </c>
      <c r="B9" s="41"/>
      <c r="C9" s="62" t="str">
        <f>"（"&amp;"二"&amp;"）"&amp;"卫生健康支出"</f>
        <v>（二）卫生健康支出</v>
      </c>
      <c r="D9" s="41">
        <v>114768.5</v>
      </c>
    </row>
    <row r="10" ht="19.5" customHeight="1">
      <c r="A10" s="63" t="s">
        <v>149</v>
      </c>
      <c r="B10" s="41"/>
      <c r="C10" s="62" t="str">
        <f>"（"&amp;"三"&amp;"）"&amp;"住房保障支出"</f>
        <v>（三）住房保障支出</v>
      </c>
      <c r="D10" s="41">
        <v>206284.68</v>
      </c>
    </row>
    <row r="11" ht="19.5" customHeight="1">
      <c r="A11" s="63" t="s">
        <v>151</v>
      </c>
      <c r="B11" s="41"/>
      <c r="C11" s="64"/>
      <c r="D11" s="41"/>
    </row>
    <row r="12" ht="19.5" customHeight="1">
      <c r="A12" s="63" t="s">
        <v>145</v>
      </c>
      <c r="B12" s="41"/>
      <c r="C12" s="64"/>
      <c r="D12" s="41"/>
    </row>
    <row r="13" ht="19.5" customHeight="1">
      <c r="A13" s="63" t="s">
        <v>147</v>
      </c>
      <c r="B13" s="41"/>
      <c r="C13" s="64"/>
      <c r="D13" s="41"/>
    </row>
    <row r="14" ht="19.5" customHeight="1">
      <c r="A14" s="63" t="s">
        <v>149</v>
      </c>
      <c r="B14" s="41"/>
      <c r="C14" s="64"/>
      <c r="D14" s="41"/>
    </row>
    <row r="15" ht="19.5" customHeight="1">
      <c r="A15" s="65"/>
      <c r="B15" s="41"/>
      <c r="C15" s="64"/>
      <c r="D15" s="41"/>
    </row>
    <row r="16" ht="19.5" customHeight="1">
      <c r="A16" s="65"/>
      <c r="B16" s="41"/>
      <c r="C16" s="64"/>
      <c r="D16" s="41"/>
    </row>
    <row r="17" ht="19.5" customHeight="1">
      <c r="A17" s="65"/>
      <c r="B17" s="41"/>
      <c r="C17" s="64"/>
      <c r="D17" s="41"/>
    </row>
    <row r="18" ht="19.5" customHeight="1">
      <c r="A18" s="65"/>
      <c r="B18" s="41"/>
      <c r="C18" s="64"/>
      <c r="D18" s="41"/>
    </row>
    <row r="19" ht="19.5" customHeight="1">
      <c r="A19" s="65"/>
      <c r="B19" s="41"/>
      <c r="C19" s="64"/>
      <c r="D19" s="41"/>
    </row>
    <row r="20" ht="19.5" customHeight="1">
      <c r="A20" s="61"/>
      <c r="B20" s="41"/>
      <c r="C20" s="64"/>
      <c r="D20" s="41"/>
    </row>
    <row r="21" ht="19.5" customHeight="1">
      <c r="A21" s="61"/>
      <c r="B21" s="41"/>
      <c r="C21" s="61"/>
      <c r="D21" s="41"/>
    </row>
    <row r="22" ht="19.5" customHeight="1">
      <c r="A22" s="61"/>
      <c r="B22" s="41"/>
      <c r="C22" s="61"/>
      <c r="D22" s="41"/>
    </row>
    <row r="23" ht="19.5" customHeight="1">
      <c r="A23" s="61"/>
      <c r="B23" s="41"/>
      <c r="C23" s="61"/>
      <c r="D23" s="41"/>
    </row>
    <row r="24" ht="19.5" customHeight="1">
      <c r="A24" s="61"/>
      <c r="B24" s="41"/>
      <c r="C24" s="61"/>
      <c r="D24" s="41"/>
    </row>
    <row r="25" ht="19.5" customHeight="1">
      <c r="A25" s="61"/>
      <c r="B25" s="41"/>
      <c r="C25" s="61"/>
      <c r="D25" s="41"/>
    </row>
    <row r="26" ht="19.5" customHeight="1">
      <c r="A26" s="64"/>
      <c r="B26" s="41"/>
      <c r="C26" s="61"/>
      <c r="D26" s="41"/>
    </row>
    <row r="27" ht="19.5" customHeight="1">
      <c r="A27" s="61"/>
      <c r="B27" s="41"/>
      <c r="C27" s="61"/>
      <c r="D27" s="41"/>
    </row>
    <row r="28" ht="14.25" customHeight="1">
      <c r="A28" s="61"/>
      <c r="B28" s="41"/>
      <c r="C28" s="63"/>
      <c r="D28" s="41"/>
    </row>
    <row r="29" ht="19.5" customHeight="1">
      <c r="A29" s="61"/>
      <c r="B29" s="41"/>
      <c r="C29" s="61"/>
      <c r="D29" s="41"/>
    </row>
    <row r="30" ht="19.5" customHeight="1">
      <c r="A30" s="64"/>
      <c r="B30" s="41"/>
      <c r="C30" s="61"/>
      <c r="D30" s="41"/>
    </row>
    <row r="31" ht="18" customHeight="1">
      <c r="A31" s="64"/>
      <c r="B31" s="41"/>
      <c r="C31" s="61"/>
      <c r="D31" s="41"/>
    </row>
    <row r="32" ht="18" customHeight="1">
      <c r="A32" s="64"/>
      <c r="B32" s="41"/>
      <c r="C32" s="63"/>
      <c r="D32" s="41"/>
    </row>
    <row r="33" ht="18" customHeight="1">
      <c r="A33" s="64"/>
      <c r="B33" s="41"/>
      <c r="C33" s="63"/>
      <c r="D33" s="41"/>
    </row>
    <row r="34" ht="19.5" customHeight="1">
      <c r="A34" s="64"/>
      <c r="B34" s="44"/>
      <c r="C34" s="61"/>
      <c r="D34" s="44"/>
    </row>
    <row r="35" ht="19.5" customHeight="1">
      <c r="A35" s="64"/>
      <c r="B35" s="41"/>
      <c r="C35" s="61" t="s">
        <v>152</v>
      </c>
      <c r="D35" s="41"/>
    </row>
    <row r="36" ht="19.5" customHeight="1">
      <c r="A36" s="66" t="s">
        <v>38</v>
      </c>
      <c r="B36" s="41">
        <v>6433484.5</v>
      </c>
      <c r="C36" s="66" t="s">
        <v>39</v>
      </c>
      <c r="D36" s="41">
        <v>6433484.5</v>
      </c>
    </row>
  </sheetData>
  <mergeCells>
    <mergeCell ref="A2:D2"/>
    <mergeCell ref="A4:B4"/>
    <mergeCell ref="C4:D4"/>
    <mergeCell ref="A5:A6"/>
    <mergeCell ref="B5:B6"/>
    <mergeCell ref="C5:C6"/>
    <mergeCell ref="D5:D6"/>
    <mergeCell ref="A3:B3"/>
  </mergeCells>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DBB5B56-B289-BE97-F931-F68256B6FFC8}" mc:Ignorable="x14ac xr xr2 xr3">
  <sheetPr>
    <outlinePr summaryBelow="0" summaryRight="0"/>
  </sheetPr>
  <dimension ref="A1:G31"/>
  <sheetViews>
    <sheetView showZeros="0" topLeftCell="A1" workbookViewId="0" tabSelected="1">
      <selection activeCell="A1" sqref="A1"/>
    </sheetView>
  </sheetViews>
  <sheetFormatPr defaultRowHeight="15" defaultColWidth="10.28125" customHeight="1" outlineLevelRow="2"/>
  <cols>
    <col min="1" max="1" width="26.34375" customWidth="1"/>
    <col min="2" max="2" width="24.6328125" customWidth="1"/>
    <col min="3" max="7" width="19.28125" customWidth="1"/>
  </cols>
  <sheetData>
    <row r="1" ht="18.75" customHeight="1">
      <c r="A1" s="67"/>
      <c r="B1" s="67"/>
      <c r="C1" s="67"/>
      <c r="D1" s="67"/>
      <c r="E1" s="67"/>
      <c r="F1" s="67"/>
      <c r="G1" s="68" t="s">
        <v>153</v>
      </c>
    </row>
    <row r="2" ht="33" customHeight="1">
      <c r="A2" s="69" t="str">
        <f>"2026"&amp;"年一般公共预算支出预算表（按功能科目分类）"</f>
        <v>2026年一般公共预算支出预算表（按功能科目分类）</v>
      </c>
      <c r="B2" s="69"/>
      <c r="C2" s="69"/>
      <c r="D2" s="69"/>
      <c r="E2" s="69"/>
      <c r="F2" s="69"/>
      <c r="G2" s="69"/>
    </row>
    <row r="3" ht="18.75" customHeight="1">
      <c r="A3" s="70" t="str">
        <f>"单位名称："&amp;"芒市残疾人联合会"</f>
        <v>单位名称：芒市残疾人联合会</v>
      </c>
      <c r="B3" s="70"/>
      <c r="C3" s="67"/>
      <c r="D3" s="67"/>
      <c r="E3" s="67"/>
      <c r="F3" s="67"/>
      <c r="G3" s="68" t="s">
        <v>12</v>
      </c>
    </row>
    <row r="4" ht="18.75" customHeight="1">
      <c r="A4" s="71" t="s">
        <v>155</v>
      </c>
      <c r="B4" s="71"/>
      <c r="C4" s="71" t="s">
        <v>45</v>
      </c>
      <c r="D4" s="71" t="s">
        <v>67</v>
      </c>
      <c r="E4" s="71"/>
      <c r="F4" s="71"/>
      <c r="G4" s="71" t="s">
        <v>68</v>
      </c>
    </row>
    <row r="5" ht="18.75" customHeight="1">
      <c r="A5" s="71" t="s">
        <v>63</v>
      </c>
      <c r="B5" s="71" t="s">
        <v>64</v>
      </c>
      <c r="C5" s="71"/>
      <c r="D5" s="71" t="s">
        <v>48</v>
      </c>
      <c r="E5" s="71" t="s">
        <v>156</v>
      </c>
      <c r="F5" s="71" t="s">
        <v>157</v>
      </c>
      <c r="G5" s="71"/>
    </row>
    <row r="6" ht="18.75" customHeight="1">
      <c r="A6" s="71" t="s">
        <v>74</v>
      </c>
      <c r="B6" s="71" t="s">
        <v>75</v>
      </c>
      <c r="C6" s="71" t="s">
        <v>76</v>
      </c>
      <c r="D6" s="71" t="s">
        <v>77</v>
      </c>
      <c r="E6" s="71" t="s">
        <v>78</v>
      </c>
      <c r="F6" s="71" t="s">
        <v>79</v>
      </c>
      <c r="G6" s="71" t="s">
        <v>80</v>
      </c>
    </row>
    <row r="7" ht="18.75" customHeight="1" hidden="0" collapsed="0" outlineLevel="0">
      <c r="A7" s="72" t="s">
        <v>89</v>
      </c>
      <c r="B7" s="72" t="s">
        <v>90</v>
      </c>
      <c r="C7" s="73">
        <v>6112431.32</v>
      </c>
      <c r="D7" s="73">
        <v>2632431.32</v>
      </c>
      <c r="E7" s="73">
        <v>2203455.08</v>
      </c>
      <c r="F7" s="73">
        <v>428976.24</v>
      </c>
      <c r="G7" s="73">
        <v>3480000</v>
      </c>
    </row>
    <row r="8" ht="18.75" customHeight="1" hidden="0" collapsed="0" outlineLevel="1">
      <c r="A8" s="74" t="s">
        <v>91</v>
      </c>
      <c r="B8" s="74" t="s">
        <v>92</v>
      </c>
      <c r="C8" s="73">
        <v>480000</v>
      </c>
      <c r="D8" s="73"/>
      <c r="E8" s="73"/>
      <c r="F8" s="73"/>
      <c r="G8" s="73">
        <v>480000</v>
      </c>
    </row>
    <row r="9" ht="18.75" customHeight="1" hidden="0" collapsed="0" outlineLevel="2">
      <c r="A9" s="75" t="s">
        <v>93</v>
      </c>
      <c r="B9" s="75" t="s">
        <v>94</v>
      </c>
      <c r="C9" s="73">
        <v>480000</v>
      </c>
      <c r="D9" s="73"/>
      <c r="E9" s="73"/>
      <c r="F9" s="73"/>
      <c r="G9" s="73">
        <v>480000</v>
      </c>
    </row>
    <row r="10" ht="18.75" customHeight="1" hidden="0" collapsed="0" outlineLevel="1">
      <c r="A10" s="74" t="s">
        <v>95</v>
      </c>
      <c r="B10" s="74" t="s">
        <v>96</v>
      </c>
      <c r="C10" s="73">
        <v>382282.56</v>
      </c>
      <c r="D10" s="73">
        <v>382282.56</v>
      </c>
      <c r="E10" s="73">
        <v>376282.56</v>
      </c>
      <c r="F10" s="73">
        <v>6000</v>
      </c>
      <c r="G10" s="73"/>
    </row>
    <row r="11" ht="18.75" customHeight="1" hidden="0" collapsed="0" outlineLevel="2">
      <c r="A11" s="75" t="s">
        <v>97</v>
      </c>
      <c r="B11" s="75" t="s">
        <v>98</v>
      </c>
      <c r="C11" s="73">
        <v>6000</v>
      </c>
      <c r="D11" s="73">
        <v>6000</v>
      </c>
      <c r="E11" s="73"/>
      <c r="F11" s="73">
        <v>6000</v>
      </c>
      <c r="G11" s="73"/>
    </row>
    <row r="12" ht="18.75" customHeight="1" hidden="0" collapsed="0" outlineLevel="2">
      <c r="A12" s="75" t="s">
        <v>99</v>
      </c>
      <c r="B12" s="75" t="s">
        <v>100</v>
      </c>
      <c r="C12" s="73">
        <v>286282.56</v>
      </c>
      <c r="D12" s="73">
        <v>286282.56</v>
      </c>
      <c r="E12" s="73">
        <v>286282.56</v>
      </c>
      <c r="F12" s="73"/>
      <c r="G12" s="73"/>
    </row>
    <row r="13" ht="18.75" customHeight="1" hidden="0" collapsed="0" outlineLevel="2">
      <c r="A13" s="75" t="s">
        <v>101</v>
      </c>
      <c r="B13" s="75" t="s">
        <v>102</v>
      </c>
      <c r="C13" s="73">
        <v>90000</v>
      </c>
      <c r="D13" s="73">
        <v>90000</v>
      </c>
      <c r="E13" s="73">
        <v>90000</v>
      </c>
      <c r="F13" s="73"/>
      <c r="G13" s="73"/>
    </row>
    <row r="14" ht="18.75" customHeight="1" hidden="0" collapsed="0" outlineLevel="1">
      <c r="A14" s="74" t="s">
        <v>103</v>
      </c>
      <c r="B14" s="74" t="s">
        <v>104</v>
      </c>
      <c r="C14" s="73">
        <v>8064</v>
      </c>
      <c r="D14" s="73">
        <v>8064</v>
      </c>
      <c r="E14" s="73">
        <v>8064</v>
      </c>
      <c r="F14" s="73"/>
      <c r="G14" s="73"/>
    </row>
    <row r="15" ht="18.75" customHeight="1" hidden="0" collapsed="0" outlineLevel="2">
      <c r="A15" s="75" t="s">
        <v>105</v>
      </c>
      <c r="B15" s="75" t="s">
        <v>106</v>
      </c>
      <c r="C15" s="73">
        <v>8064</v>
      </c>
      <c r="D15" s="73">
        <v>8064</v>
      </c>
      <c r="E15" s="73">
        <v>8064</v>
      </c>
      <c r="F15" s="73"/>
      <c r="G15" s="73"/>
    </row>
    <row r="16" ht="18.75" customHeight="1" hidden="0" collapsed="0" outlineLevel="1">
      <c r="A16" s="74" t="s">
        <v>107</v>
      </c>
      <c r="B16" s="74" t="s">
        <v>108</v>
      </c>
      <c r="C16" s="73">
        <v>5235015.24</v>
      </c>
      <c r="D16" s="73">
        <v>2235015.24</v>
      </c>
      <c r="E16" s="73">
        <v>1812039</v>
      </c>
      <c r="F16" s="73">
        <v>422976.24</v>
      </c>
      <c r="G16" s="73">
        <v>3000000</v>
      </c>
    </row>
    <row r="17" ht="18.75" customHeight="1" hidden="0" collapsed="0" outlineLevel="2">
      <c r="A17" s="75" t="s">
        <v>109</v>
      </c>
      <c r="B17" s="75" t="s">
        <v>94</v>
      </c>
      <c r="C17" s="73">
        <v>1734941.8</v>
      </c>
      <c r="D17" s="73">
        <v>1734941.8</v>
      </c>
      <c r="E17" s="73">
        <v>1392013</v>
      </c>
      <c r="F17" s="73">
        <v>342928.8</v>
      </c>
      <c r="G17" s="73"/>
    </row>
    <row r="18" ht="18.75" customHeight="1" hidden="0" collapsed="0" outlineLevel="2">
      <c r="A18" s="75" t="s">
        <v>110</v>
      </c>
      <c r="B18" s="75" t="s">
        <v>111</v>
      </c>
      <c r="C18" s="73">
        <v>500073.44</v>
      </c>
      <c r="D18" s="73">
        <v>500073.44</v>
      </c>
      <c r="E18" s="73">
        <v>420026</v>
      </c>
      <c r="F18" s="73">
        <v>80047.44</v>
      </c>
      <c r="G18" s="73"/>
    </row>
    <row r="19" ht="18.75" customHeight="1" hidden="0" collapsed="0" outlineLevel="2">
      <c r="A19" s="75" t="s">
        <v>112</v>
      </c>
      <c r="B19" s="75" t="s">
        <v>113</v>
      </c>
      <c r="C19" s="73">
        <v>1750000</v>
      </c>
      <c r="D19" s="73"/>
      <c r="E19" s="73"/>
      <c r="F19" s="73"/>
      <c r="G19" s="73">
        <v>1750000</v>
      </c>
    </row>
    <row r="20" ht="18.75" customHeight="1" hidden="0" collapsed="0" outlineLevel="2">
      <c r="A20" s="75" t="s">
        <v>114</v>
      </c>
      <c r="B20" s="75" t="s">
        <v>115</v>
      </c>
      <c r="C20" s="73">
        <v>1220000</v>
      </c>
      <c r="D20" s="73"/>
      <c r="E20" s="73"/>
      <c r="F20" s="73"/>
      <c r="G20" s="73">
        <v>1220000</v>
      </c>
    </row>
    <row r="21" ht="18.75" customHeight="1" hidden="0" collapsed="0" outlineLevel="2">
      <c r="A21" s="75" t="s">
        <v>116</v>
      </c>
      <c r="B21" s="75" t="s">
        <v>117</v>
      </c>
      <c r="C21" s="73">
        <v>30000</v>
      </c>
      <c r="D21" s="73"/>
      <c r="E21" s="73"/>
      <c r="F21" s="73"/>
      <c r="G21" s="73">
        <v>30000</v>
      </c>
    </row>
    <row r="22" ht="18.75" customHeight="1" hidden="0" collapsed="0" outlineLevel="1">
      <c r="A22" s="74" t="s">
        <v>118</v>
      </c>
      <c r="B22" s="74" t="s">
        <v>119</v>
      </c>
      <c r="C22" s="73">
        <v>7069.52</v>
      </c>
      <c r="D22" s="73">
        <v>7069.52</v>
      </c>
      <c r="E22" s="73">
        <v>7069.52</v>
      </c>
      <c r="F22" s="73"/>
      <c r="G22" s="73"/>
    </row>
    <row r="23" ht="18.75" customHeight="1" hidden="0" collapsed="0" outlineLevel="2">
      <c r="A23" s="75" t="s">
        <v>120</v>
      </c>
      <c r="B23" s="75" t="s">
        <v>119</v>
      </c>
      <c r="C23" s="73">
        <v>7069.52</v>
      </c>
      <c r="D23" s="73">
        <v>7069.52</v>
      </c>
      <c r="E23" s="73">
        <v>7069.52</v>
      </c>
      <c r="F23" s="73"/>
      <c r="G23" s="73"/>
    </row>
    <row r="24" ht="18.75" customHeight="1" hidden="0" collapsed="0" outlineLevel="0">
      <c r="A24" s="72" t="s">
        <v>121</v>
      </c>
      <c r="B24" s="72" t="s">
        <v>122</v>
      </c>
      <c r="C24" s="73">
        <v>114768.5</v>
      </c>
      <c r="D24" s="73">
        <v>114768.5</v>
      </c>
      <c r="E24" s="73">
        <v>114768.5</v>
      </c>
      <c r="F24" s="73"/>
      <c r="G24" s="73"/>
    </row>
    <row r="25" ht="18.75" customHeight="1" hidden="0" collapsed="0" outlineLevel="1">
      <c r="A25" s="74" t="s">
        <v>123</v>
      </c>
      <c r="B25" s="74" t="s">
        <v>124</v>
      </c>
      <c r="C25" s="73">
        <v>114768.5</v>
      </c>
      <c r="D25" s="73">
        <v>114768.5</v>
      </c>
      <c r="E25" s="73">
        <v>114768.5</v>
      </c>
      <c r="F25" s="73"/>
      <c r="G25" s="73"/>
    </row>
    <row r="26" ht="18.75" customHeight="1" hidden="0" collapsed="0" outlineLevel="2">
      <c r="A26" s="75" t="s">
        <v>125</v>
      </c>
      <c r="B26" s="75" t="s">
        <v>126</v>
      </c>
      <c r="C26" s="73">
        <v>111330.42</v>
      </c>
      <c r="D26" s="73">
        <v>111330.42</v>
      </c>
      <c r="E26" s="73">
        <v>111330.42</v>
      </c>
      <c r="F26" s="73"/>
      <c r="G26" s="73"/>
    </row>
    <row r="27" ht="18.75" customHeight="1" hidden="0" collapsed="0" outlineLevel="2">
      <c r="A27" s="75" t="s">
        <v>129</v>
      </c>
      <c r="B27" s="75" t="s">
        <v>130</v>
      </c>
      <c r="C27" s="73">
        <v>3438.08</v>
      </c>
      <c r="D27" s="73">
        <v>3438.08</v>
      </c>
      <c r="E27" s="73">
        <v>3438.08</v>
      </c>
      <c r="F27" s="73"/>
      <c r="G27" s="73"/>
    </row>
    <row r="28" ht="18.75" customHeight="1" hidden="0" collapsed="0" outlineLevel="0">
      <c r="A28" s="72" t="s">
        <v>131</v>
      </c>
      <c r="B28" s="72" t="s">
        <v>132</v>
      </c>
      <c r="C28" s="73">
        <v>206284.68</v>
      </c>
      <c r="D28" s="73">
        <v>206284.68</v>
      </c>
      <c r="E28" s="73">
        <v>206284.68</v>
      </c>
      <c r="F28" s="73"/>
      <c r="G28" s="73"/>
    </row>
    <row r="29" ht="18.75" customHeight="1" hidden="0" collapsed="0" outlineLevel="1">
      <c r="A29" s="74" t="s">
        <v>133</v>
      </c>
      <c r="B29" s="74" t="s">
        <v>134</v>
      </c>
      <c r="C29" s="73">
        <v>206284.68</v>
      </c>
      <c r="D29" s="73">
        <v>206284.68</v>
      </c>
      <c r="E29" s="73">
        <v>206284.68</v>
      </c>
      <c r="F29" s="73"/>
      <c r="G29" s="73"/>
    </row>
    <row r="30" ht="18.75" customHeight="1" hidden="0" collapsed="0" outlineLevel="2">
      <c r="A30" s="75" t="s">
        <v>135</v>
      </c>
      <c r="B30" s="75" t="s">
        <v>136</v>
      </c>
      <c r="C30" s="73">
        <v>206284.68</v>
      </c>
      <c r="D30" s="73">
        <v>206284.68</v>
      </c>
      <c r="E30" s="73">
        <v>206284.68</v>
      </c>
      <c r="F30" s="73"/>
      <c r="G30" s="73"/>
    </row>
    <row r="31" ht="18.75" customHeight="1">
      <c r="A31" s="71" t="s">
        <v>45</v>
      </c>
      <c r="B31" s="71"/>
      <c r="C31" s="73">
        <v>6433484.5</v>
      </c>
      <c r="D31" s="73">
        <v>2953484.5</v>
      </c>
      <c r="E31" s="73">
        <v>2524508.26</v>
      </c>
      <c r="F31" s="73">
        <v>428976.24</v>
      </c>
      <c r="G31" s="73">
        <v>3480000</v>
      </c>
    </row>
  </sheetData>
  <mergeCells>
    <mergeCell ref="A2:G2"/>
    <mergeCell ref="A4:B4"/>
    <mergeCell ref="C4:C5"/>
    <mergeCell ref="D4:F4"/>
    <mergeCell ref="G4:G5"/>
    <mergeCell ref="A31:B31"/>
    <mergeCell ref="A3:C3"/>
  </mergeCells>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DAD5432-22F2-A1CE-0FB1-4FEA3CB16E06}" mc:Ignorable="x14ac xr xr2 xr3">
  <sheetPr>
    <outlinePr summaryBelow="0" summaryRight="0"/>
  </sheetPr>
  <dimension ref="A1:F7"/>
  <sheetViews>
    <sheetView showZeros="0" topLeftCell="A1" workbookViewId="0" tabSelected="1">
      <selection activeCell="A1" sqref="A1"/>
    </sheetView>
  </sheetViews>
  <sheetFormatPr defaultRowHeight="14.25" defaultColWidth="9.140625" customHeight="1"/>
  <cols>
    <col min="1" max="1" width="28.203125" customWidth="1"/>
    <col min="2" max="2" width="18.34375" customWidth="1"/>
    <col min="3" max="3" width="17.28125" customWidth="1"/>
    <col min="4" max="4" width="21.6328125" customWidth="1"/>
    <col min="5" max="5" width="19.7734375" customWidth="1"/>
    <col min="6" max="6" width="18.7109375" customWidth="1"/>
  </cols>
  <sheetData>
    <row r="1" ht="14.25" customHeight="1">
      <c r="A1" s="76"/>
      <c r="B1" s="76"/>
      <c r="C1" s="77"/>
      <c r="D1" s="18"/>
      <c r="E1" s="18"/>
      <c r="F1" s="78" t="s">
        <v>158</v>
      </c>
    </row>
    <row r="2" ht="33.75" customHeight="1">
      <c r="A2" s="79" t="str">
        <f>"2026"&amp;"年一般公共预算“三公”经费支出预算表"</f>
        <v>2026年一般公共预算“三公”经费支出预算表</v>
      </c>
      <c r="B2" s="80"/>
      <c r="C2" s="80"/>
      <c r="D2" s="80"/>
      <c r="E2" s="80"/>
      <c r="F2" s="80"/>
    </row>
    <row r="3" ht="21.75" customHeight="1">
      <c r="A3" s="81" t="str">
        <f>"单位名称："&amp;"芒市残疾人联合会"</f>
        <v>单位名称：芒市残疾人联合会</v>
      </c>
      <c r="B3" s="76"/>
      <c r="C3" s="77"/>
      <c r="D3" s="82"/>
      <c r="E3" s="18"/>
      <c r="F3" s="78" t="s">
        <v>42</v>
      </c>
    </row>
    <row r="4" ht="19.5" customHeight="1">
      <c r="A4" s="26" t="s">
        <v>160</v>
      </c>
      <c r="B4" s="59" t="s">
        <v>161</v>
      </c>
      <c r="C4" s="42" t="s">
        <v>162</v>
      </c>
      <c r="D4" s="29"/>
      <c r="E4" s="58"/>
      <c r="F4" s="59" t="s">
        <v>163</v>
      </c>
    </row>
    <row r="5" ht="19.5" customHeight="1">
      <c r="A5" s="60"/>
      <c r="B5" s="33"/>
      <c r="C5" s="35" t="s">
        <v>48</v>
      </c>
      <c r="D5" s="35" t="s">
        <v>164</v>
      </c>
      <c r="E5" s="35" t="s">
        <v>165</v>
      </c>
      <c r="F5" s="33"/>
    </row>
    <row r="6" ht="18.75" customHeight="1">
      <c r="A6" s="83">
        <v>1</v>
      </c>
      <c r="B6" s="83">
        <v>2</v>
      </c>
      <c r="C6" s="84">
        <v>3</v>
      </c>
      <c r="D6" s="83">
        <v>4</v>
      </c>
      <c r="E6" s="83">
        <v>5</v>
      </c>
      <c r="F6" s="83">
        <v>6</v>
      </c>
    </row>
    <row r="7" ht="24.75" customHeight="1">
      <c r="A7" s="85">
        <v>19400</v>
      </c>
      <c r="B7" s="85"/>
      <c r="C7" s="86">
        <v>18400</v>
      </c>
      <c r="D7" s="85"/>
      <c r="E7" s="85">
        <v>18400</v>
      </c>
      <c r="F7" s="85">
        <v>1000</v>
      </c>
    </row>
  </sheetData>
  <mergeCells>
    <mergeCell ref="A4:A5"/>
    <mergeCell ref="B4:B5"/>
    <mergeCell ref="C4:E4"/>
    <mergeCell ref="A2:F2"/>
    <mergeCell ref="F4:F5"/>
    <mergeCell ref="A3:D3"/>
  </mergeCells>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344C8E9-3A05-0042-6AA6-E74A65943F1E}" mc:Ignorable="x14ac xr xr2 xr3">
  <sheetPr>
    <outlinePr summaryBelow="0" summaryRight="0"/>
  </sheetPr>
  <dimension ref="A1:W44"/>
  <sheetViews>
    <sheetView showZeros="0" topLeftCell="A1" workbookViewId="0" tabSelected="1">
      <selection activeCell="A1" sqref="A1"/>
    </sheetView>
  </sheetViews>
  <sheetFormatPr defaultRowHeight="15" defaultColWidth="10.28125" customHeight="1" outlineLevelRow="1"/>
  <cols>
    <col min="1" max="2" width="12.421875" customWidth="1"/>
    <col min="3" max="3" width="10.8515625" customWidth="1"/>
    <col min="4" max="4" width="6.00390625" customWidth="1"/>
    <col min="5" max="5" width="10.57421875" customWidth="1"/>
    <col min="6" max="6" width="5.57421875" customWidth="1"/>
    <col min="7" max="7" width="8.7109375" customWidth="1"/>
    <col min="8" max="8" width="12.9140625" customWidth="1"/>
    <col min="9" max="9" width="12.28125" customWidth="1"/>
    <col min="10" max="11" width="6.00390625" customWidth="1"/>
    <col min="12" max="12" width="12.28125" customWidth="1"/>
    <col min="13" max="13" width="3.7109375" customWidth="1"/>
    <col min="14" max="14" width="5.05078125" customWidth="1"/>
    <col min="15" max="15" width="5.7734375" customWidth="1"/>
    <col min="16" max="16" width="6.57421875" customWidth="1"/>
    <col min="17" max="17" width="4.7734375" customWidth="1"/>
    <col min="18" max="18" width="4.28125" customWidth="1"/>
    <col min="19" max="23" width="4.7109375" customWidth="1"/>
  </cols>
  <sheetData>
    <row r="1" ht="18.75" customHeight="1">
      <c r="A1" s="5"/>
      <c r="B1" s="5"/>
      <c r="C1" s="5"/>
      <c r="D1" s="5"/>
      <c r="E1" s="5"/>
      <c r="F1" s="5"/>
      <c r="G1" s="5"/>
      <c r="H1" s="5"/>
      <c r="I1" s="5"/>
      <c r="J1" s="5"/>
      <c r="K1" s="5"/>
      <c r="L1" s="5"/>
      <c r="M1" s="5"/>
      <c r="N1" s="5"/>
      <c r="O1" s="5"/>
      <c r="P1" s="5"/>
      <c r="Q1" s="5"/>
      <c r="R1" s="5"/>
      <c r="S1" s="5"/>
      <c r="T1" s="87" t="s">
        <v>166</v>
      </c>
      <c r="U1" s="87"/>
      <c r="V1" s="87"/>
      <c r="W1" s="87"/>
    </row>
    <row r="2" ht="45.75" customHeight="1">
      <c r="A2" s="88" t="str">
        <f>"2026"&amp;"年部门基本支出预算表"</f>
        <v>2026年部门基本支出预算表</v>
      </c>
      <c r="B2" s="89"/>
      <c r="C2" s="89"/>
      <c r="D2" s="89"/>
      <c r="E2" s="89"/>
      <c r="F2" s="89"/>
      <c r="G2" s="89"/>
      <c r="H2" s="89"/>
      <c r="I2" s="89"/>
      <c r="J2" s="89"/>
      <c r="K2" s="89"/>
      <c r="L2" s="89"/>
      <c r="M2" s="89"/>
      <c r="N2" s="89"/>
      <c r="O2" s="89"/>
      <c r="P2" s="89"/>
      <c r="Q2" s="89"/>
      <c r="R2" s="89"/>
      <c r="S2" s="89"/>
      <c r="T2" s="89"/>
      <c r="U2" s="89"/>
      <c r="V2" s="89"/>
      <c r="W2" s="89"/>
    </row>
    <row r="3" ht="18.75" customHeight="1">
      <c r="A3" s="5" t="str">
        <f>"单位名称："&amp;"芒市残疾人联合会"</f>
        <v>单位名称：芒市残疾人联合会</v>
      </c>
      <c r="B3" s="5"/>
      <c r="C3" s="5"/>
      <c r="D3" s="5"/>
      <c r="E3" s="5"/>
      <c r="F3" s="5"/>
      <c r="G3" s="5"/>
      <c r="H3" s="5"/>
      <c r="I3" s="5"/>
      <c r="J3" s="5"/>
      <c r="K3" s="5"/>
      <c r="L3" s="5"/>
      <c r="M3" s="5"/>
      <c r="N3" s="5"/>
      <c r="O3" s="5"/>
      <c r="P3" s="5"/>
      <c r="Q3" s="5"/>
      <c r="R3" s="5"/>
      <c r="S3" s="5"/>
      <c r="T3" s="87" t="s">
        <v>42</v>
      </c>
      <c r="U3" s="87"/>
      <c r="V3" s="87"/>
      <c r="W3" s="87"/>
    </row>
    <row r="4" ht="18.75" customHeight="1">
      <c r="A4" s="90" t="s">
        <v>168</v>
      </c>
      <c r="B4" s="90" t="s">
        <v>169</v>
      </c>
      <c r="C4" s="90" t="s">
        <v>170</v>
      </c>
      <c r="D4" s="90" t="s">
        <v>171</v>
      </c>
      <c r="E4" s="90" t="s">
        <v>172</v>
      </c>
      <c r="F4" s="90" t="s">
        <v>173</v>
      </c>
      <c r="G4" s="90" t="s">
        <v>174</v>
      </c>
      <c r="H4" s="90" t="s">
        <v>175</v>
      </c>
      <c r="I4" s="90"/>
      <c r="J4" s="90"/>
      <c r="K4" s="90"/>
      <c r="L4" s="90"/>
      <c r="M4" s="90"/>
      <c r="N4" s="90"/>
      <c r="O4" s="90"/>
      <c r="P4" s="90"/>
      <c r="Q4" s="90"/>
      <c r="R4" s="90"/>
      <c r="S4" s="90"/>
      <c r="T4" s="90"/>
      <c r="U4" s="90"/>
      <c r="V4" s="90"/>
      <c r="W4" s="90"/>
    </row>
    <row r="5" ht="28.31" customHeight="1">
      <c r="A5" s="90"/>
      <c r="B5" s="90"/>
      <c r="C5" s="90"/>
      <c r="D5" s="90"/>
      <c r="E5" s="90"/>
      <c r="F5" s="90"/>
      <c r="G5" s="90"/>
      <c r="H5" s="90" t="s">
        <v>176</v>
      </c>
      <c r="I5" s="90" t="s">
        <v>49</v>
      </c>
      <c r="J5" s="90" t="s">
        <v>177</v>
      </c>
      <c r="K5" s="90" t="s">
        <v>178</v>
      </c>
      <c r="L5" s="90" t="s">
        <v>179</v>
      </c>
      <c r="M5" s="90" t="s">
        <v>180</v>
      </c>
      <c r="N5" s="90" t="s">
        <v>181</v>
      </c>
      <c r="O5" s="90" t="s">
        <v>50</v>
      </c>
      <c r="P5" s="90" t="s">
        <v>51</v>
      </c>
      <c r="Q5" s="90" t="s">
        <v>52</v>
      </c>
      <c r="R5" s="90" t="s">
        <v>66</v>
      </c>
      <c r="S5" s="90"/>
      <c r="T5" s="90"/>
      <c r="U5" s="90"/>
      <c r="V5" s="90"/>
      <c r="W5" s="90"/>
    </row>
    <row r="6" ht="24" customHeight="1">
      <c r="A6" s="90"/>
      <c r="B6" s="90"/>
      <c r="C6" s="90"/>
      <c r="D6" s="90"/>
      <c r="E6" s="90"/>
      <c r="F6" s="90"/>
      <c r="G6" s="90"/>
      <c r="H6" s="90"/>
      <c r="I6" s="90" t="s">
        <v>182</v>
      </c>
      <c r="J6" s="90" t="s">
        <v>177</v>
      </c>
      <c r="K6" s="90" t="s">
        <v>178</v>
      </c>
      <c r="L6" s="90" t="s">
        <v>179</v>
      </c>
      <c r="M6" s="90" t="s">
        <v>180</v>
      </c>
      <c r="N6" s="90" t="s">
        <v>49</v>
      </c>
      <c r="O6" s="90" t="s">
        <v>50</v>
      </c>
      <c r="P6" s="90" t="s">
        <v>51</v>
      </c>
      <c r="Q6" s="90"/>
      <c r="R6" s="90" t="s">
        <v>48</v>
      </c>
      <c r="S6" s="90" t="s">
        <v>55</v>
      </c>
      <c r="T6" s="90" t="s">
        <v>56</v>
      </c>
      <c r="U6" s="90" t="s">
        <v>57</v>
      </c>
      <c r="V6" s="90" t="s">
        <v>58</v>
      </c>
      <c r="W6" s="90" t="s">
        <v>59</v>
      </c>
    </row>
    <row r="7" ht="32.06" customHeight="1">
      <c r="A7" s="90"/>
      <c r="B7" s="90"/>
      <c r="C7" s="90"/>
      <c r="D7" s="90"/>
      <c r="E7" s="90"/>
      <c r="F7" s="90"/>
      <c r="G7" s="90"/>
      <c r="H7" s="90"/>
      <c r="I7" s="90" t="s">
        <v>48</v>
      </c>
      <c r="J7" s="90"/>
      <c r="K7" s="90"/>
      <c r="L7" s="90"/>
      <c r="M7" s="90"/>
      <c r="N7" s="90"/>
      <c r="O7" s="90"/>
      <c r="P7" s="90"/>
      <c r="Q7" s="90"/>
      <c r="R7" s="90"/>
      <c r="S7" s="90"/>
      <c r="T7" s="90"/>
      <c r="U7" s="90"/>
      <c r="V7" s="90"/>
      <c r="W7" s="90"/>
    </row>
    <row r="8" ht="18.75" customHeight="1">
      <c r="A8" s="90" t="s">
        <v>74</v>
      </c>
      <c r="B8" s="90" t="s">
        <v>75</v>
      </c>
      <c r="C8" s="90" t="s">
        <v>76</v>
      </c>
      <c r="D8" s="90" t="s">
        <v>77</v>
      </c>
      <c r="E8" s="90" t="s">
        <v>78</v>
      </c>
      <c r="F8" s="90" t="s">
        <v>79</v>
      </c>
      <c r="G8" s="90" t="s">
        <v>80</v>
      </c>
      <c r="H8" s="90" t="s">
        <v>81</v>
      </c>
      <c r="I8" s="90" t="s">
        <v>82</v>
      </c>
      <c r="J8" s="90" t="s">
        <v>83</v>
      </c>
      <c r="K8" s="90" t="s">
        <v>84</v>
      </c>
      <c r="L8" s="90" t="s">
        <v>85</v>
      </c>
      <c r="M8" s="90" t="s">
        <v>86</v>
      </c>
      <c r="N8" s="90" t="s">
        <v>87</v>
      </c>
      <c r="O8" s="90" t="s">
        <v>88</v>
      </c>
      <c r="P8" s="90" t="s">
        <v>183</v>
      </c>
      <c r="Q8" s="90" t="s">
        <v>184</v>
      </c>
      <c r="R8" s="90" t="s">
        <v>185</v>
      </c>
      <c r="S8" s="90" t="s">
        <v>186</v>
      </c>
      <c r="T8" s="90" t="s">
        <v>187</v>
      </c>
      <c r="U8" s="90" t="s">
        <v>188</v>
      </c>
      <c r="V8" s="90" t="s">
        <v>189</v>
      </c>
      <c r="W8" s="90" t="s">
        <v>190</v>
      </c>
    </row>
    <row r="9" ht="53.25" customHeight="1" hidden="0" collapsed="0" outlineLevel="0">
      <c r="A9" s="15" t="s">
        <v>0</v>
      </c>
      <c r="B9" s="15"/>
      <c r="C9" s="15"/>
      <c r="D9" s="15"/>
      <c r="E9" s="15"/>
      <c r="F9" s="15"/>
      <c r="G9" s="15"/>
      <c r="H9" s="16">
        <v>2953484.5</v>
      </c>
      <c r="I9" s="16">
        <v>2953484.5</v>
      </c>
      <c r="J9" s="16"/>
      <c r="K9" s="16"/>
      <c r="L9" s="16">
        <v>2953484.5</v>
      </c>
      <c r="M9" s="16"/>
      <c r="N9" s="16"/>
      <c r="O9" s="16"/>
      <c r="P9" s="16"/>
      <c r="Q9" s="16"/>
      <c r="R9" s="16"/>
      <c r="S9" s="16"/>
      <c r="T9" s="16"/>
      <c r="U9" s="16"/>
      <c r="V9" s="16"/>
      <c r="W9" s="16"/>
    </row>
    <row r="10" ht="53.25" customHeight="1" hidden="0" collapsed="0" outlineLevel="1">
      <c r="A10" s="15" t="s">
        <v>0</v>
      </c>
      <c r="B10" s="15" t="s">
        <v>191</v>
      </c>
      <c r="C10" s="15" t="s">
        <v>192</v>
      </c>
      <c r="D10" s="15" t="s">
        <v>110</v>
      </c>
      <c r="E10" s="15" t="s">
        <v>111</v>
      </c>
      <c r="F10" s="15" t="s">
        <v>193</v>
      </c>
      <c r="G10" s="15" t="s">
        <v>194</v>
      </c>
      <c r="H10" s="16">
        <v>211848</v>
      </c>
      <c r="I10" s="16">
        <v>211848</v>
      </c>
      <c r="J10" s="16"/>
      <c r="K10" s="16"/>
      <c r="L10" s="16">
        <v>211848</v>
      </c>
      <c r="M10" s="16"/>
      <c r="N10" s="16"/>
      <c r="O10" s="16"/>
      <c r="P10" s="16"/>
      <c r="Q10" s="16"/>
      <c r="R10" s="16"/>
      <c r="S10" s="16"/>
      <c r="T10" s="16"/>
      <c r="U10" s="16"/>
      <c r="V10" s="16"/>
      <c r="W10" s="16"/>
    </row>
    <row r="11" ht="53.25" customHeight="1" hidden="0" collapsed="0" outlineLevel="1">
      <c r="A11" s="15" t="s">
        <v>0</v>
      </c>
      <c r="B11" s="15" t="s">
        <v>195</v>
      </c>
      <c r="C11" s="15" t="s">
        <v>196</v>
      </c>
      <c r="D11" s="15" t="s">
        <v>109</v>
      </c>
      <c r="E11" s="15" t="s">
        <v>94</v>
      </c>
      <c r="F11" s="15" t="s">
        <v>193</v>
      </c>
      <c r="G11" s="15" t="s">
        <v>194</v>
      </c>
      <c r="H11" s="16">
        <v>630876</v>
      </c>
      <c r="I11" s="16">
        <v>630876</v>
      </c>
      <c r="J11" s="16"/>
      <c r="K11" s="16"/>
      <c r="L11" s="16">
        <v>630876</v>
      </c>
      <c r="M11" s="15"/>
      <c r="N11" s="16"/>
      <c r="O11" s="16"/>
      <c r="P11" s="16"/>
      <c r="Q11" s="16"/>
      <c r="R11" s="16"/>
      <c r="S11" s="16"/>
      <c r="T11" s="16"/>
      <c r="U11" s="16"/>
      <c r="V11" s="16"/>
      <c r="W11" s="16"/>
    </row>
    <row r="12" ht="53.25" customHeight="1" hidden="0" collapsed="0" outlineLevel="1">
      <c r="A12" s="15" t="s">
        <v>0</v>
      </c>
      <c r="B12" s="15" t="s">
        <v>191</v>
      </c>
      <c r="C12" s="15" t="s">
        <v>192</v>
      </c>
      <c r="D12" s="15" t="s">
        <v>110</v>
      </c>
      <c r="E12" s="15" t="s">
        <v>111</v>
      </c>
      <c r="F12" s="15" t="s">
        <v>197</v>
      </c>
      <c r="G12" s="15" t="s">
        <v>198</v>
      </c>
      <c r="H12" s="16">
        <v>23280</v>
      </c>
      <c r="I12" s="16">
        <v>23280</v>
      </c>
      <c r="J12" s="16"/>
      <c r="K12" s="16"/>
      <c r="L12" s="16">
        <v>23280</v>
      </c>
      <c r="M12" s="15"/>
      <c r="N12" s="16"/>
      <c r="O12" s="16"/>
      <c r="P12" s="16"/>
      <c r="Q12" s="16"/>
      <c r="R12" s="16"/>
      <c r="S12" s="16"/>
      <c r="T12" s="16"/>
      <c r="U12" s="16"/>
      <c r="V12" s="16"/>
      <c r="W12" s="16"/>
    </row>
    <row r="13" ht="53.25" customHeight="1" hidden="0" collapsed="0" outlineLevel="1">
      <c r="A13" s="15" t="s">
        <v>0</v>
      </c>
      <c r="B13" s="15" t="s">
        <v>195</v>
      </c>
      <c r="C13" s="15" t="s">
        <v>196</v>
      </c>
      <c r="D13" s="15" t="s">
        <v>109</v>
      </c>
      <c r="E13" s="15" t="s">
        <v>94</v>
      </c>
      <c r="F13" s="15" t="s">
        <v>197</v>
      </c>
      <c r="G13" s="15" t="s">
        <v>198</v>
      </c>
      <c r="H13" s="16">
        <v>708564</v>
      </c>
      <c r="I13" s="16">
        <v>708564</v>
      </c>
      <c r="J13" s="16"/>
      <c r="K13" s="16"/>
      <c r="L13" s="16">
        <v>708564</v>
      </c>
      <c r="M13" s="15"/>
      <c r="N13" s="16"/>
      <c r="O13" s="16"/>
      <c r="P13" s="16"/>
      <c r="Q13" s="16"/>
      <c r="R13" s="16"/>
      <c r="S13" s="16"/>
      <c r="T13" s="16"/>
      <c r="U13" s="16"/>
      <c r="V13" s="16"/>
      <c r="W13" s="16"/>
    </row>
    <row r="14" ht="53.25" customHeight="1" hidden="0" collapsed="0" outlineLevel="1">
      <c r="A14" s="15" t="s">
        <v>0</v>
      </c>
      <c r="B14" s="15" t="s">
        <v>195</v>
      </c>
      <c r="C14" s="15" t="s">
        <v>196</v>
      </c>
      <c r="D14" s="15" t="s">
        <v>109</v>
      </c>
      <c r="E14" s="15" t="s">
        <v>94</v>
      </c>
      <c r="F14" s="15" t="s">
        <v>199</v>
      </c>
      <c r="G14" s="15" t="s">
        <v>200</v>
      </c>
      <c r="H14" s="16">
        <v>52573</v>
      </c>
      <c r="I14" s="16">
        <v>52573</v>
      </c>
      <c r="J14" s="16"/>
      <c r="K14" s="16"/>
      <c r="L14" s="16">
        <v>52573</v>
      </c>
      <c r="M14" s="15"/>
      <c r="N14" s="16"/>
      <c r="O14" s="16"/>
      <c r="P14" s="16"/>
      <c r="Q14" s="16"/>
      <c r="R14" s="16"/>
      <c r="S14" s="16"/>
      <c r="T14" s="16"/>
      <c r="U14" s="16"/>
      <c r="V14" s="16"/>
      <c r="W14" s="16"/>
    </row>
    <row r="15" ht="53.25" customHeight="1" hidden="0" collapsed="0" outlineLevel="1">
      <c r="A15" s="15" t="s">
        <v>0</v>
      </c>
      <c r="B15" s="15" t="s">
        <v>191</v>
      </c>
      <c r="C15" s="15" t="s">
        <v>192</v>
      </c>
      <c r="D15" s="15" t="s">
        <v>110</v>
      </c>
      <c r="E15" s="15" t="s">
        <v>111</v>
      </c>
      <c r="F15" s="15" t="s">
        <v>201</v>
      </c>
      <c r="G15" s="15" t="s">
        <v>202</v>
      </c>
      <c r="H15" s="16">
        <v>17654</v>
      </c>
      <c r="I15" s="16">
        <v>17654</v>
      </c>
      <c r="J15" s="16"/>
      <c r="K15" s="16"/>
      <c r="L15" s="16">
        <v>17654</v>
      </c>
      <c r="M15" s="15"/>
      <c r="N15" s="16"/>
      <c r="O15" s="16"/>
      <c r="P15" s="16"/>
      <c r="Q15" s="16"/>
      <c r="R15" s="16"/>
      <c r="S15" s="16"/>
      <c r="T15" s="16"/>
      <c r="U15" s="16"/>
      <c r="V15" s="16"/>
      <c r="W15" s="16"/>
    </row>
    <row r="16" ht="53.25" customHeight="1" hidden="0" collapsed="0" outlineLevel="1">
      <c r="A16" s="15" t="s">
        <v>0</v>
      </c>
      <c r="B16" s="15" t="s">
        <v>191</v>
      </c>
      <c r="C16" s="15" t="s">
        <v>192</v>
      </c>
      <c r="D16" s="15" t="s">
        <v>110</v>
      </c>
      <c r="E16" s="15" t="s">
        <v>111</v>
      </c>
      <c r="F16" s="15" t="s">
        <v>201</v>
      </c>
      <c r="G16" s="15" t="s">
        <v>202</v>
      </c>
      <c r="H16" s="16">
        <v>63240</v>
      </c>
      <c r="I16" s="16">
        <v>63240</v>
      </c>
      <c r="J16" s="16"/>
      <c r="K16" s="16"/>
      <c r="L16" s="16">
        <v>63240</v>
      </c>
      <c r="M16" s="15"/>
      <c r="N16" s="16"/>
      <c r="O16" s="16"/>
      <c r="P16" s="16"/>
      <c r="Q16" s="16"/>
      <c r="R16" s="16"/>
      <c r="S16" s="16"/>
      <c r="T16" s="16"/>
      <c r="U16" s="16"/>
      <c r="V16" s="16"/>
      <c r="W16" s="16"/>
    </row>
    <row r="17" ht="53.25" customHeight="1" hidden="0" collapsed="0" outlineLevel="1">
      <c r="A17" s="15" t="s">
        <v>0</v>
      </c>
      <c r="B17" s="15" t="s">
        <v>191</v>
      </c>
      <c r="C17" s="15" t="s">
        <v>192</v>
      </c>
      <c r="D17" s="15" t="s">
        <v>110</v>
      </c>
      <c r="E17" s="15" t="s">
        <v>111</v>
      </c>
      <c r="F17" s="15" t="s">
        <v>201</v>
      </c>
      <c r="G17" s="15" t="s">
        <v>202</v>
      </c>
      <c r="H17" s="16">
        <v>37380</v>
      </c>
      <c r="I17" s="16">
        <v>37380</v>
      </c>
      <c r="J17" s="16"/>
      <c r="K17" s="16"/>
      <c r="L17" s="16">
        <v>37380</v>
      </c>
      <c r="M17" s="15"/>
      <c r="N17" s="16"/>
      <c r="O17" s="16"/>
      <c r="P17" s="16"/>
      <c r="Q17" s="16"/>
      <c r="R17" s="16"/>
      <c r="S17" s="16"/>
      <c r="T17" s="16"/>
      <c r="U17" s="16"/>
      <c r="V17" s="16"/>
      <c r="W17" s="16"/>
    </row>
    <row r="18" ht="53.25" customHeight="1" hidden="0" collapsed="0" outlineLevel="1">
      <c r="A18" s="15" t="s">
        <v>0</v>
      </c>
      <c r="B18" s="15" t="s">
        <v>191</v>
      </c>
      <c r="C18" s="15" t="s">
        <v>192</v>
      </c>
      <c r="D18" s="15" t="s">
        <v>110</v>
      </c>
      <c r="E18" s="15" t="s">
        <v>111</v>
      </c>
      <c r="F18" s="15" t="s">
        <v>201</v>
      </c>
      <c r="G18" s="15" t="s">
        <v>202</v>
      </c>
      <c r="H18" s="16">
        <v>66624</v>
      </c>
      <c r="I18" s="16">
        <v>66624</v>
      </c>
      <c r="J18" s="16"/>
      <c r="K18" s="16"/>
      <c r="L18" s="16">
        <v>66624</v>
      </c>
      <c r="M18" s="15"/>
      <c r="N18" s="16"/>
      <c r="O18" s="16"/>
      <c r="P18" s="16"/>
      <c r="Q18" s="16"/>
      <c r="R18" s="16"/>
      <c r="S18" s="16"/>
      <c r="T18" s="16"/>
      <c r="U18" s="16"/>
      <c r="V18" s="16"/>
      <c r="W18" s="16"/>
    </row>
    <row r="19" ht="53.25" customHeight="1" hidden="0" collapsed="0" outlineLevel="1">
      <c r="A19" s="15" t="s">
        <v>0</v>
      </c>
      <c r="B19" s="15" t="s">
        <v>203</v>
      </c>
      <c r="C19" s="15" t="s">
        <v>204</v>
      </c>
      <c r="D19" s="15" t="s">
        <v>99</v>
      </c>
      <c r="E19" s="15" t="s">
        <v>100</v>
      </c>
      <c r="F19" s="15" t="s">
        <v>205</v>
      </c>
      <c r="G19" s="15" t="s">
        <v>206</v>
      </c>
      <c r="H19" s="16">
        <v>286282.56</v>
      </c>
      <c r="I19" s="16">
        <v>286282.56</v>
      </c>
      <c r="J19" s="16"/>
      <c r="K19" s="16"/>
      <c r="L19" s="16">
        <v>286282.56</v>
      </c>
      <c r="M19" s="15"/>
      <c r="N19" s="16"/>
      <c r="O19" s="16"/>
      <c r="P19" s="16"/>
      <c r="Q19" s="16"/>
      <c r="R19" s="16"/>
      <c r="S19" s="16"/>
      <c r="T19" s="16"/>
      <c r="U19" s="16"/>
      <c r="V19" s="16"/>
      <c r="W19" s="16"/>
    </row>
    <row r="20" ht="53.25" customHeight="1" hidden="0" collapsed="0" outlineLevel="1">
      <c r="A20" s="15" t="s">
        <v>0</v>
      </c>
      <c r="B20" s="15" t="s">
        <v>203</v>
      </c>
      <c r="C20" s="15" t="s">
        <v>204</v>
      </c>
      <c r="D20" s="15" t="s">
        <v>101</v>
      </c>
      <c r="E20" s="15" t="s">
        <v>102</v>
      </c>
      <c r="F20" s="15" t="s">
        <v>207</v>
      </c>
      <c r="G20" s="15" t="s">
        <v>208</v>
      </c>
      <c r="H20" s="16"/>
      <c r="I20" s="16"/>
      <c r="J20" s="16"/>
      <c r="K20" s="16"/>
      <c r="L20" s="16"/>
      <c r="M20" s="15"/>
      <c r="N20" s="16"/>
      <c r="O20" s="16"/>
      <c r="P20" s="16"/>
      <c r="Q20" s="16"/>
      <c r="R20" s="16"/>
      <c r="S20" s="16"/>
      <c r="T20" s="16"/>
      <c r="U20" s="16"/>
      <c r="V20" s="16"/>
      <c r="W20" s="16"/>
    </row>
    <row r="21" ht="53.25" customHeight="1" hidden="0" collapsed="0" outlineLevel="1">
      <c r="A21" s="15" t="s">
        <v>0</v>
      </c>
      <c r="B21" s="15" t="s">
        <v>203</v>
      </c>
      <c r="C21" s="15" t="s">
        <v>204</v>
      </c>
      <c r="D21" s="15" t="s">
        <v>101</v>
      </c>
      <c r="E21" s="15" t="s">
        <v>102</v>
      </c>
      <c r="F21" s="15" t="s">
        <v>207</v>
      </c>
      <c r="G21" s="15" t="s">
        <v>208</v>
      </c>
      <c r="H21" s="16">
        <v>90000</v>
      </c>
      <c r="I21" s="16">
        <v>90000</v>
      </c>
      <c r="J21" s="16"/>
      <c r="K21" s="16"/>
      <c r="L21" s="16">
        <v>90000</v>
      </c>
      <c r="M21" s="15"/>
      <c r="N21" s="16"/>
      <c r="O21" s="16"/>
      <c r="P21" s="16"/>
      <c r="Q21" s="16"/>
      <c r="R21" s="16"/>
      <c r="S21" s="16"/>
      <c r="T21" s="16"/>
      <c r="U21" s="16"/>
      <c r="V21" s="16"/>
      <c r="W21" s="16"/>
    </row>
    <row r="22" ht="53.25" customHeight="1" hidden="0" collapsed="0" outlineLevel="1">
      <c r="A22" s="15" t="s">
        <v>0</v>
      </c>
      <c r="B22" s="15" t="s">
        <v>203</v>
      </c>
      <c r="C22" s="15" t="s">
        <v>204</v>
      </c>
      <c r="D22" s="15" t="s">
        <v>125</v>
      </c>
      <c r="E22" s="15" t="s">
        <v>126</v>
      </c>
      <c r="F22" s="15" t="s">
        <v>209</v>
      </c>
      <c r="G22" s="15" t="s">
        <v>210</v>
      </c>
      <c r="H22" s="16">
        <v>111330.42</v>
      </c>
      <c r="I22" s="16">
        <v>111330.42</v>
      </c>
      <c r="J22" s="16"/>
      <c r="K22" s="16"/>
      <c r="L22" s="16">
        <v>111330.42</v>
      </c>
      <c r="M22" s="15"/>
      <c r="N22" s="16"/>
      <c r="O22" s="16"/>
      <c r="P22" s="16"/>
      <c r="Q22" s="16"/>
      <c r="R22" s="16"/>
      <c r="S22" s="16"/>
      <c r="T22" s="16"/>
      <c r="U22" s="16"/>
      <c r="V22" s="16"/>
      <c r="W22" s="16"/>
    </row>
    <row r="23" ht="53.25" customHeight="1" hidden="0" collapsed="0" outlineLevel="1">
      <c r="A23" s="15" t="s">
        <v>0</v>
      </c>
      <c r="B23" s="15" t="s">
        <v>203</v>
      </c>
      <c r="C23" s="15" t="s">
        <v>204</v>
      </c>
      <c r="D23" s="15" t="s">
        <v>127</v>
      </c>
      <c r="E23" s="15" t="s">
        <v>128</v>
      </c>
      <c r="F23" s="15" t="s">
        <v>209</v>
      </c>
      <c r="G23" s="15" t="s">
        <v>210</v>
      </c>
      <c r="H23" s="16"/>
      <c r="I23" s="16"/>
      <c r="J23" s="16"/>
      <c r="K23" s="16"/>
      <c r="L23" s="16"/>
      <c r="M23" s="15"/>
      <c r="N23" s="16"/>
      <c r="O23" s="16"/>
      <c r="P23" s="16"/>
      <c r="Q23" s="16"/>
      <c r="R23" s="16"/>
      <c r="S23" s="16"/>
      <c r="T23" s="16"/>
      <c r="U23" s="16"/>
      <c r="V23" s="16"/>
      <c r="W23" s="16"/>
    </row>
    <row r="24" ht="53.25" customHeight="1" hidden="0" collapsed="0" outlineLevel="1">
      <c r="A24" s="15" t="s">
        <v>0</v>
      </c>
      <c r="B24" s="15" t="s">
        <v>203</v>
      </c>
      <c r="C24" s="15" t="s">
        <v>204</v>
      </c>
      <c r="D24" s="15" t="s">
        <v>129</v>
      </c>
      <c r="E24" s="15" t="s">
        <v>130</v>
      </c>
      <c r="F24" s="15" t="s">
        <v>211</v>
      </c>
      <c r="G24" s="15" t="s">
        <v>212</v>
      </c>
      <c r="H24" s="16">
        <v>3438.08</v>
      </c>
      <c r="I24" s="16">
        <v>3438.08</v>
      </c>
      <c r="J24" s="16"/>
      <c r="K24" s="16"/>
      <c r="L24" s="16">
        <v>3438.08</v>
      </c>
      <c r="M24" s="15"/>
      <c r="N24" s="16"/>
      <c r="O24" s="16"/>
      <c r="P24" s="16"/>
      <c r="Q24" s="16"/>
      <c r="R24" s="16"/>
      <c r="S24" s="16"/>
      <c r="T24" s="16"/>
      <c r="U24" s="16"/>
      <c r="V24" s="16"/>
      <c r="W24" s="16"/>
    </row>
    <row r="25" ht="53.25" customHeight="1" hidden="0" collapsed="0" outlineLevel="1">
      <c r="A25" s="15" t="s">
        <v>0</v>
      </c>
      <c r="B25" s="15" t="s">
        <v>203</v>
      </c>
      <c r="C25" s="15" t="s">
        <v>204</v>
      </c>
      <c r="D25" s="15" t="s">
        <v>120</v>
      </c>
      <c r="E25" s="15" t="s">
        <v>119</v>
      </c>
      <c r="F25" s="15" t="s">
        <v>211</v>
      </c>
      <c r="G25" s="15" t="s">
        <v>212</v>
      </c>
      <c r="H25" s="16">
        <v>7069.52</v>
      </c>
      <c r="I25" s="16">
        <v>7069.52</v>
      </c>
      <c r="J25" s="16"/>
      <c r="K25" s="16"/>
      <c r="L25" s="16">
        <v>7069.52</v>
      </c>
      <c r="M25" s="15"/>
      <c r="N25" s="16"/>
      <c r="O25" s="16"/>
      <c r="P25" s="16"/>
      <c r="Q25" s="16"/>
      <c r="R25" s="16"/>
      <c r="S25" s="16"/>
      <c r="T25" s="16"/>
      <c r="U25" s="16"/>
      <c r="V25" s="16"/>
      <c r="W25" s="16"/>
    </row>
    <row r="26" ht="53.25" customHeight="1" hidden="0" collapsed="0" outlineLevel="1">
      <c r="A26" s="15" t="s">
        <v>0</v>
      </c>
      <c r="B26" s="15" t="s">
        <v>203</v>
      </c>
      <c r="C26" s="15" t="s">
        <v>204</v>
      </c>
      <c r="D26" s="15" t="s">
        <v>129</v>
      </c>
      <c r="E26" s="15" t="s">
        <v>130</v>
      </c>
      <c r="F26" s="15" t="s">
        <v>211</v>
      </c>
      <c r="G26" s="15" t="s">
        <v>212</v>
      </c>
      <c r="H26" s="16"/>
      <c r="I26" s="16"/>
      <c r="J26" s="16"/>
      <c r="K26" s="16"/>
      <c r="L26" s="16"/>
      <c r="M26" s="15"/>
      <c r="N26" s="16"/>
      <c r="O26" s="16"/>
      <c r="P26" s="16"/>
      <c r="Q26" s="16"/>
      <c r="R26" s="16"/>
      <c r="S26" s="16"/>
      <c r="T26" s="16"/>
      <c r="U26" s="16"/>
      <c r="V26" s="16"/>
      <c r="W26" s="16"/>
    </row>
    <row r="27" ht="53.25" customHeight="1" hidden="0" collapsed="0" outlineLevel="1">
      <c r="A27" s="15" t="s">
        <v>0</v>
      </c>
      <c r="B27" s="15" t="s">
        <v>213</v>
      </c>
      <c r="C27" s="15" t="s">
        <v>136</v>
      </c>
      <c r="D27" s="15" t="s">
        <v>135</v>
      </c>
      <c r="E27" s="15" t="s">
        <v>136</v>
      </c>
      <c r="F27" s="15" t="s">
        <v>214</v>
      </c>
      <c r="G27" s="15" t="s">
        <v>136</v>
      </c>
      <c r="H27" s="16">
        <v>206284.68</v>
      </c>
      <c r="I27" s="16">
        <v>206284.68</v>
      </c>
      <c r="J27" s="16"/>
      <c r="K27" s="16"/>
      <c r="L27" s="16">
        <v>206284.68</v>
      </c>
      <c r="M27" s="15"/>
      <c r="N27" s="16"/>
      <c r="O27" s="16"/>
      <c r="P27" s="16"/>
      <c r="Q27" s="16"/>
      <c r="R27" s="16"/>
      <c r="S27" s="16"/>
      <c r="T27" s="16"/>
      <c r="U27" s="16"/>
      <c r="V27" s="16"/>
      <c r="W27" s="16"/>
    </row>
    <row r="28" ht="53.25" customHeight="1" hidden="0" collapsed="0" outlineLevel="1">
      <c r="A28" s="15" t="s">
        <v>0</v>
      </c>
      <c r="B28" s="15" t="s">
        <v>215</v>
      </c>
      <c r="C28" s="15" t="s">
        <v>216</v>
      </c>
      <c r="D28" s="15" t="s">
        <v>109</v>
      </c>
      <c r="E28" s="15" t="s">
        <v>94</v>
      </c>
      <c r="F28" s="15" t="s">
        <v>217</v>
      </c>
      <c r="G28" s="15" t="s">
        <v>218</v>
      </c>
      <c r="H28" s="16">
        <v>25000</v>
      </c>
      <c r="I28" s="16">
        <v>25000</v>
      </c>
      <c r="J28" s="16"/>
      <c r="K28" s="16"/>
      <c r="L28" s="16">
        <v>25000</v>
      </c>
      <c r="M28" s="15"/>
      <c r="N28" s="16"/>
      <c r="O28" s="16"/>
      <c r="P28" s="16"/>
      <c r="Q28" s="16"/>
      <c r="R28" s="16"/>
      <c r="S28" s="16"/>
      <c r="T28" s="16"/>
      <c r="U28" s="16"/>
      <c r="V28" s="16"/>
      <c r="W28" s="16"/>
    </row>
    <row r="29" ht="53.25" customHeight="1" hidden="0" collapsed="0" outlineLevel="1">
      <c r="A29" s="15" t="s">
        <v>0</v>
      </c>
      <c r="B29" s="15" t="s">
        <v>215</v>
      </c>
      <c r="C29" s="15" t="s">
        <v>216</v>
      </c>
      <c r="D29" s="15" t="s">
        <v>109</v>
      </c>
      <c r="E29" s="15" t="s">
        <v>94</v>
      </c>
      <c r="F29" s="15" t="s">
        <v>219</v>
      </c>
      <c r="G29" s="15" t="s">
        <v>220</v>
      </c>
      <c r="H29" s="16">
        <v>56280</v>
      </c>
      <c r="I29" s="16">
        <v>56280</v>
      </c>
      <c r="J29" s="16"/>
      <c r="K29" s="16"/>
      <c r="L29" s="16">
        <v>56280</v>
      </c>
      <c r="M29" s="15"/>
      <c r="N29" s="16"/>
      <c r="O29" s="16"/>
      <c r="P29" s="16"/>
      <c r="Q29" s="16"/>
      <c r="R29" s="16"/>
      <c r="S29" s="16"/>
      <c r="T29" s="16"/>
      <c r="U29" s="16"/>
      <c r="V29" s="16"/>
      <c r="W29" s="16"/>
    </row>
    <row r="30" ht="53.25" customHeight="1" hidden="0" collapsed="0" outlineLevel="1">
      <c r="A30" s="15" t="s">
        <v>0</v>
      </c>
      <c r="B30" s="15" t="s">
        <v>215</v>
      </c>
      <c r="C30" s="15" t="s">
        <v>216</v>
      </c>
      <c r="D30" s="15" t="s">
        <v>109</v>
      </c>
      <c r="E30" s="15" t="s">
        <v>94</v>
      </c>
      <c r="F30" s="15" t="s">
        <v>221</v>
      </c>
      <c r="G30" s="15" t="s">
        <v>222</v>
      </c>
      <c r="H30" s="16">
        <v>58600</v>
      </c>
      <c r="I30" s="16">
        <v>58600</v>
      </c>
      <c r="J30" s="16"/>
      <c r="K30" s="16"/>
      <c r="L30" s="16">
        <v>58600</v>
      </c>
      <c r="M30" s="15"/>
      <c r="N30" s="16"/>
      <c r="O30" s="16"/>
      <c r="P30" s="16"/>
      <c r="Q30" s="16"/>
      <c r="R30" s="16"/>
      <c r="S30" s="16"/>
      <c r="T30" s="16"/>
      <c r="U30" s="16"/>
      <c r="V30" s="16"/>
      <c r="W30" s="16"/>
    </row>
    <row r="31" ht="53.25" customHeight="1" hidden="0" collapsed="0" outlineLevel="1">
      <c r="A31" s="15" t="s">
        <v>0</v>
      </c>
      <c r="B31" s="15" t="s">
        <v>215</v>
      </c>
      <c r="C31" s="15" t="s">
        <v>216</v>
      </c>
      <c r="D31" s="15" t="s">
        <v>109</v>
      </c>
      <c r="E31" s="15" t="s">
        <v>94</v>
      </c>
      <c r="F31" s="15" t="s">
        <v>223</v>
      </c>
      <c r="G31" s="15" t="s">
        <v>224</v>
      </c>
      <c r="H31" s="16">
        <v>61720</v>
      </c>
      <c r="I31" s="16">
        <v>61720</v>
      </c>
      <c r="J31" s="16"/>
      <c r="K31" s="16"/>
      <c r="L31" s="16">
        <v>61720</v>
      </c>
      <c r="M31" s="15"/>
      <c r="N31" s="16"/>
      <c r="O31" s="16"/>
      <c r="P31" s="16"/>
      <c r="Q31" s="16"/>
      <c r="R31" s="16"/>
      <c r="S31" s="16"/>
      <c r="T31" s="16"/>
      <c r="U31" s="16"/>
      <c r="V31" s="16"/>
      <c r="W31" s="16"/>
    </row>
    <row r="32" ht="53.25" customHeight="1" hidden="0" collapsed="0" outlineLevel="1">
      <c r="A32" s="15" t="s">
        <v>0</v>
      </c>
      <c r="B32" s="15" t="s">
        <v>225</v>
      </c>
      <c r="C32" s="15" t="s">
        <v>226</v>
      </c>
      <c r="D32" s="15" t="s">
        <v>110</v>
      </c>
      <c r="E32" s="15" t="s">
        <v>111</v>
      </c>
      <c r="F32" s="15" t="s">
        <v>227</v>
      </c>
      <c r="G32" s="15" t="s">
        <v>163</v>
      </c>
      <c r="H32" s="16">
        <v>1000</v>
      </c>
      <c r="I32" s="16">
        <v>1000</v>
      </c>
      <c r="J32" s="16"/>
      <c r="K32" s="16"/>
      <c r="L32" s="16">
        <v>1000</v>
      </c>
      <c r="M32" s="15"/>
      <c r="N32" s="16"/>
      <c r="O32" s="16"/>
      <c r="P32" s="16"/>
      <c r="Q32" s="16"/>
      <c r="R32" s="16"/>
      <c r="S32" s="16"/>
      <c r="T32" s="16"/>
      <c r="U32" s="16"/>
      <c r="V32" s="16"/>
      <c r="W32" s="16"/>
    </row>
    <row r="33" ht="53.25" customHeight="1" hidden="0" collapsed="0" outlineLevel="1">
      <c r="A33" s="15" t="s">
        <v>0</v>
      </c>
      <c r="B33" s="15" t="s">
        <v>215</v>
      </c>
      <c r="C33" s="15" t="s">
        <v>216</v>
      </c>
      <c r="D33" s="15" t="s">
        <v>110</v>
      </c>
      <c r="E33" s="15" t="s">
        <v>111</v>
      </c>
      <c r="F33" s="15" t="s">
        <v>217</v>
      </c>
      <c r="G33" s="15" t="s">
        <v>218</v>
      </c>
      <c r="H33" s="16">
        <v>19600</v>
      </c>
      <c r="I33" s="16">
        <v>19600</v>
      </c>
      <c r="J33" s="16"/>
      <c r="K33" s="16"/>
      <c r="L33" s="16">
        <v>19600</v>
      </c>
      <c r="M33" s="15"/>
      <c r="N33" s="16"/>
      <c r="O33" s="16"/>
      <c r="P33" s="16"/>
      <c r="Q33" s="16"/>
      <c r="R33" s="16"/>
      <c r="S33" s="16"/>
      <c r="T33" s="16"/>
      <c r="U33" s="16"/>
      <c r="V33" s="16"/>
      <c r="W33" s="16"/>
    </row>
    <row r="34" ht="53.25" customHeight="1" hidden="0" collapsed="0" outlineLevel="1">
      <c r="A34" s="15" t="s">
        <v>0</v>
      </c>
      <c r="B34" s="15" t="s">
        <v>228</v>
      </c>
      <c r="C34" s="15" t="s">
        <v>229</v>
      </c>
      <c r="D34" s="15" t="s">
        <v>110</v>
      </c>
      <c r="E34" s="15" t="s">
        <v>111</v>
      </c>
      <c r="F34" s="15" t="s">
        <v>230</v>
      </c>
      <c r="G34" s="15" t="s">
        <v>231</v>
      </c>
      <c r="H34" s="16">
        <v>18400</v>
      </c>
      <c r="I34" s="16">
        <v>18400</v>
      </c>
      <c r="J34" s="16"/>
      <c r="K34" s="16"/>
      <c r="L34" s="16">
        <v>18400</v>
      </c>
      <c r="M34" s="15"/>
      <c r="N34" s="16"/>
      <c r="O34" s="16"/>
      <c r="P34" s="16"/>
      <c r="Q34" s="16"/>
      <c r="R34" s="16"/>
      <c r="S34" s="16"/>
      <c r="T34" s="16"/>
      <c r="U34" s="16"/>
      <c r="V34" s="16"/>
      <c r="W34" s="16"/>
    </row>
    <row r="35" ht="53.25" customHeight="1" hidden="0" collapsed="0" outlineLevel="1">
      <c r="A35" s="15" t="s">
        <v>0</v>
      </c>
      <c r="B35" s="15" t="s">
        <v>215</v>
      </c>
      <c r="C35" s="15" t="s">
        <v>216</v>
      </c>
      <c r="D35" s="15" t="s">
        <v>110</v>
      </c>
      <c r="E35" s="15" t="s">
        <v>111</v>
      </c>
      <c r="F35" s="15" t="s">
        <v>232</v>
      </c>
      <c r="G35" s="15" t="s">
        <v>233</v>
      </c>
      <c r="H35" s="16">
        <v>30000</v>
      </c>
      <c r="I35" s="16">
        <v>30000</v>
      </c>
      <c r="J35" s="16"/>
      <c r="K35" s="16"/>
      <c r="L35" s="16">
        <v>30000</v>
      </c>
      <c r="M35" s="15"/>
      <c r="N35" s="16"/>
      <c r="O35" s="16"/>
      <c r="P35" s="16"/>
      <c r="Q35" s="16"/>
      <c r="R35" s="16"/>
      <c r="S35" s="16"/>
      <c r="T35" s="16"/>
      <c r="U35" s="16"/>
      <c r="V35" s="16"/>
      <c r="W35" s="16"/>
    </row>
    <row r="36" ht="53.25" customHeight="1" hidden="0" collapsed="0" outlineLevel="1">
      <c r="A36" s="15" t="s">
        <v>0</v>
      </c>
      <c r="B36" s="15" t="s">
        <v>215</v>
      </c>
      <c r="C36" s="15" t="s">
        <v>216</v>
      </c>
      <c r="D36" s="15" t="s">
        <v>110</v>
      </c>
      <c r="E36" s="15" t="s">
        <v>111</v>
      </c>
      <c r="F36" s="15" t="s">
        <v>234</v>
      </c>
      <c r="G36" s="15" t="s">
        <v>235</v>
      </c>
      <c r="H36" s="16">
        <v>3000</v>
      </c>
      <c r="I36" s="16">
        <v>3000</v>
      </c>
      <c r="J36" s="16"/>
      <c r="K36" s="16"/>
      <c r="L36" s="16">
        <v>3000</v>
      </c>
      <c r="M36" s="15"/>
      <c r="N36" s="16"/>
      <c r="O36" s="16"/>
      <c r="P36" s="16"/>
      <c r="Q36" s="16"/>
      <c r="R36" s="16"/>
      <c r="S36" s="16"/>
      <c r="T36" s="16"/>
      <c r="U36" s="16"/>
      <c r="V36" s="16"/>
      <c r="W36" s="16"/>
    </row>
    <row r="37" ht="53.25" customHeight="1" hidden="0" collapsed="0" outlineLevel="1">
      <c r="A37" s="15" t="s">
        <v>0</v>
      </c>
      <c r="B37" s="15" t="s">
        <v>236</v>
      </c>
      <c r="C37" s="15" t="s">
        <v>237</v>
      </c>
      <c r="D37" s="15" t="s">
        <v>97</v>
      </c>
      <c r="E37" s="15" t="s">
        <v>98</v>
      </c>
      <c r="F37" s="15" t="s">
        <v>217</v>
      </c>
      <c r="G37" s="15" t="s">
        <v>218</v>
      </c>
      <c r="H37" s="16">
        <v>6000</v>
      </c>
      <c r="I37" s="16">
        <v>6000</v>
      </c>
      <c r="J37" s="16"/>
      <c r="K37" s="16"/>
      <c r="L37" s="16">
        <v>6000</v>
      </c>
      <c r="M37" s="15"/>
      <c r="N37" s="16"/>
      <c r="O37" s="16"/>
      <c r="P37" s="16"/>
      <c r="Q37" s="16"/>
      <c r="R37" s="16"/>
      <c r="S37" s="16"/>
      <c r="T37" s="16"/>
      <c r="U37" s="16"/>
      <c r="V37" s="16"/>
      <c r="W37" s="16"/>
    </row>
    <row r="38" ht="53.25" customHeight="1" hidden="0" collapsed="0" outlineLevel="1">
      <c r="A38" s="15" t="s">
        <v>0</v>
      </c>
      <c r="B38" s="15" t="s">
        <v>238</v>
      </c>
      <c r="C38" s="15" t="s">
        <v>239</v>
      </c>
      <c r="D38" s="15" t="s">
        <v>109</v>
      </c>
      <c r="E38" s="15" t="s">
        <v>94</v>
      </c>
      <c r="F38" s="15" t="s">
        <v>240</v>
      </c>
      <c r="G38" s="15" t="s">
        <v>239</v>
      </c>
      <c r="H38" s="16">
        <v>23728.8</v>
      </c>
      <c r="I38" s="16">
        <v>23728.8</v>
      </c>
      <c r="J38" s="16"/>
      <c r="K38" s="16"/>
      <c r="L38" s="16">
        <v>23728.8</v>
      </c>
      <c r="M38" s="15"/>
      <c r="N38" s="16"/>
      <c r="O38" s="16"/>
      <c r="P38" s="16"/>
      <c r="Q38" s="16"/>
      <c r="R38" s="16"/>
      <c r="S38" s="16"/>
      <c r="T38" s="16"/>
      <c r="U38" s="16"/>
      <c r="V38" s="16"/>
      <c r="W38" s="16"/>
    </row>
    <row r="39" ht="53.25" customHeight="1" hidden="0" collapsed="0" outlineLevel="1">
      <c r="A39" s="15" t="s">
        <v>0</v>
      </c>
      <c r="B39" s="15" t="s">
        <v>238</v>
      </c>
      <c r="C39" s="15" t="s">
        <v>239</v>
      </c>
      <c r="D39" s="15" t="s">
        <v>110</v>
      </c>
      <c r="E39" s="15" t="s">
        <v>111</v>
      </c>
      <c r="F39" s="15" t="s">
        <v>240</v>
      </c>
      <c r="G39" s="15" t="s">
        <v>239</v>
      </c>
      <c r="H39" s="16">
        <v>8047.44</v>
      </c>
      <c r="I39" s="16">
        <v>8047.44</v>
      </c>
      <c r="J39" s="16"/>
      <c r="K39" s="16"/>
      <c r="L39" s="16">
        <v>8047.44</v>
      </c>
      <c r="M39" s="15"/>
      <c r="N39" s="16"/>
      <c r="O39" s="16"/>
      <c r="P39" s="16"/>
      <c r="Q39" s="16"/>
      <c r="R39" s="16"/>
      <c r="S39" s="16"/>
      <c r="T39" s="16"/>
      <c r="U39" s="16"/>
      <c r="V39" s="16"/>
      <c r="W39" s="16"/>
    </row>
    <row r="40" ht="53.25" customHeight="1" hidden="0" collapsed="0" outlineLevel="1">
      <c r="A40" s="15" t="s">
        <v>0</v>
      </c>
      <c r="B40" s="15" t="s">
        <v>238</v>
      </c>
      <c r="C40" s="15" t="s">
        <v>239</v>
      </c>
      <c r="D40" s="15" t="s">
        <v>109</v>
      </c>
      <c r="E40" s="15" t="s">
        <v>94</v>
      </c>
      <c r="F40" s="15" t="s">
        <v>240</v>
      </c>
      <c r="G40" s="15" t="s">
        <v>239</v>
      </c>
      <c r="H40" s="16"/>
      <c r="I40" s="16"/>
      <c r="J40" s="16"/>
      <c r="K40" s="16"/>
      <c r="L40" s="16"/>
      <c r="M40" s="15"/>
      <c r="N40" s="16"/>
      <c r="O40" s="16"/>
      <c r="P40" s="16"/>
      <c r="Q40" s="16"/>
      <c r="R40" s="16"/>
      <c r="S40" s="16"/>
      <c r="T40" s="16"/>
      <c r="U40" s="16"/>
      <c r="V40" s="16"/>
      <c r="W40" s="16"/>
    </row>
    <row r="41" ht="53.25" customHeight="1" hidden="0" collapsed="0" outlineLevel="1">
      <c r="A41" s="15" t="s">
        <v>0</v>
      </c>
      <c r="B41" s="15" t="s">
        <v>238</v>
      </c>
      <c r="C41" s="15" t="s">
        <v>239</v>
      </c>
      <c r="D41" s="15" t="s">
        <v>110</v>
      </c>
      <c r="E41" s="15" t="s">
        <v>111</v>
      </c>
      <c r="F41" s="15" t="s">
        <v>240</v>
      </c>
      <c r="G41" s="15" t="s">
        <v>239</v>
      </c>
      <c r="H41" s="16"/>
      <c r="I41" s="16"/>
      <c r="J41" s="16"/>
      <c r="K41" s="16"/>
      <c r="L41" s="16"/>
      <c r="M41" s="15"/>
      <c r="N41" s="16"/>
      <c r="O41" s="16"/>
      <c r="P41" s="16"/>
      <c r="Q41" s="16"/>
      <c r="R41" s="16"/>
      <c r="S41" s="16"/>
      <c r="T41" s="16"/>
      <c r="U41" s="16"/>
      <c r="V41" s="16"/>
      <c r="W41" s="16"/>
    </row>
    <row r="42" ht="53.25" customHeight="1" hidden="0" collapsed="0" outlineLevel="1">
      <c r="A42" s="15" t="s">
        <v>0</v>
      </c>
      <c r="B42" s="15" t="s">
        <v>241</v>
      </c>
      <c r="C42" s="15" t="s">
        <v>242</v>
      </c>
      <c r="D42" s="15" t="s">
        <v>109</v>
      </c>
      <c r="E42" s="15" t="s">
        <v>94</v>
      </c>
      <c r="F42" s="15" t="s">
        <v>232</v>
      </c>
      <c r="G42" s="15" t="s">
        <v>233</v>
      </c>
      <c r="H42" s="16">
        <v>117600</v>
      </c>
      <c r="I42" s="16">
        <v>117600</v>
      </c>
      <c r="J42" s="16"/>
      <c r="K42" s="16"/>
      <c r="L42" s="16">
        <v>117600</v>
      </c>
      <c r="M42" s="15"/>
      <c r="N42" s="16"/>
      <c r="O42" s="16"/>
      <c r="P42" s="16"/>
      <c r="Q42" s="16"/>
      <c r="R42" s="16"/>
      <c r="S42" s="16"/>
      <c r="T42" s="16"/>
      <c r="U42" s="16"/>
      <c r="V42" s="16"/>
      <c r="W42" s="16"/>
    </row>
    <row r="43" ht="53.25" customHeight="1" hidden="0" collapsed="0" outlineLevel="1">
      <c r="A43" s="15" t="s">
        <v>0</v>
      </c>
      <c r="B43" s="15" t="s">
        <v>243</v>
      </c>
      <c r="C43" s="15" t="s">
        <v>244</v>
      </c>
      <c r="D43" s="15" t="s">
        <v>105</v>
      </c>
      <c r="E43" s="15" t="s">
        <v>106</v>
      </c>
      <c r="F43" s="15" t="s">
        <v>245</v>
      </c>
      <c r="G43" s="15" t="s">
        <v>246</v>
      </c>
      <c r="H43" s="16">
        <v>8064</v>
      </c>
      <c r="I43" s="16">
        <v>8064</v>
      </c>
      <c r="J43" s="16"/>
      <c r="K43" s="16"/>
      <c r="L43" s="16">
        <v>8064</v>
      </c>
      <c r="M43" s="15"/>
      <c r="N43" s="16"/>
      <c r="O43" s="16"/>
      <c r="P43" s="16"/>
      <c r="Q43" s="16"/>
      <c r="R43" s="16"/>
      <c r="S43" s="16"/>
      <c r="T43" s="16"/>
      <c r="U43" s="16"/>
      <c r="V43" s="16"/>
      <c r="W43" s="16"/>
    </row>
    <row r="44" ht="30.75" customHeight="1">
      <c r="A44" s="91" t="s">
        <v>45</v>
      </c>
      <c r="B44" s="91"/>
      <c r="C44" s="91"/>
      <c r="D44" s="91"/>
      <c r="E44" s="91"/>
      <c r="F44" s="91"/>
      <c r="G44" s="91"/>
      <c r="H44" s="16">
        <v>2953484.5</v>
      </c>
      <c r="I44" s="16">
        <v>2953484.5</v>
      </c>
      <c r="J44" s="16"/>
      <c r="K44" s="16"/>
      <c r="L44" s="16">
        <v>2953484.5</v>
      </c>
      <c r="M44" s="16"/>
      <c r="N44" s="16"/>
      <c r="O44" s="16"/>
      <c r="P44" s="16"/>
      <c r="Q44" s="16"/>
      <c r="R44" s="16"/>
      <c r="S44" s="16"/>
      <c r="T44" s="16"/>
      <c r="U44" s="16"/>
      <c r="V44" s="16"/>
      <c r="W44" s="16"/>
    </row>
  </sheetData>
  <mergeCells>
    <mergeCell ref="A2:W2"/>
    <mergeCell ref="A4:A7"/>
    <mergeCell ref="B4:B7"/>
    <mergeCell ref="C4:C7"/>
    <mergeCell ref="D4:D7"/>
    <mergeCell ref="E4:E7"/>
    <mergeCell ref="F4:F7"/>
    <mergeCell ref="G4:G7"/>
    <mergeCell ref="H4:W4"/>
    <mergeCell ref="H5:H7"/>
    <mergeCell ref="J6:J7"/>
    <mergeCell ref="K6:K7"/>
    <mergeCell ref="L6:L7"/>
    <mergeCell ref="M6:M7"/>
    <mergeCell ref="I5:M5"/>
    <mergeCell ref="N5:P5"/>
    <mergeCell ref="N6:N7"/>
    <mergeCell ref="O6:O7"/>
    <mergeCell ref="P6:P7"/>
    <mergeCell ref="R5:W5"/>
    <mergeCell ref="R6:R7"/>
    <mergeCell ref="S6:S7"/>
    <mergeCell ref="T6:T7"/>
    <mergeCell ref="U6:U7"/>
    <mergeCell ref="V6:V7"/>
    <mergeCell ref="W6:W7"/>
    <mergeCell ref="A44:G44"/>
    <mergeCell ref="I6:I7"/>
    <mergeCell ref="T3:W3"/>
    <mergeCell ref="T1:W1"/>
    <mergeCell ref="Q5:Q7"/>
    <mergeCell ref="A3:G3"/>
  </mergeCells>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58DB23F-2B5E-2A4E-78FD-F6D4BBA5FE3C}" mc:Ignorable="x14ac xr xr2 xr3">
  <sheetPr>
    <outlinePr summaryBelow="0" summaryRight="0"/>
  </sheetPr>
  <dimension ref="A1:W33"/>
  <sheetViews>
    <sheetView showZeros="0" topLeftCell="A1" workbookViewId="0" tabSelected="1">
      <selection activeCell="A1" sqref="A1"/>
    </sheetView>
  </sheetViews>
  <sheetFormatPr defaultRowHeight="15" defaultColWidth="10.28125" customHeight="1" outlineLevelRow="1"/>
  <cols>
    <col min="1" max="1" width="5.7109375" customWidth="1"/>
    <col min="2" max="2" width="7.7109375" customWidth="1"/>
    <col min="3" max="3" width="9.8515625" customWidth="1"/>
    <col min="4" max="4" width="10.57421875" customWidth="1"/>
    <col min="5" max="5" width="6.00390625" customWidth="1"/>
    <col min="6" max="6" width="7.28125" customWidth="1"/>
    <col min="7" max="7" width="5.28125" customWidth="1"/>
    <col min="8" max="8" width="5.8515625" customWidth="1"/>
    <col min="9" max="11" width="12.8515625" customWidth="1"/>
    <col min="12" max="12" width="7.28125" customWidth="1"/>
    <col min="13" max="13" width="5.8515625" customWidth="1"/>
    <col min="14" max="16" width="4.7109375" customWidth="1"/>
    <col min="17" max="17" width="8.00390625" customWidth="1"/>
    <col min="18" max="18" width="11.00390625" customWidth="1"/>
    <col min="19" max="20" width="9.8515625" customWidth="1"/>
    <col min="21" max="21" width="7.57421875" customWidth="1"/>
    <col min="22" max="22" width="5.00390625" customWidth="1"/>
    <col min="23" max="23" width="11.00390625" customWidth="1"/>
  </cols>
  <sheetData>
    <row r="1" ht="18.75" customHeight="1">
      <c r="A1" s="92" t="s">
        <v>247</v>
      </c>
      <c r="B1" s="92"/>
      <c r="C1" s="92"/>
      <c r="D1" s="92"/>
      <c r="E1" s="92"/>
      <c r="F1" s="92"/>
      <c r="G1" s="92"/>
      <c r="H1" s="92"/>
      <c r="I1" s="92"/>
      <c r="J1" s="92"/>
      <c r="K1" s="92"/>
      <c r="L1" s="92"/>
      <c r="M1" s="92"/>
      <c r="N1" s="92"/>
      <c r="O1" s="92"/>
      <c r="P1" s="92"/>
      <c r="Q1" s="92"/>
      <c r="R1" s="92"/>
      <c r="S1" s="92"/>
      <c r="T1" s="92"/>
      <c r="U1" s="92"/>
      <c r="V1" s="92"/>
      <c r="W1" s="92"/>
    </row>
    <row r="2" ht="26.25" customHeight="1">
      <c r="A2" s="93" t="str">
        <f>"2026"&amp;"年部门项目支出预算表"</f>
        <v>2026年部门项目支出预算表</v>
      </c>
      <c r="B2" s="94"/>
      <c r="C2" s="94" t="s">
        <v>74</v>
      </c>
      <c r="D2" s="94"/>
      <c r="E2" s="94"/>
      <c r="F2" s="94"/>
      <c r="G2" s="94"/>
      <c r="H2" s="94"/>
      <c r="I2" s="94"/>
      <c r="J2" s="94"/>
      <c r="K2" s="94"/>
      <c r="L2" s="94"/>
      <c r="M2" s="94"/>
      <c r="N2" s="94"/>
      <c r="O2" s="94"/>
      <c r="P2" s="94"/>
      <c r="Q2" s="94"/>
      <c r="R2" s="94"/>
      <c r="S2" s="94"/>
      <c r="T2" s="94"/>
      <c r="U2" s="94"/>
      <c r="V2" s="94"/>
      <c r="W2" s="94"/>
    </row>
    <row r="3" ht="18.75" customHeight="1">
      <c r="A3" s="95" t="str">
        <f>"单位名称："&amp;"芒市残疾人联合会"</f>
        <v>单位名称：芒市残疾人联合会</v>
      </c>
      <c r="B3" s="95"/>
      <c r="C3" s="95"/>
      <c r="D3" s="95"/>
      <c r="E3" s="95"/>
      <c r="F3" s="95"/>
      <c r="G3" s="95"/>
      <c r="H3" s="96"/>
      <c r="I3" s="96"/>
      <c r="J3" s="96"/>
      <c r="K3" s="96"/>
      <c r="L3" s="96"/>
      <c r="M3" s="96"/>
      <c r="N3" s="96"/>
      <c r="O3" s="96"/>
      <c r="P3" s="96"/>
      <c r="Q3" s="96"/>
      <c r="R3" s="96"/>
      <c r="S3" s="96"/>
      <c r="T3" s="96"/>
      <c r="U3" s="96"/>
      <c r="V3" s="92" t="s">
        <v>42</v>
      </c>
      <c r="W3" s="92"/>
    </row>
    <row r="4" ht="26.25" customHeight="1">
      <c r="A4" s="97" t="s">
        <v>249</v>
      </c>
      <c r="B4" s="97" t="s">
        <v>169</v>
      </c>
      <c r="C4" s="97" t="s">
        <v>170</v>
      </c>
      <c r="D4" s="97" t="s">
        <v>250</v>
      </c>
      <c r="E4" s="97" t="s">
        <v>171</v>
      </c>
      <c r="F4" s="97" t="s">
        <v>172</v>
      </c>
      <c r="G4" s="97" t="s">
        <v>251</v>
      </c>
      <c r="H4" s="97" t="s">
        <v>252</v>
      </c>
      <c r="I4" s="97" t="s">
        <v>45</v>
      </c>
      <c r="J4" s="97" t="s">
        <v>253</v>
      </c>
      <c r="K4" s="97"/>
      <c r="L4" s="97"/>
      <c r="M4" s="97"/>
      <c r="N4" s="97" t="s">
        <v>181</v>
      </c>
      <c r="O4" s="97"/>
      <c r="P4" s="97"/>
      <c r="Q4" s="97" t="s">
        <v>52</v>
      </c>
      <c r="R4" s="97" t="s">
        <v>66</v>
      </c>
      <c r="S4" s="97"/>
      <c r="T4" s="97"/>
      <c r="U4" s="97"/>
      <c r="V4" s="97"/>
      <c r="W4" s="97"/>
    </row>
    <row r="5" ht="26.25" customHeight="1">
      <c r="A5" s="97"/>
      <c r="B5" s="97"/>
      <c r="C5" s="97"/>
      <c r="D5" s="97"/>
      <c r="E5" s="97"/>
      <c r="F5" s="97"/>
      <c r="G5" s="97"/>
      <c r="H5" s="97"/>
      <c r="I5" s="97"/>
      <c r="J5" s="97" t="s">
        <v>49</v>
      </c>
      <c r="K5" s="97"/>
      <c r="L5" s="97" t="s">
        <v>50</v>
      </c>
      <c r="M5" s="97" t="s">
        <v>51</v>
      </c>
      <c r="N5" s="97" t="s">
        <v>49</v>
      </c>
      <c r="O5" s="97" t="s">
        <v>50</v>
      </c>
      <c r="P5" s="97" t="s">
        <v>51</v>
      </c>
      <c r="Q5" s="97"/>
      <c r="R5" s="97" t="s">
        <v>48</v>
      </c>
      <c r="S5" s="97" t="s">
        <v>55</v>
      </c>
      <c r="T5" s="97" t="s">
        <v>56</v>
      </c>
      <c r="U5" s="97" t="s">
        <v>57</v>
      </c>
      <c r="V5" s="97" t="s">
        <v>58</v>
      </c>
      <c r="W5" s="97" t="s">
        <v>59</v>
      </c>
    </row>
    <row r="6" ht="26.25" customHeight="1">
      <c r="A6" s="97"/>
      <c r="B6" s="97"/>
      <c r="C6" s="97"/>
      <c r="D6" s="97"/>
      <c r="E6" s="97"/>
      <c r="F6" s="97"/>
      <c r="G6" s="97"/>
      <c r="H6" s="97"/>
      <c r="I6" s="97"/>
      <c r="J6" s="97" t="s">
        <v>48</v>
      </c>
      <c r="K6" s="97" t="s">
        <v>254</v>
      </c>
      <c r="L6" s="97"/>
      <c r="M6" s="97"/>
      <c r="N6" s="97"/>
      <c r="O6" s="97"/>
      <c r="P6" s="97"/>
      <c r="Q6" s="97"/>
      <c r="R6" s="97"/>
      <c r="S6" s="97"/>
      <c r="T6" s="97"/>
      <c r="U6" s="97"/>
      <c r="V6" s="97"/>
      <c r="W6" s="97"/>
    </row>
    <row r="7" ht="18.75" customHeight="1">
      <c r="A7" s="97" t="s">
        <v>74</v>
      </c>
      <c r="B7" s="97" t="s">
        <v>75</v>
      </c>
      <c r="C7" s="97" t="s">
        <v>76</v>
      </c>
      <c r="D7" s="97" t="s">
        <v>77</v>
      </c>
      <c r="E7" s="97" t="s">
        <v>78</v>
      </c>
      <c r="F7" s="97" t="s">
        <v>79</v>
      </c>
      <c r="G7" s="97" t="s">
        <v>80</v>
      </c>
      <c r="H7" s="97" t="s">
        <v>81</v>
      </c>
      <c r="I7" s="97" t="s">
        <v>82</v>
      </c>
      <c r="J7" s="97" t="s">
        <v>83</v>
      </c>
      <c r="K7" s="97" t="s">
        <v>84</v>
      </c>
      <c r="L7" s="97" t="s">
        <v>85</v>
      </c>
      <c r="M7" s="97" t="s">
        <v>86</v>
      </c>
      <c r="N7" s="97" t="s">
        <v>87</v>
      </c>
      <c r="O7" s="97" t="s">
        <v>88</v>
      </c>
      <c r="P7" s="97" t="s">
        <v>183</v>
      </c>
      <c r="Q7" s="97" t="s">
        <v>184</v>
      </c>
      <c r="R7" s="97" t="s">
        <v>185</v>
      </c>
      <c r="S7" s="97" t="s">
        <v>186</v>
      </c>
      <c r="T7" s="97" t="s">
        <v>187</v>
      </c>
      <c r="U7" s="97" t="s">
        <v>188</v>
      </c>
      <c r="V7" s="97" t="s">
        <v>189</v>
      </c>
      <c r="W7" s="97" t="s">
        <v>190</v>
      </c>
    </row>
    <row r="8" ht="52.5" customHeight="1" hidden="0" collapsed="0" outlineLevel="0">
      <c r="A8" s="15"/>
      <c r="B8" s="15"/>
      <c r="C8" s="15" t="s">
        <v>255</v>
      </c>
      <c r="D8" s="15"/>
      <c r="E8" s="15"/>
      <c r="F8" s="15"/>
      <c r="G8" s="15"/>
      <c r="H8" s="15"/>
      <c r="I8" s="16">
        <v>3000000</v>
      </c>
      <c r="J8" s="16">
        <v>3000000</v>
      </c>
      <c r="K8" s="16">
        <v>3000000</v>
      </c>
      <c r="L8" s="16"/>
      <c r="M8" s="16"/>
      <c r="N8" s="16"/>
      <c r="O8" s="16"/>
      <c r="P8" s="16"/>
      <c r="Q8" s="16"/>
      <c r="R8" s="16"/>
      <c r="S8" s="16"/>
      <c r="T8" s="16"/>
      <c r="U8" s="16"/>
      <c r="V8" s="16"/>
      <c r="W8" s="16"/>
    </row>
    <row r="9" ht="52.5" customHeight="1" hidden="0" collapsed="0" outlineLevel="1">
      <c r="A9" s="15" t="s">
        <v>256</v>
      </c>
      <c r="B9" s="15" t="s">
        <v>257</v>
      </c>
      <c r="C9" s="15" t="s">
        <v>255</v>
      </c>
      <c r="D9" s="15" t="s">
        <v>0</v>
      </c>
      <c r="E9" s="15" t="s">
        <v>112</v>
      </c>
      <c r="F9" s="15" t="s">
        <v>113</v>
      </c>
      <c r="G9" s="15" t="s">
        <v>258</v>
      </c>
      <c r="H9" s="15" t="s">
        <v>259</v>
      </c>
      <c r="I9" s="16">
        <v>1700000</v>
      </c>
      <c r="J9" s="16">
        <v>1700000</v>
      </c>
      <c r="K9" s="16">
        <v>1700000</v>
      </c>
      <c r="L9" s="16"/>
      <c r="M9" s="16"/>
      <c r="N9" s="16"/>
      <c r="O9" s="16"/>
      <c r="P9" s="16"/>
      <c r="Q9" s="16"/>
      <c r="R9" s="16"/>
      <c r="S9" s="16"/>
      <c r="T9" s="16"/>
      <c r="U9" s="16"/>
      <c r="V9" s="16"/>
      <c r="W9" s="16"/>
    </row>
    <row r="10" ht="52.5" customHeight="1" hidden="0" collapsed="0" outlineLevel="1">
      <c r="A10" s="15" t="s">
        <v>256</v>
      </c>
      <c r="B10" s="15" t="s">
        <v>257</v>
      </c>
      <c r="C10" s="15" t="s">
        <v>255</v>
      </c>
      <c r="D10" s="15" t="s">
        <v>0</v>
      </c>
      <c r="E10" s="15" t="s">
        <v>112</v>
      </c>
      <c r="F10" s="15" t="s">
        <v>113</v>
      </c>
      <c r="G10" s="15" t="s">
        <v>245</v>
      </c>
      <c r="H10" s="15" t="s">
        <v>246</v>
      </c>
      <c r="I10" s="16">
        <v>50000</v>
      </c>
      <c r="J10" s="16">
        <v>50000</v>
      </c>
      <c r="K10" s="16">
        <v>50000</v>
      </c>
      <c r="L10" s="16"/>
      <c r="M10" s="16"/>
      <c r="N10" s="15"/>
      <c r="O10" s="15"/>
      <c r="P10" s="15"/>
      <c r="Q10" s="16"/>
      <c r="R10" s="16"/>
      <c r="S10" s="16"/>
      <c r="T10" s="16"/>
      <c r="U10" s="16"/>
      <c r="V10" s="16"/>
      <c r="W10" s="16"/>
    </row>
    <row r="11" ht="52.5" customHeight="1" hidden="0" collapsed="0" outlineLevel="1">
      <c r="A11" s="15" t="s">
        <v>256</v>
      </c>
      <c r="B11" s="15" t="s">
        <v>257</v>
      </c>
      <c r="C11" s="15" t="s">
        <v>255</v>
      </c>
      <c r="D11" s="15" t="s">
        <v>0</v>
      </c>
      <c r="E11" s="15" t="s">
        <v>114</v>
      </c>
      <c r="F11" s="15" t="s">
        <v>115</v>
      </c>
      <c r="G11" s="15" t="s">
        <v>258</v>
      </c>
      <c r="H11" s="15" t="s">
        <v>259</v>
      </c>
      <c r="I11" s="16">
        <v>30000</v>
      </c>
      <c r="J11" s="16">
        <v>30000</v>
      </c>
      <c r="K11" s="16">
        <v>30000</v>
      </c>
      <c r="L11" s="16"/>
      <c r="M11" s="16"/>
      <c r="N11" s="15"/>
      <c r="O11" s="15"/>
      <c r="P11" s="15"/>
      <c r="Q11" s="16"/>
      <c r="R11" s="16"/>
      <c r="S11" s="16"/>
      <c r="T11" s="16"/>
      <c r="U11" s="16"/>
      <c r="V11" s="16"/>
      <c r="W11" s="16"/>
    </row>
    <row r="12" ht="52.5" customHeight="1" hidden="0" collapsed="0" outlineLevel="1">
      <c r="A12" s="15" t="s">
        <v>256</v>
      </c>
      <c r="B12" s="15" t="s">
        <v>257</v>
      </c>
      <c r="C12" s="15" t="s">
        <v>255</v>
      </c>
      <c r="D12" s="15" t="s">
        <v>0</v>
      </c>
      <c r="E12" s="15" t="s">
        <v>114</v>
      </c>
      <c r="F12" s="15" t="s">
        <v>115</v>
      </c>
      <c r="G12" s="15" t="s">
        <v>258</v>
      </c>
      <c r="H12" s="15" t="s">
        <v>259</v>
      </c>
      <c r="I12" s="16">
        <v>40000</v>
      </c>
      <c r="J12" s="16">
        <v>40000</v>
      </c>
      <c r="K12" s="16">
        <v>40000</v>
      </c>
      <c r="L12" s="16"/>
      <c r="M12" s="16"/>
      <c r="N12" s="15"/>
      <c r="O12" s="15"/>
      <c r="P12" s="15"/>
      <c r="Q12" s="16"/>
      <c r="R12" s="16"/>
      <c r="S12" s="16"/>
      <c r="T12" s="16"/>
      <c r="U12" s="16"/>
      <c r="V12" s="16"/>
      <c r="W12" s="16"/>
    </row>
    <row r="13" ht="52.5" customHeight="1" hidden="0" collapsed="0" outlineLevel="1">
      <c r="A13" s="15" t="s">
        <v>256</v>
      </c>
      <c r="B13" s="15" t="s">
        <v>257</v>
      </c>
      <c r="C13" s="15" t="s">
        <v>255</v>
      </c>
      <c r="D13" s="15" t="s">
        <v>0</v>
      </c>
      <c r="E13" s="15" t="s">
        <v>114</v>
      </c>
      <c r="F13" s="15" t="s">
        <v>115</v>
      </c>
      <c r="G13" s="15" t="s">
        <v>258</v>
      </c>
      <c r="H13" s="15" t="s">
        <v>259</v>
      </c>
      <c r="I13" s="16">
        <v>390000</v>
      </c>
      <c r="J13" s="16">
        <v>390000</v>
      </c>
      <c r="K13" s="16">
        <v>390000</v>
      </c>
      <c r="L13" s="16"/>
      <c r="M13" s="16"/>
      <c r="N13" s="15"/>
      <c r="O13" s="15"/>
      <c r="P13" s="15"/>
      <c r="Q13" s="16"/>
      <c r="R13" s="16"/>
      <c r="S13" s="16"/>
      <c r="T13" s="16"/>
      <c r="U13" s="16"/>
      <c r="V13" s="16"/>
      <c r="W13" s="16"/>
    </row>
    <row r="14" ht="52.5" customHeight="1" hidden="0" collapsed="0" outlineLevel="1">
      <c r="A14" s="15" t="s">
        <v>256</v>
      </c>
      <c r="B14" s="15" t="s">
        <v>257</v>
      </c>
      <c r="C14" s="15" t="s">
        <v>255</v>
      </c>
      <c r="D14" s="15" t="s">
        <v>0</v>
      </c>
      <c r="E14" s="15" t="s">
        <v>114</v>
      </c>
      <c r="F14" s="15" t="s">
        <v>115</v>
      </c>
      <c r="G14" s="15" t="s">
        <v>245</v>
      </c>
      <c r="H14" s="15" t="s">
        <v>246</v>
      </c>
      <c r="I14" s="16">
        <v>30000</v>
      </c>
      <c r="J14" s="16">
        <v>30000</v>
      </c>
      <c r="K14" s="16">
        <v>30000</v>
      </c>
      <c r="L14" s="16"/>
      <c r="M14" s="16"/>
      <c r="N14" s="15"/>
      <c r="O14" s="15"/>
      <c r="P14" s="15"/>
      <c r="Q14" s="16"/>
      <c r="R14" s="16"/>
      <c r="S14" s="16"/>
      <c r="T14" s="16"/>
      <c r="U14" s="16"/>
      <c r="V14" s="16"/>
      <c r="W14" s="16"/>
    </row>
    <row r="15" ht="52.5" customHeight="1" hidden="0" collapsed="0" outlineLevel="1">
      <c r="A15" s="15" t="s">
        <v>256</v>
      </c>
      <c r="B15" s="15" t="s">
        <v>257</v>
      </c>
      <c r="C15" s="15" t="s">
        <v>255</v>
      </c>
      <c r="D15" s="15" t="s">
        <v>0</v>
      </c>
      <c r="E15" s="15" t="s">
        <v>114</v>
      </c>
      <c r="F15" s="15" t="s">
        <v>115</v>
      </c>
      <c r="G15" s="15" t="s">
        <v>245</v>
      </c>
      <c r="H15" s="15" t="s">
        <v>246</v>
      </c>
      <c r="I15" s="16">
        <v>30000</v>
      </c>
      <c r="J15" s="16">
        <v>30000</v>
      </c>
      <c r="K15" s="16">
        <v>30000</v>
      </c>
      <c r="L15" s="16"/>
      <c r="M15" s="16"/>
      <c r="N15" s="15"/>
      <c r="O15" s="15"/>
      <c r="P15" s="15"/>
      <c r="Q15" s="16"/>
      <c r="R15" s="16"/>
      <c r="S15" s="16"/>
      <c r="T15" s="16"/>
      <c r="U15" s="16"/>
      <c r="V15" s="16"/>
      <c r="W15" s="16"/>
    </row>
    <row r="16" ht="52.5" customHeight="1" hidden="0" collapsed="0" outlineLevel="1">
      <c r="A16" s="15" t="s">
        <v>256</v>
      </c>
      <c r="B16" s="15" t="s">
        <v>257</v>
      </c>
      <c r="C16" s="15" t="s">
        <v>255</v>
      </c>
      <c r="D16" s="15" t="s">
        <v>0</v>
      </c>
      <c r="E16" s="15" t="s">
        <v>114</v>
      </c>
      <c r="F16" s="15" t="s">
        <v>115</v>
      </c>
      <c r="G16" s="15" t="s">
        <v>245</v>
      </c>
      <c r="H16" s="15" t="s">
        <v>246</v>
      </c>
      <c r="I16" s="16">
        <v>160000</v>
      </c>
      <c r="J16" s="16">
        <v>160000</v>
      </c>
      <c r="K16" s="16">
        <v>160000</v>
      </c>
      <c r="L16" s="16"/>
      <c r="M16" s="16"/>
      <c r="N16" s="15"/>
      <c r="O16" s="15"/>
      <c r="P16" s="15"/>
      <c r="Q16" s="16"/>
      <c r="R16" s="16"/>
      <c r="S16" s="16"/>
      <c r="T16" s="16"/>
      <c r="U16" s="16"/>
      <c r="V16" s="16"/>
      <c r="W16" s="16"/>
    </row>
    <row r="17" ht="52.5" customHeight="1" hidden="0" collapsed="0" outlineLevel="1">
      <c r="A17" s="15" t="s">
        <v>256</v>
      </c>
      <c r="B17" s="15" t="s">
        <v>257</v>
      </c>
      <c r="C17" s="15" t="s">
        <v>255</v>
      </c>
      <c r="D17" s="15" t="s">
        <v>0</v>
      </c>
      <c r="E17" s="15" t="s">
        <v>114</v>
      </c>
      <c r="F17" s="15" t="s">
        <v>115</v>
      </c>
      <c r="G17" s="15" t="s">
        <v>245</v>
      </c>
      <c r="H17" s="15" t="s">
        <v>246</v>
      </c>
      <c r="I17" s="16">
        <v>450000</v>
      </c>
      <c r="J17" s="16">
        <v>450000</v>
      </c>
      <c r="K17" s="16">
        <v>450000</v>
      </c>
      <c r="L17" s="16"/>
      <c r="M17" s="16"/>
      <c r="N17" s="15"/>
      <c r="O17" s="15"/>
      <c r="P17" s="15"/>
      <c r="Q17" s="16"/>
      <c r="R17" s="16"/>
      <c r="S17" s="16"/>
      <c r="T17" s="16"/>
      <c r="U17" s="16"/>
      <c r="V17" s="16"/>
      <c r="W17" s="16"/>
    </row>
    <row r="18" ht="52.5" customHeight="1" hidden="0" collapsed="0" outlineLevel="1">
      <c r="A18" s="15" t="s">
        <v>256</v>
      </c>
      <c r="B18" s="15" t="s">
        <v>257</v>
      </c>
      <c r="C18" s="15" t="s">
        <v>255</v>
      </c>
      <c r="D18" s="15" t="s">
        <v>0</v>
      </c>
      <c r="E18" s="15" t="s">
        <v>114</v>
      </c>
      <c r="F18" s="15" t="s">
        <v>115</v>
      </c>
      <c r="G18" s="15" t="s">
        <v>245</v>
      </c>
      <c r="H18" s="15" t="s">
        <v>246</v>
      </c>
      <c r="I18" s="16">
        <v>60000</v>
      </c>
      <c r="J18" s="16">
        <v>60000</v>
      </c>
      <c r="K18" s="16">
        <v>60000</v>
      </c>
      <c r="L18" s="16"/>
      <c r="M18" s="16"/>
      <c r="N18" s="15"/>
      <c r="O18" s="15"/>
      <c r="P18" s="15"/>
      <c r="Q18" s="16"/>
      <c r="R18" s="16"/>
      <c r="S18" s="16"/>
      <c r="T18" s="16"/>
      <c r="U18" s="16"/>
      <c r="V18" s="16"/>
      <c r="W18" s="16"/>
    </row>
    <row r="19" ht="52.5" customHeight="1" hidden="0" collapsed="0" outlineLevel="1">
      <c r="A19" s="15" t="s">
        <v>256</v>
      </c>
      <c r="B19" s="15" t="s">
        <v>257</v>
      </c>
      <c r="C19" s="15" t="s">
        <v>255</v>
      </c>
      <c r="D19" s="15" t="s">
        <v>0</v>
      </c>
      <c r="E19" s="15" t="s">
        <v>114</v>
      </c>
      <c r="F19" s="15" t="s">
        <v>115</v>
      </c>
      <c r="G19" s="15" t="s">
        <v>245</v>
      </c>
      <c r="H19" s="15" t="s">
        <v>246</v>
      </c>
      <c r="I19" s="16">
        <v>30000</v>
      </c>
      <c r="J19" s="16">
        <v>30000</v>
      </c>
      <c r="K19" s="16">
        <v>30000</v>
      </c>
      <c r="L19" s="16"/>
      <c r="M19" s="16"/>
      <c r="N19" s="15"/>
      <c r="O19" s="15"/>
      <c r="P19" s="15"/>
      <c r="Q19" s="16"/>
      <c r="R19" s="16"/>
      <c r="S19" s="16"/>
      <c r="T19" s="16"/>
      <c r="U19" s="16"/>
      <c r="V19" s="16"/>
      <c r="W19" s="16"/>
    </row>
    <row r="20" ht="52.5" customHeight="1" hidden="0" collapsed="0" outlineLevel="1">
      <c r="A20" s="15" t="s">
        <v>256</v>
      </c>
      <c r="B20" s="15" t="s">
        <v>257</v>
      </c>
      <c r="C20" s="15" t="s">
        <v>255</v>
      </c>
      <c r="D20" s="15" t="s">
        <v>0</v>
      </c>
      <c r="E20" s="15" t="s">
        <v>116</v>
      </c>
      <c r="F20" s="15" t="s">
        <v>117</v>
      </c>
      <c r="G20" s="15" t="s">
        <v>258</v>
      </c>
      <c r="H20" s="15" t="s">
        <v>259</v>
      </c>
      <c r="I20" s="16">
        <v>30000</v>
      </c>
      <c r="J20" s="16">
        <v>30000</v>
      </c>
      <c r="K20" s="16">
        <v>30000</v>
      </c>
      <c r="L20" s="16"/>
      <c r="M20" s="16"/>
      <c r="N20" s="15"/>
      <c r="O20" s="15"/>
      <c r="P20" s="15"/>
      <c r="Q20" s="16"/>
      <c r="R20" s="16"/>
      <c r="S20" s="16"/>
      <c r="T20" s="16"/>
      <c r="U20" s="16"/>
      <c r="V20" s="16"/>
      <c r="W20" s="16"/>
    </row>
    <row r="21" ht="52.5" customHeight="1" hidden="0" collapsed="0" outlineLevel="0">
      <c r="A21" s="15"/>
      <c r="B21" s="15"/>
      <c r="C21" s="15" t="s">
        <v>260</v>
      </c>
      <c r="D21" s="15"/>
      <c r="E21" s="15"/>
      <c r="F21" s="15"/>
      <c r="G21" s="15"/>
      <c r="H21" s="15"/>
      <c r="I21" s="16">
        <v>55000</v>
      </c>
      <c r="J21" s="16">
        <v>55000</v>
      </c>
      <c r="K21" s="16">
        <v>55000</v>
      </c>
      <c r="L21" s="16"/>
      <c r="M21" s="16"/>
      <c r="N21" s="15"/>
      <c r="O21" s="15"/>
      <c r="P21" s="15"/>
      <c r="Q21" s="16"/>
      <c r="R21" s="16"/>
      <c r="S21" s="16"/>
      <c r="T21" s="16"/>
      <c r="U21" s="16"/>
      <c r="V21" s="16"/>
      <c r="W21" s="16"/>
    </row>
    <row r="22" ht="52.5" customHeight="1" hidden="0" collapsed="0" outlineLevel="1">
      <c r="A22" s="15" t="s">
        <v>256</v>
      </c>
      <c r="B22" s="15" t="s">
        <v>261</v>
      </c>
      <c r="C22" s="15" t="s">
        <v>260</v>
      </c>
      <c r="D22" s="15" t="s">
        <v>0</v>
      </c>
      <c r="E22" s="15" t="s">
        <v>93</v>
      </c>
      <c r="F22" s="15" t="s">
        <v>94</v>
      </c>
      <c r="G22" s="15" t="s">
        <v>217</v>
      </c>
      <c r="H22" s="15" t="s">
        <v>218</v>
      </c>
      <c r="I22" s="16">
        <v>10000</v>
      </c>
      <c r="J22" s="16">
        <v>10000</v>
      </c>
      <c r="K22" s="16">
        <v>10000</v>
      </c>
      <c r="L22" s="16"/>
      <c r="M22" s="16"/>
      <c r="N22" s="15"/>
      <c r="O22" s="15"/>
      <c r="P22" s="15"/>
      <c r="Q22" s="16"/>
      <c r="R22" s="16"/>
      <c r="S22" s="16"/>
      <c r="T22" s="16"/>
      <c r="U22" s="16"/>
      <c r="V22" s="16"/>
      <c r="W22" s="16"/>
    </row>
    <row r="23" ht="52.5" customHeight="1" hidden="0" collapsed="0" outlineLevel="1">
      <c r="A23" s="15" t="s">
        <v>256</v>
      </c>
      <c r="B23" s="15" t="s">
        <v>261</v>
      </c>
      <c r="C23" s="15" t="s">
        <v>260</v>
      </c>
      <c r="D23" s="15" t="s">
        <v>0</v>
      </c>
      <c r="E23" s="15" t="s">
        <v>93</v>
      </c>
      <c r="F23" s="15" t="s">
        <v>94</v>
      </c>
      <c r="G23" s="15" t="s">
        <v>221</v>
      </c>
      <c r="H23" s="15" t="s">
        <v>222</v>
      </c>
      <c r="I23" s="16">
        <v>35000</v>
      </c>
      <c r="J23" s="16">
        <v>35000</v>
      </c>
      <c r="K23" s="16">
        <v>35000</v>
      </c>
      <c r="L23" s="16"/>
      <c r="M23" s="16"/>
      <c r="N23" s="15"/>
      <c r="O23" s="15"/>
      <c r="P23" s="15"/>
      <c r="Q23" s="16"/>
      <c r="R23" s="16"/>
      <c r="S23" s="16"/>
      <c r="T23" s="16"/>
      <c r="U23" s="16"/>
      <c r="V23" s="16"/>
      <c r="W23" s="16"/>
    </row>
    <row r="24" ht="52.5" customHeight="1" hidden="0" collapsed="0" outlineLevel="1">
      <c r="A24" s="15" t="s">
        <v>256</v>
      </c>
      <c r="B24" s="15" t="s">
        <v>261</v>
      </c>
      <c r="C24" s="15" t="s">
        <v>260</v>
      </c>
      <c r="D24" s="15" t="s">
        <v>0</v>
      </c>
      <c r="E24" s="15" t="s">
        <v>93</v>
      </c>
      <c r="F24" s="15" t="s">
        <v>94</v>
      </c>
      <c r="G24" s="15" t="s">
        <v>232</v>
      </c>
      <c r="H24" s="15" t="s">
        <v>233</v>
      </c>
      <c r="I24" s="16">
        <v>10000</v>
      </c>
      <c r="J24" s="16">
        <v>10000</v>
      </c>
      <c r="K24" s="16">
        <v>10000</v>
      </c>
      <c r="L24" s="16"/>
      <c r="M24" s="16"/>
      <c r="N24" s="15"/>
      <c r="O24" s="15"/>
      <c r="P24" s="15"/>
      <c r="Q24" s="16"/>
      <c r="R24" s="16"/>
      <c r="S24" s="16"/>
      <c r="T24" s="16"/>
      <c r="U24" s="16"/>
      <c r="V24" s="16"/>
      <c r="W24" s="16"/>
    </row>
    <row r="25" ht="52.5" customHeight="1" hidden="0" collapsed="0" outlineLevel="0">
      <c r="A25" s="15"/>
      <c r="B25" s="15"/>
      <c r="C25" s="15" t="s">
        <v>262</v>
      </c>
      <c r="D25" s="15"/>
      <c r="E25" s="15"/>
      <c r="F25" s="15"/>
      <c r="G25" s="15"/>
      <c r="H25" s="15"/>
      <c r="I25" s="16">
        <v>425000</v>
      </c>
      <c r="J25" s="16">
        <v>425000</v>
      </c>
      <c r="K25" s="16">
        <v>425000</v>
      </c>
      <c r="L25" s="16"/>
      <c r="M25" s="16"/>
      <c r="N25" s="15"/>
      <c r="O25" s="15"/>
      <c r="P25" s="15"/>
      <c r="Q25" s="16"/>
      <c r="R25" s="16"/>
      <c r="S25" s="16"/>
      <c r="T25" s="16"/>
      <c r="U25" s="16"/>
      <c r="V25" s="16"/>
      <c r="W25" s="16"/>
    </row>
    <row r="26" ht="52.5" customHeight="1" hidden="0" collapsed="0" outlineLevel="1">
      <c r="A26" s="15" t="s">
        <v>256</v>
      </c>
      <c r="B26" s="15" t="s">
        <v>263</v>
      </c>
      <c r="C26" s="15" t="s">
        <v>262</v>
      </c>
      <c r="D26" s="15" t="s">
        <v>0</v>
      </c>
      <c r="E26" s="15" t="s">
        <v>93</v>
      </c>
      <c r="F26" s="15" t="s">
        <v>94</v>
      </c>
      <c r="G26" s="15" t="s">
        <v>217</v>
      </c>
      <c r="H26" s="15" t="s">
        <v>218</v>
      </c>
      <c r="I26" s="16">
        <v>33400</v>
      </c>
      <c r="J26" s="16">
        <v>33400</v>
      </c>
      <c r="K26" s="16">
        <v>33400</v>
      </c>
      <c r="L26" s="16"/>
      <c r="M26" s="16"/>
      <c r="N26" s="15"/>
      <c r="O26" s="15"/>
      <c r="P26" s="15"/>
      <c r="Q26" s="16"/>
      <c r="R26" s="16"/>
      <c r="S26" s="16"/>
      <c r="T26" s="16"/>
      <c r="U26" s="16"/>
      <c r="V26" s="16"/>
      <c r="W26" s="16"/>
    </row>
    <row r="27" ht="52.5" customHeight="1" hidden="0" collapsed="0" outlineLevel="1">
      <c r="A27" s="15" t="s">
        <v>256</v>
      </c>
      <c r="B27" s="15" t="s">
        <v>263</v>
      </c>
      <c r="C27" s="15" t="s">
        <v>262</v>
      </c>
      <c r="D27" s="15" t="s">
        <v>0</v>
      </c>
      <c r="E27" s="15" t="s">
        <v>93</v>
      </c>
      <c r="F27" s="15" t="s">
        <v>94</v>
      </c>
      <c r="G27" s="15" t="s">
        <v>264</v>
      </c>
      <c r="H27" s="15" t="s">
        <v>265</v>
      </c>
      <c r="I27" s="16">
        <v>21400</v>
      </c>
      <c r="J27" s="16">
        <v>21400</v>
      </c>
      <c r="K27" s="16">
        <v>21400</v>
      </c>
      <c r="L27" s="16"/>
      <c r="M27" s="16"/>
      <c r="N27" s="15"/>
      <c r="O27" s="15"/>
      <c r="P27" s="15"/>
      <c r="Q27" s="16"/>
      <c r="R27" s="16"/>
      <c r="S27" s="16"/>
      <c r="T27" s="16"/>
      <c r="U27" s="16"/>
      <c r="V27" s="16"/>
      <c r="W27" s="16"/>
    </row>
    <row r="28" ht="52.5" customHeight="1" hidden="0" collapsed="0" outlineLevel="1">
      <c r="A28" s="15" t="s">
        <v>256</v>
      </c>
      <c r="B28" s="15" t="s">
        <v>263</v>
      </c>
      <c r="C28" s="15" t="s">
        <v>262</v>
      </c>
      <c r="D28" s="15" t="s">
        <v>0</v>
      </c>
      <c r="E28" s="15" t="s">
        <v>93</v>
      </c>
      <c r="F28" s="15" t="s">
        <v>94</v>
      </c>
      <c r="G28" s="15" t="s">
        <v>266</v>
      </c>
      <c r="H28" s="15" t="s">
        <v>267</v>
      </c>
      <c r="I28" s="16">
        <v>98000</v>
      </c>
      <c r="J28" s="16">
        <v>98000</v>
      </c>
      <c r="K28" s="16">
        <v>98000</v>
      </c>
      <c r="L28" s="16"/>
      <c r="M28" s="16"/>
      <c r="N28" s="15"/>
      <c r="O28" s="15"/>
      <c r="P28" s="15"/>
      <c r="Q28" s="16"/>
      <c r="R28" s="16"/>
      <c r="S28" s="16"/>
      <c r="T28" s="16"/>
      <c r="U28" s="16"/>
      <c r="V28" s="16"/>
      <c r="W28" s="16"/>
    </row>
    <row r="29" ht="52.5" customHeight="1" hidden="0" collapsed="0" outlineLevel="1">
      <c r="A29" s="15" t="s">
        <v>256</v>
      </c>
      <c r="B29" s="15" t="s">
        <v>263</v>
      </c>
      <c r="C29" s="15" t="s">
        <v>262</v>
      </c>
      <c r="D29" s="15" t="s">
        <v>0</v>
      </c>
      <c r="E29" s="15" t="s">
        <v>93</v>
      </c>
      <c r="F29" s="15" t="s">
        <v>94</v>
      </c>
      <c r="G29" s="15" t="s">
        <v>268</v>
      </c>
      <c r="H29" s="15" t="s">
        <v>269</v>
      </c>
      <c r="I29" s="16">
        <v>6000</v>
      </c>
      <c r="J29" s="16">
        <v>6000</v>
      </c>
      <c r="K29" s="16">
        <v>6000</v>
      </c>
      <c r="L29" s="16"/>
      <c r="M29" s="16"/>
      <c r="N29" s="15"/>
      <c r="O29" s="15"/>
      <c r="P29" s="15"/>
      <c r="Q29" s="16"/>
      <c r="R29" s="16"/>
      <c r="S29" s="16"/>
      <c r="T29" s="16"/>
      <c r="U29" s="16"/>
      <c r="V29" s="16"/>
      <c r="W29" s="16"/>
    </row>
    <row r="30" ht="52.5" customHeight="1" hidden="0" collapsed="0" outlineLevel="1">
      <c r="A30" s="15" t="s">
        <v>256</v>
      </c>
      <c r="B30" s="15" t="s">
        <v>263</v>
      </c>
      <c r="C30" s="15" t="s">
        <v>262</v>
      </c>
      <c r="D30" s="15" t="s">
        <v>0</v>
      </c>
      <c r="E30" s="15" t="s">
        <v>93</v>
      </c>
      <c r="F30" s="15" t="s">
        <v>94</v>
      </c>
      <c r="G30" s="15" t="s">
        <v>270</v>
      </c>
      <c r="H30" s="15" t="s">
        <v>271</v>
      </c>
      <c r="I30" s="16">
        <v>145000</v>
      </c>
      <c r="J30" s="16">
        <v>145000</v>
      </c>
      <c r="K30" s="16">
        <v>145000</v>
      </c>
      <c r="L30" s="16"/>
      <c r="M30" s="16"/>
      <c r="N30" s="15"/>
      <c r="O30" s="15"/>
      <c r="P30" s="15"/>
      <c r="Q30" s="16"/>
      <c r="R30" s="16"/>
      <c r="S30" s="16"/>
      <c r="T30" s="16"/>
      <c r="U30" s="16"/>
      <c r="V30" s="16"/>
      <c r="W30" s="16"/>
    </row>
    <row r="31" ht="52.5" customHeight="1" hidden="0" collapsed="0" outlineLevel="1">
      <c r="A31" s="15" t="s">
        <v>256</v>
      </c>
      <c r="B31" s="15" t="s">
        <v>263</v>
      </c>
      <c r="C31" s="15" t="s">
        <v>262</v>
      </c>
      <c r="D31" s="15" t="s">
        <v>0</v>
      </c>
      <c r="E31" s="15" t="s">
        <v>93</v>
      </c>
      <c r="F31" s="15" t="s">
        <v>94</v>
      </c>
      <c r="G31" s="15" t="s">
        <v>223</v>
      </c>
      <c r="H31" s="15" t="s">
        <v>224</v>
      </c>
      <c r="I31" s="16">
        <v>63600</v>
      </c>
      <c r="J31" s="16">
        <v>63600</v>
      </c>
      <c r="K31" s="16">
        <v>63600</v>
      </c>
      <c r="L31" s="16"/>
      <c r="M31" s="16"/>
      <c r="N31" s="15"/>
      <c r="O31" s="15"/>
      <c r="P31" s="15"/>
      <c r="Q31" s="16"/>
      <c r="R31" s="16"/>
      <c r="S31" s="16"/>
      <c r="T31" s="16"/>
      <c r="U31" s="16"/>
      <c r="V31" s="16"/>
      <c r="W31" s="16"/>
    </row>
    <row r="32" ht="52.5" customHeight="1" hidden="0" collapsed="0" outlineLevel="1">
      <c r="A32" s="15" t="s">
        <v>256</v>
      </c>
      <c r="B32" s="15" t="s">
        <v>263</v>
      </c>
      <c r="C32" s="15" t="s">
        <v>262</v>
      </c>
      <c r="D32" s="15" t="s">
        <v>0</v>
      </c>
      <c r="E32" s="15" t="s">
        <v>93</v>
      </c>
      <c r="F32" s="15" t="s">
        <v>94</v>
      </c>
      <c r="G32" s="15" t="s">
        <v>258</v>
      </c>
      <c r="H32" s="15" t="s">
        <v>259</v>
      </c>
      <c r="I32" s="16">
        <v>57600</v>
      </c>
      <c r="J32" s="16">
        <v>57600</v>
      </c>
      <c r="K32" s="16">
        <v>57600</v>
      </c>
      <c r="L32" s="16"/>
      <c r="M32" s="16"/>
      <c r="N32" s="15"/>
      <c r="O32" s="15"/>
      <c r="P32" s="15"/>
      <c r="Q32" s="16"/>
      <c r="R32" s="16"/>
      <c r="S32" s="16"/>
      <c r="T32" s="16"/>
      <c r="U32" s="16"/>
      <c r="V32" s="16"/>
      <c r="W32" s="16"/>
    </row>
    <row r="33" ht="30" customHeight="1">
      <c r="A33" s="14" t="s">
        <v>45</v>
      </c>
      <c r="B33" s="14"/>
      <c r="C33" s="14"/>
      <c r="D33" s="14"/>
      <c r="E33" s="14"/>
      <c r="F33" s="14"/>
      <c r="G33" s="14"/>
      <c r="H33" s="14"/>
      <c r="I33" s="16">
        <v>3480000</v>
      </c>
      <c r="J33" s="16">
        <v>3480000</v>
      </c>
      <c r="K33" s="16">
        <v>3480000</v>
      </c>
      <c r="L33" s="16"/>
      <c r="M33" s="16"/>
      <c r="N33" s="16"/>
      <c r="O33" s="16"/>
      <c r="P33" s="16"/>
      <c r="Q33" s="16"/>
      <c r="R33" s="16"/>
      <c r="S33" s="16"/>
      <c r="T33" s="16"/>
      <c r="U33" s="16"/>
      <c r="V33" s="16"/>
      <c r="W33" s="16"/>
    </row>
  </sheetData>
  <mergeCells>
    <mergeCell ref="A1:W1"/>
    <mergeCell ref="A2:W2"/>
    <mergeCell ref="A4:A6"/>
    <mergeCell ref="B4:B6"/>
    <mergeCell ref="C4:C6"/>
    <mergeCell ref="D4:D6"/>
    <mergeCell ref="E4:E6"/>
    <mergeCell ref="F4:F6"/>
    <mergeCell ref="G4:G6"/>
    <mergeCell ref="H4:H6"/>
    <mergeCell ref="I4:I6"/>
    <mergeCell ref="J4:M4"/>
    <mergeCell ref="J5:K5"/>
    <mergeCell ref="L5:L6"/>
    <mergeCell ref="M5:M6"/>
    <mergeCell ref="N4:P4"/>
    <mergeCell ref="N5:N6"/>
    <mergeCell ref="O5:O6"/>
    <mergeCell ref="P5:P6"/>
    <mergeCell ref="Q4:Q6"/>
    <mergeCell ref="R4:W4"/>
    <mergeCell ref="R5:R6"/>
    <mergeCell ref="S5:S6"/>
    <mergeCell ref="T5:T6"/>
    <mergeCell ref="U5:U6"/>
    <mergeCell ref="V5:V6"/>
    <mergeCell ref="W5:W6"/>
    <mergeCell ref="A33:H33"/>
    <mergeCell ref="V3:W3"/>
    <mergeCell ref="A3:G3"/>
  </mergeCells>
  <extLst/>
</worksheet>
</file>