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848" firstSheet="21" activeTab="24"/>
  </bookViews>
  <sheets>
    <sheet name="1-1芒市本级一般公共预算收入情况表" sheetId="31" r:id="rId1"/>
    <sheet name="1-2芒市本级一般公共预算支出情况表（公开到项级）" sheetId="33" r:id="rId2"/>
    <sheet name="1-3芒市本级一般公共预算基本支出情况表（公开到款级）" sheetId="132" r:id="rId3"/>
    <sheet name="1-4一般公共预算支出表（州、市对下转移支付项目）" sheetId="134" r:id="rId4"/>
    <sheet name="1-5芒市分地区税收返还和转移支付预算表" sheetId="135" r:id="rId5"/>
    <sheet name="1-6芒市本级“三公”经费预算财政拨款情况统计表" sheetId="131" r:id="rId6"/>
    <sheet name="2-1芒市本级政府性基金预算收入情况表" sheetId="56" r:id="rId7"/>
    <sheet name="2-2芒市本级政府性基金预算支出情况表（公开到项级）" sheetId="57" r:id="rId8"/>
    <sheet name="2-3本级政府性基金支出表（州、市对下转移支付）" sheetId="136" r:id="rId9"/>
    <sheet name="3-1芒市本级国有资本经营收入预算情况表" sheetId="110" r:id="rId10"/>
    <sheet name="3-2芒市本级国有资本经营支出预算情况表（公开到项级）" sheetId="111" r:id="rId11"/>
    <sheet name="3-3芒市国有资本经营预算转移支付表 （分地区）" sheetId="133" r:id="rId12"/>
    <sheet name="3-4国有资本经营预算转移支付表（分项目）" sheetId="130" r:id="rId13"/>
    <sheet name="4-1芒市本级社会保险基金收入预算情况表" sheetId="117" r:id="rId14"/>
    <sheet name="4-2芒市本级社会保险基金支出预算情况表" sheetId="118" r:id="rId15"/>
    <sheet name="5-1   2022年地方政府债务限额及余额预算情况表" sheetId="119" r:id="rId16"/>
    <sheet name="5-2  芒市2022年地方政府一般债务限额及余额情况表" sheetId="137" r:id="rId17"/>
    <sheet name="5-3  芒市2022年地方政府专项债务限额及余额情况表" sheetId="138" r:id="rId18"/>
    <sheet name="5-4  芒市本级2022年地方政府一般债务余额情况表" sheetId="121" r:id="rId19"/>
    <sheet name="5-5 芒市本级2022年地方政府专项债务余额情况表（本级）" sheetId="123" r:id="rId20"/>
    <sheet name="5-6 地方政府债券发行及还本付息情况表" sheetId="124" r:id="rId21"/>
    <sheet name="5-7 2023年地方政府债务限额提前下达情况表" sheetId="125" r:id="rId22"/>
    <sheet name="5-8 2023年年初新增地方政府债券资金安排表" sheetId="126" r:id="rId23"/>
    <sheet name="6-1重大政策和重点项目绩效目标表" sheetId="127" r:id="rId24"/>
    <sheet name="6-2重点工作情况解释说明汇总表" sheetId="128" r:id="rId25"/>
  </sheets>
  <externalReferences>
    <externalReference r:id="rId26"/>
    <externalReference r:id="rId27"/>
  </externalReferences>
  <definedNames>
    <definedName name="_xlnm._FilterDatabase" localSheetId="0" hidden="1">'1-1芒市本级一般公共预算收入情况表'!$A$3:$F$40</definedName>
    <definedName name="_xlnm._FilterDatabase" localSheetId="1" hidden="1">'1-2芒市本级一般公共预算支出情况表（公开到项级）'!$A$3:$G$1314</definedName>
    <definedName name="_xlnm._FilterDatabase" localSheetId="2" hidden="1">'1-3芒市本级一般公共预算基本支出情况表（公开到款级）'!$A$3:$B$41</definedName>
    <definedName name="_xlnm._FilterDatabase" localSheetId="3" hidden="1">'1-4一般公共预算支出表（州、市对下转移支付项目）'!$A$3:$E$25</definedName>
    <definedName name="_xlnm._FilterDatabase" localSheetId="6" hidden="1">'2-1芒市本级政府性基金预算收入情况表'!$A$3:$F$42</definedName>
    <definedName name="_xlnm._FilterDatabase" localSheetId="7" hidden="1">'2-2芒市本级政府性基金预算支出情况表（公开到项级）'!$A$3:$G$273</definedName>
    <definedName name="_xlnm._FilterDatabase" localSheetId="9" hidden="1">'3-1芒市本级国有资本经营收入预算情况表'!$A$3:$E$35</definedName>
    <definedName name="_xlnm._FilterDatabase" localSheetId="10" hidden="1">'3-2芒市本级国有资本经营支出预算情况表（公开到项级）'!$A$3:$E$21</definedName>
    <definedName name="_xlnm._FilterDatabase" localSheetId="13" hidden="1">'4-1芒市本级社会保险基金收入预算情况表'!$A$3:$E$40</definedName>
    <definedName name="_xlnm._FilterDatabase" localSheetId="14" hidden="1">'4-2芒市本级社会保险基金支出预算情况表'!$A$3:$F$23</definedName>
    <definedName name="_lst_r_地方财政预算表2015年全省汇总_10_科目编码名称">[2]_ESList!$A$1:$A$27</definedName>
    <definedName name="_xlnm.Print_Area" localSheetId="0">'1-1芒市本级一般公共预算收入情况表'!$B$1:$E$40</definedName>
    <definedName name="_xlnm.Print_Area" localSheetId="1">'1-2芒市本级一般公共预算支出情况表（公开到项级）'!$B$1:$E$1314</definedName>
    <definedName name="_xlnm.Print_Area" localSheetId="6">'2-1芒市本级政府性基金预算收入情况表'!$B$1:$E$42</definedName>
    <definedName name="_xlnm.Print_Area" localSheetId="7">'2-2芒市本级政府性基金预算支出情况表（公开到项级）'!$B$1:$E$273</definedName>
    <definedName name="_xlnm.Print_Titles" localSheetId="0">'1-1芒市本级一般公共预算收入情况表'!$1:$3</definedName>
    <definedName name="_xlnm.Print_Titles" localSheetId="1">'1-2芒市本级一般公共预算支出情况表（公开到项级）'!$1:$3</definedName>
    <definedName name="_xlnm.Print_Titles" localSheetId="6">'2-1芒市本级政府性基金预算收入情况表'!$1:$3</definedName>
    <definedName name="_xlnm.Print_Titles" localSheetId="7">'2-2芒市本级政府性基金预算支出情况表（公开到项级）'!$1:$3</definedName>
    <definedName name="专项收入年初预算数">#REF!</definedName>
    <definedName name="专项收入全年预计数">#REF!</definedName>
    <definedName name="_xlnm.Print_Area" localSheetId="9">'3-1芒市本级国有资本经营收入预算情况表'!$A$1:$D$35</definedName>
    <definedName name="_xlnm.Print_Titles" localSheetId="9">'3-1芒市本级国有资本经营收入预算情况表'!$1:$3</definedName>
    <definedName name="专项收入年初预算数" localSheetId="9">#REF!</definedName>
    <definedName name="专项收入全年预计数" localSheetId="9">#REF!</definedName>
    <definedName name="_xlnm.Print_Area" localSheetId="10">'3-2芒市本级国有资本经营支出预算情况表（公开到项级）'!$A$1:$D$21</definedName>
    <definedName name="专项收入年初预算数" localSheetId="10">#REF!</definedName>
    <definedName name="专项收入全年预计数" localSheetId="10">#REF!</definedName>
    <definedName name="_lst_r_地方财政预算表2015年全省汇总_10_科目编码名称" localSheetId="13">[1]_ESList!$A$1:$A$27</definedName>
    <definedName name="_xlnm.Print_Area" localSheetId="13">'4-1芒市本级社会保险基金收入预算情况表'!$A$1:$D$40</definedName>
    <definedName name="_xlnm.Print_Titles" localSheetId="13">'4-1芒市本级社会保险基金收入预算情况表'!$1:$3</definedName>
    <definedName name="专项收入年初预算数" localSheetId="13">#REF!</definedName>
    <definedName name="专项收入全年预计数" localSheetId="13">#REF!</definedName>
    <definedName name="_lst_r_地方财政预算表2015年全省汇总_10_科目编码名称" localSheetId="14">[1]_ESList!$A$1:$A$27</definedName>
    <definedName name="_xlnm.Print_Area" localSheetId="14">'4-2芒市本级社会保险基金支出预算情况表'!$A$1:$D$23</definedName>
    <definedName name="专项收入年初预算数" localSheetId="14">#REF!</definedName>
    <definedName name="专项收入全年预计数" localSheetId="14">#REF!</definedName>
    <definedName name="专项收入年初预算数" localSheetId="15">#REF!</definedName>
    <definedName name="专项收入全年预计数" localSheetId="15">#REF!</definedName>
    <definedName name="专项收入年初预算数" localSheetId="18">#REF!</definedName>
    <definedName name="专项收入全年预计数" localSheetId="18">#REF!</definedName>
    <definedName name="专项收入年初预算数" localSheetId="19">#REF!</definedName>
    <definedName name="专项收入全年预计数" localSheetId="19">#REF!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_xlnm.Print_Area" localSheetId="23">'6-1重大政策和重点项目绩效目标表'!#REF!</definedName>
    <definedName name="专项收入年初预算数" localSheetId="24">#REF!</definedName>
    <definedName name="专项收入全年预计数" localSheetId="24">#REF!</definedName>
    <definedName name="专项收入年初预算数" localSheetId="12">#REF!</definedName>
    <definedName name="专项收入全年预计数" localSheetId="12">#REF!</definedName>
    <definedName name="专项收入年初预算数" localSheetId="5">#REF!</definedName>
    <definedName name="专项收入全年预计数" localSheetId="5">#REF!</definedName>
    <definedName name="专项收入年初预算数" localSheetId="2">#REF!</definedName>
    <definedName name="专项收入全年预计数" localSheetId="2">#REF!</definedName>
    <definedName name="_xlnm.Print_Area" localSheetId="2">'1-3芒市本级一般公共预算基本支出情况表（公开到款级）'!$A$1:$B$41</definedName>
    <definedName name="_xlnm.Print_Titles" localSheetId="2">'1-3芒市本级一般公共预算基本支出情况表（公开到款级）'!$1:$3</definedName>
    <definedName name="_xlnm.Print_Area" localSheetId="3">'1-4一般公共预算支出表（州、市对下转移支付项目）'!$A$1:$D$25</definedName>
    <definedName name="_xlnm.Print_Area" localSheetId="4">'1-5芒市分地区税收返还和转移支付预算表'!$A$1:$D$17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<sst xmlns="http://schemas.openxmlformats.org/spreadsheetml/2006/main" count="18880" uniqueCount="4979">
  <si>
    <t>1-1 2023年芒市本级一般公共预算收入情况表</t>
  </si>
  <si>
    <t>单位：万元</t>
  </si>
  <si>
    <t>科目编码</t>
  </si>
  <si>
    <t>项目</t>
  </si>
  <si>
    <t>2022年预算数</t>
  </si>
  <si>
    <t>2023年预算数</t>
  </si>
  <si>
    <t>比上年预算数增长%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</si>
  <si>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</si>
  <si>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</si>
  <si>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</si>
  <si>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</si>
  <si>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</si>
  <si>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</si>
  <si>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</si>
  <si>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</si>
  <si>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</si>
  <si>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</si>
  <si>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</si>
  <si>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</si>
  <si>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</si>
  <si>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</si>
  <si>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</si>
  <si>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</si>
  <si>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</si>
  <si>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</si>
  <si>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</si>
  <si>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</si>
  <si>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</si>
  <si>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</si>
  <si>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</si>
  <si>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</si>
  <si>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</si>
  <si>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</si>
  <si>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</si>
  <si>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</si>
  <si>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</si>
  <si>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</si>
  <si>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</si>
  <si>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r>
      <rPr>
        <sz val="14"/>
        <rFont val="宋体"/>
        <charset val="134"/>
      </rPr>
      <t>10199</t>
    </r>
  </si>
  <si>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</si>
  <si>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</si>
  <si>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</si>
  <si>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</si>
  <si>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</si>
  <si>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</si>
  <si>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</si>
  <si>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</si>
  <si>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</si>
  <si>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</si>
  <si>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</si>
  <si>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</si>
  <si>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</si>
  <si>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</si>
  <si>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</si>
  <si>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</si>
  <si>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</si>
  <si>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</si>
  <si>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</si>
  <si>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芒市本级一般公共预算收入</t>
  </si>
  <si>
    <t>地方政府一般债务收入</t>
  </si>
  <si>
    <t>转移性收入</t>
  </si>
  <si>
    <t xml:space="preserve">   返还性收入</t>
  </si>
  <si>
    <t xml:space="preserve">   转移支付收入</t>
  </si>
  <si>
    <t xml:space="preserve">   上解收入</t>
  </si>
  <si>
    <t xml:space="preserve">   上年结余收入</t>
  </si>
  <si>
    <t xml:space="preserve">   调入资金</t>
  </si>
  <si>
    <t xml:space="preserve">   接受其他地区援助收入</t>
  </si>
  <si>
    <t xml:space="preserve">   动用预算稳定调节基金</t>
  </si>
  <si>
    <t>各项收入合计</t>
  </si>
  <si>
    <t>1-2 2023年芒市本级一般公共预算支出情况表</t>
  </si>
  <si>
    <t>类-款-项</t>
  </si>
  <si>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</si>
  <si>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</si>
  <si>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</si>
  <si>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</si>
  <si>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</si>
  <si>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</si>
  <si>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</si>
  <si>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</si>
  <si>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</si>
  <si>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</si>
  <si>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</si>
  <si>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</si>
  <si>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</si>
  <si>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</si>
  <si>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</si>
  <si>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</si>
  <si>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</si>
  <si>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</si>
  <si>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</si>
  <si>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</si>
  <si>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</si>
  <si>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</si>
  <si>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</si>
  <si>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</si>
  <si>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</si>
  <si>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</si>
  <si>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</si>
  <si>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</si>
  <si>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</si>
  <si>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</si>
  <si>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</si>
  <si>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</si>
  <si>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</si>
  <si>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</si>
  <si>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</si>
  <si>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</si>
  <si>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</si>
  <si>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</si>
  <si>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</si>
  <si>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</si>
  <si>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</si>
  <si>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</si>
  <si>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</si>
  <si>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</si>
  <si>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</si>
  <si>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</si>
  <si>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</si>
  <si>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</si>
  <si>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</si>
  <si>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</si>
  <si>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</si>
  <si>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</si>
  <si>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</si>
  <si>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</si>
  <si>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</si>
  <si>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</si>
  <si>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</si>
  <si>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</si>
  <si>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</si>
  <si>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</si>
  <si>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</si>
  <si>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</si>
  <si>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</si>
  <si>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</si>
  <si>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</si>
  <si>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</si>
  <si>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</si>
  <si>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</si>
  <si>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</si>
  <si>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</si>
  <si>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</si>
  <si>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</si>
  <si>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</si>
  <si>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</si>
  <si>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</si>
  <si>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</si>
  <si>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</si>
  <si>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</si>
  <si>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</si>
  <si>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</si>
  <si>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</si>
  <si>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</si>
  <si>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</si>
  <si>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</si>
  <si>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</si>
  <si>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</si>
  <si>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</si>
  <si>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</si>
  <si>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</si>
  <si>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</si>
  <si>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</si>
  <si>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</si>
  <si>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</si>
  <si>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</si>
  <si>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</si>
  <si>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</si>
  <si>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</si>
  <si>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</si>
  <si>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</si>
  <si>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</si>
  <si>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</si>
  <si>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</si>
  <si>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</si>
  <si>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</si>
  <si>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</si>
  <si>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</si>
  <si>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</si>
  <si>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</si>
  <si>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</si>
  <si>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</si>
  <si>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</si>
  <si>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</si>
  <si>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</si>
  <si>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</si>
  <si>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</si>
  <si>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</si>
  <si>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</si>
  <si>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</si>
  <si>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</si>
  <si>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</si>
  <si>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</si>
  <si>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</si>
  <si>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</si>
  <si>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</si>
  <si>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</si>
  <si>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</si>
  <si>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</si>
  <si>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</si>
  <si>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</si>
  <si>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</si>
  <si>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</si>
  <si>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</si>
  <si>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</si>
  <si>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</si>
  <si>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</si>
  <si>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</si>
  <si>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</si>
  <si>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</si>
  <si>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</si>
  <si>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</si>
  <si>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</si>
  <si>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</si>
  <si>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</si>
  <si>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</si>
  <si>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</si>
  <si>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</si>
  <si>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</si>
  <si>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</si>
  <si>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</si>
  <si>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</si>
  <si>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</si>
  <si>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</si>
  <si>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</si>
  <si>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</si>
  <si>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</si>
  <si>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</si>
  <si>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</si>
  <si>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</si>
  <si>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</si>
  <si>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</si>
  <si>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</si>
  <si>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</si>
  <si>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</si>
  <si>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</si>
  <si>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</si>
  <si>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</si>
  <si>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</si>
  <si>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</si>
  <si>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</si>
  <si>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</si>
  <si>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</si>
  <si>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</si>
  <si>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</si>
  <si>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</si>
  <si>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</si>
  <si>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</si>
  <si>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</si>
  <si>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</si>
  <si>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</si>
  <si>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</si>
  <si>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</si>
  <si>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</si>
  <si>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</si>
  <si>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</si>
  <si>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</si>
  <si>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</si>
  <si>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</si>
  <si>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</si>
  <si>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</si>
  <si>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</si>
  <si>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</si>
  <si>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</si>
  <si>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</si>
  <si>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</si>
  <si>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</si>
  <si>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</si>
  <si>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</si>
  <si>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</si>
  <si>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</si>
  <si>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</si>
  <si>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</si>
  <si>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</si>
  <si>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</si>
  <si>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</si>
  <si>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</si>
  <si>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</si>
  <si>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</si>
  <si>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</si>
  <si>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</si>
  <si>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</si>
  <si>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</si>
  <si>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</si>
  <si>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</si>
  <si>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</si>
  <si>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</si>
  <si>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</si>
  <si>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</si>
  <si>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</si>
  <si>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</si>
  <si>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</si>
  <si>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</si>
  <si>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</si>
  <si>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</si>
  <si>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</si>
  <si>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</si>
  <si>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</si>
  <si>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</si>
  <si>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</si>
  <si>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</si>
  <si>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</si>
  <si>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</si>
  <si>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</si>
  <si>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</si>
  <si>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</si>
  <si>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</si>
  <si>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</si>
  <si>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</si>
  <si>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</si>
  <si>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</si>
  <si>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</si>
  <si>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</si>
  <si>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</si>
  <si>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</si>
  <si>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</si>
  <si>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</si>
  <si>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</si>
  <si>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</si>
  <si>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</si>
  <si>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</si>
  <si>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</si>
  <si>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</si>
  <si>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</si>
  <si>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</si>
  <si>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</si>
  <si>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</si>
  <si>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</si>
  <si>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</si>
  <si>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</si>
  <si>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</si>
  <si>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</si>
  <si>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</si>
  <si>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</si>
  <si>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</si>
  <si>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</si>
  <si>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</si>
  <si>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</si>
  <si>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</si>
  <si>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</si>
  <si>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</si>
  <si>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</si>
  <si>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</si>
  <si>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</si>
  <si>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</si>
  <si>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</si>
  <si>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</si>
  <si>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</si>
  <si>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</si>
  <si>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</si>
  <si>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</si>
  <si>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</si>
  <si>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</si>
  <si>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</si>
  <si>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</si>
  <si>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</si>
  <si>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</si>
  <si>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</si>
  <si>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</si>
  <si>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</si>
  <si>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</si>
  <si>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</si>
  <si>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</si>
  <si>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</si>
  <si>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</si>
  <si>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</si>
  <si>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</si>
  <si>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</si>
  <si>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</si>
  <si>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</si>
  <si>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</si>
  <si>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</si>
  <si>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</si>
  <si>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</si>
  <si>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</si>
  <si>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</si>
  <si>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</si>
  <si>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</si>
  <si>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</si>
  <si>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</si>
  <si>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</si>
  <si>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</si>
  <si>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</si>
  <si>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</si>
  <si>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</si>
  <si>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</si>
  <si>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</si>
  <si>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</si>
  <si>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</si>
  <si>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</si>
  <si>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</si>
  <si>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</si>
  <si>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</si>
  <si>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</si>
  <si>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</si>
  <si>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</si>
  <si>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</si>
  <si>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</si>
  <si>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</si>
  <si>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</si>
  <si>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</si>
  <si>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</si>
  <si>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</si>
  <si>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</si>
  <si>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</si>
  <si>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</si>
  <si>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</si>
  <si>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</si>
  <si>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</si>
  <si>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</si>
  <si>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</si>
  <si>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</si>
  <si>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</si>
  <si>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</si>
  <si>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</si>
  <si>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</si>
  <si>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</si>
  <si>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</si>
  <si>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</si>
  <si>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</si>
  <si>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</si>
  <si>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</si>
  <si>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</si>
  <si>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</si>
  <si>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</si>
  <si>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</si>
  <si>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</si>
  <si>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</si>
  <si>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</si>
  <si>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</si>
  <si>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</si>
  <si>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</si>
  <si>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</si>
  <si>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</si>
  <si>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</si>
  <si>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</si>
  <si>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</si>
  <si>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</si>
  <si>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</si>
  <si>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</si>
  <si>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</si>
  <si>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</si>
  <si>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</si>
  <si>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</si>
  <si>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</si>
  <si>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</si>
  <si>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</si>
  <si>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</si>
  <si>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</si>
  <si>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</si>
  <si>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</si>
  <si>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</si>
  <si>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</si>
  <si>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</si>
  <si>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</si>
  <si>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</si>
  <si>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</si>
  <si>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</si>
  <si>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</si>
  <si>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</si>
  <si>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</si>
  <si>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</si>
  <si>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</si>
  <si>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</si>
  <si>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</si>
  <si>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</si>
  <si>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</si>
  <si>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</si>
  <si>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</si>
  <si>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</si>
  <si>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</si>
  <si>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</si>
  <si>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</si>
  <si>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</si>
  <si>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</si>
  <si>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</si>
  <si>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</si>
  <si>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</si>
  <si>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</si>
  <si>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</si>
  <si>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</si>
  <si>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</si>
  <si>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</si>
  <si>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</si>
  <si>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</si>
  <si>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</si>
  <si>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</si>
  <si>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</si>
  <si>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</si>
  <si>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</si>
  <si>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</si>
  <si>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</si>
  <si>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</si>
  <si>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</si>
  <si>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</si>
  <si>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</si>
  <si>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</si>
  <si>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</si>
  <si>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</si>
  <si>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</si>
  <si>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</si>
  <si>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</si>
  <si>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</si>
  <si>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</si>
  <si>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</si>
  <si>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</si>
  <si>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</si>
  <si>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</si>
  <si>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</si>
  <si>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</si>
  <si>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</si>
  <si>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</si>
  <si>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</si>
  <si>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</si>
  <si>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</si>
  <si>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</si>
  <si>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</si>
  <si>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</si>
  <si>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</si>
  <si>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</si>
  <si>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</si>
  <si>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</si>
  <si>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</si>
  <si>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</si>
  <si>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</si>
  <si>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</si>
  <si>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</si>
  <si>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</si>
  <si>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</si>
  <si>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</si>
  <si>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</si>
  <si>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</si>
  <si>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</si>
  <si>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</si>
  <si>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</si>
  <si>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</si>
  <si>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</si>
  <si>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</si>
  <si>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</si>
  <si>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</si>
  <si>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</si>
  <si>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</si>
  <si>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</si>
  <si>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</si>
  <si>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</si>
  <si>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</si>
  <si>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</si>
  <si>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</si>
  <si>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</si>
  <si>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</si>
  <si>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</si>
  <si>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</si>
  <si>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</si>
  <si>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 xml:space="preserve">     行政运行</t>
  </si>
  <si>
    <t>2082802</t>
  </si>
  <si>
    <t xml:space="preserve">     一般行政管理事务</t>
  </si>
  <si>
    <t>2082803</t>
  </si>
  <si>
    <t xml:space="preserve">     机关服务</t>
  </si>
  <si>
    <t>2082804</t>
  </si>
  <si>
    <t xml:space="preserve">     拥军优属</t>
  </si>
  <si>
    <t>2082805</t>
  </si>
  <si>
    <t xml:space="preserve">     部队供应</t>
  </si>
  <si>
    <t>2082850</t>
  </si>
  <si>
    <t xml:space="preserve">     事业运行</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</si>
  <si>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</si>
  <si>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</si>
  <si>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</si>
  <si>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</si>
  <si>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</si>
  <si>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</si>
  <si>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</si>
  <si>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</si>
  <si>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</si>
  <si>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</si>
  <si>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208A</t>
  </si>
  <si>
    <t>省对下专项转移支付补助</t>
  </si>
  <si>
    <t>208B</t>
  </si>
  <si>
    <t>省对下一般性转移支付补助（基本养老保险和低保）</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</si>
  <si>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</si>
  <si>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</si>
  <si>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</si>
  <si>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</si>
  <si>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</si>
  <si>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</si>
  <si>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</si>
  <si>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</si>
  <si>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</si>
  <si>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</si>
  <si>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</si>
  <si>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</si>
  <si>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</si>
  <si>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</si>
  <si>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</si>
  <si>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</si>
  <si>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</si>
  <si>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</si>
  <si>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</si>
  <si>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</si>
  <si>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</si>
  <si>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</si>
  <si>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</si>
  <si>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</si>
  <si>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</si>
  <si>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</si>
  <si>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</si>
  <si>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</si>
  <si>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</si>
  <si>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</si>
  <si>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</si>
  <si>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</si>
  <si>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</si>
  <si>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</si>
  <si>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</si>
  <si>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</si>
  <si>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</si>
  <si>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</si>
  <si>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</si>
  <si>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</si>
  <si>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</si>
  <si>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</si>
  <si>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</si>
  <si>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</si>
  <si>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</si>
  <si>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</si>
  <si>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</si>
  <si>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</si>
  <si>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</si>
  <si>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</si>
  <si>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</si>
  <si>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</si>
  <si>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</si>
  <si>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</si>
  <si>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</si>
  <si>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</si>
  <si>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</si>
  <si>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</si>
  <si>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</si>
  <si>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</si>
  <si>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</si>
  <si>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</si>
  <si>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</si>
  <si>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</si>
  <si>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</si>
  <si>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</si>
  <si>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</si>
  <si>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</si>
  <si>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</si>
  <si>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</si>
  <si>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</si>
  <si>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</si>
  <si>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</si>
  <si>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</si>
  <si>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</si>
  <si>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</si>
  <si>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</si>
  <si>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</si>
  <si>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</si>
  <si>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</si>
  <si>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</si>
  <si>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</si>
  <si>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</si>
  <si>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</si>
  <si>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</si>
  <si>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</si>
  <si>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</si>
  <si>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</si>
  <si>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</si>
  <si>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</si>
  <si>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</si>
  <si>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</si>
  <si>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</si>
  <si>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</si>
  <si>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</si>
  <si>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</si>
  <si>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</si>
  <si>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</si>
  <si>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</si>
  <si>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</si>
  <si>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</si>
  <si>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</si>
  <si>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</si>
  <si>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</si>
  <si>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</si>
  <si>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</si>
  <si>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</si>
  <si>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</si>
  <si>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</si>
  <si>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</si>
  <si>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</si>
  <si>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</si>
  <si>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</si>
  <si>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</si>
  <si>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</si>
  <si>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</si>
  <si>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</si>
  <si>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</si>
  <si>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</si>
  <si>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</si>
  <si>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</si>
  <si>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</si>
  <si>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</si>
  <si>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</si>
  <si>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</si>
  <si>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</si>
  <si>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</si>
  <si>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</si>
  <si>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</si>
  <si>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</si>
  <si>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</si>
  <si>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</si>
  <si>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</si>
  <si>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</si>
  <si>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</si>
  <si>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</si>
  <si>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</si>
  <si>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</si>
  <si>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</si>
  <si>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</si>
  <si>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</si>
  <si>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</si>
  <si>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</si>
  <si>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</si>
  <si>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</si>
  <si>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</si>
  <si>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</si>
  <si>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</si>
  <si>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</si>
  <si>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</si>
  <si>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</si>
  <si>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</si>
  <si>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</si>
  <si>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</si>
  <si>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</si>
  <si>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</si>
  <si>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</si>
  <si>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</si>
  <si>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</si>
  <si>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</si>
  <si>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</si>
  <si>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</si>
  <si>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</si>
  <si>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</si>
  <si>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</si>
  <si>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</si>
  <si>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</si>
  <si>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</si>
  <si>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</si>
  <si>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</si>
  <si>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</si>
  <si>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</si>
  <si>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</si>
  <si>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</si>
  <si>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</si>
  <si>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</si>
  <si>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</si>
  <si>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</si>
  <si>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</si>
  <si>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</si>
  <si>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</si>
  <si>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</si>
  <si>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</si>
  <si>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</si>
  <si>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</si>
  <si>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</si>
  <si>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</si>
  <si>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</si>
  <si>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</si>
  <si>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</si>
  <si>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</si>
  <si>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</si>
  <si>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</si>
  <si>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</si>
  <si>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</si>
  <si>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</si>
  <si>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</si>
  <si>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</si>
  <si>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</si>
  <si>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</si>
  <si>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</si>
  <si>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</si>
  <si>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</si>
  <si>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</si>
  <si>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</si>
  <si>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</si>
  <si>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</si>
  <si>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</si>
  <si>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</si>
  <si>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</si>
  <si>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</si>
  <si>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</si>
  <si>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</si>
  <si>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</si>
  <si>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</si>
  <si>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</si>
  <si>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</si>
  <si>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</si>
  <si>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</si>
  <si>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</si>
  <si>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</si>
  <si>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</si>
  <si>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</si>
  <si>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</si>
  <si>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</si>
  <si>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</si>
  <si>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</si>
  <si>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</si>
  <si>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</si>
  <si>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</si>
  <si>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</si>
  <si>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</si>
  <si>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</si>
  <si>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</si>
  <si>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</si>
  <si>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</si>
  <si>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</si>
  <si>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</si>
  <si>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</si>
  <si>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</si>
  <si>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</si>
  <si>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</si>
  <si>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</si>
  <si>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</si>
  <si>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</si>
  <si>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</si>
  <si>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</si>
  <si>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</si>
  <si>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</si>
  <si>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</si>
  <si>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</si>
  <si>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</si>
  <si>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</si>
  <si>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</si>
  <si>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</si>
  <si>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</si>
  <si>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</si>
  <si>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</si>
  <si>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</si>
  <si>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</si>
  <si>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</si>
  <si>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</si>
  <si>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</si>
  <si>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</si>
  <si>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</si>
  <si>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</si>
  <si>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</si>
  <si>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</si>
  <si>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</si>
  <si>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</si>
  <si>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</si>
  <si>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</si>
  <si>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</si>
  <si>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</si>
  <si>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</si>
  <si>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</si>
  <si>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</si>
  <si>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</si>
  <si>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</si>
  <si>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</si>
  <si>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</si>
  <si>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</si>
  <si>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</si>
  <si>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</si>
  <si>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</si>
  <si>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</si>
  <si>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</si>
  <si>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</si>
  <si>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</si>
  <si>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</si>
  <si>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</si>
  <si>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</si>
  <si>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</si>
  <si>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</si>
  <si>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</si>
  <si>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</si>
  <si>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</si>
  <si>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</si>
  <si>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</si>
  <si>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</si>
  <si>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</si>
  <si>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</si>
  <si>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</si>
  <si>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</si>
  <si>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</si>
  <si>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</si>
  <si>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</si>
  <si>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</si>
  <si>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</si>
  <si>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</si>
  <si>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</si>
  <si>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</si>
  <si>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</si>
  <si>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</si>
  <si>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</si>
  <si>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</si>
  <si>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</si>
  <si>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</si>
  <si>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</si>
  <si>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</si>
  <si>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</si>
  <si>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</si>
  <si>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</si>
  <si>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</si>
  <si>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</si>
  <si>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</si>
  <si>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</si>
  <si>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</si>
  <si>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</si>
  <si>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</si>
  <si>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</si>
  <si>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</si>
  <si>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</si>
  <si>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</si>
  <si>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</si>
  <si>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</si>
  <si>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</si>
  <si>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</si>
  <si>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</si>
  <si>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</si>
  <si>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</si>
  <si>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</si>
  <si>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</si>
  <si>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</si>
  <si>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</si>
  <si>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</si>
  <si>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</si>
  <si>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</si>
  <si>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</si>
  <si>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</si>
  <si>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</si>
  <si>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</si>
  <si>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</si>
  <si>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</si>
  <si>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</si>
  <si>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</si>
  <si>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</si>
  <si>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</si>
  <si>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</si>
  <si>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</si>
  <si>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</si>
  <si>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</si>
  <si>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</si>
  <si>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</si>
  <si>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</si>
  <si>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</si>
  <si>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</si>
  <si>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</si>
  <si>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</si>
  <si>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</si>
  <si>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</si>
  <si>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</si>
  <si>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</si>
  <si>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</si>
  <si>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</si>
  <si>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</si>
  <si>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</si>
  <si>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</si>
  <si>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</si>
  <si>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</si>
  <si>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</si>
  <si>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</si>
  <si>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</si>
  <si>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</si>
  <si>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</si>
  <si>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</si>
  <si>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</si>
  <si>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</si>
  <si>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</si>
  <si>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</si>
  <si>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</si>
  <si>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</si>
  <si>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</si>
  <si>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</si>
  <si>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</si>
  <si>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</si>
  <si>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</si>
  <si>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</si>
  <si>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</si>
  <si>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</si>
  <si>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</si>
  <si>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</si>
  <si>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</si>
  <si>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</si>
  <si>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</si>
  <si>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</si>
  <si>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</si>
  <si>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</si>
  <si>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</si>
  <si>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</si>
  <si>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</si>
  <si>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</si>
  <si>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</si>
  <si>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</si>
  <si>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</si>
  <si>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</si>
  <si>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</si>
  <si>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</si>
  <si>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</si>
  <si>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</si>
  <si>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</si>
  <si>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</si>
  <si>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</si>
  <si>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</si>
  <si>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</si>
  <si>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</si>
  <si>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</si>
  <si>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</si>
  <si>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</si>
  <si>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</si>
  <si>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</si>
  <si>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</si>
  <si>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</si>
  <si>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</si>
  <si>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</si>
  <si>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</si>
  <si>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</si>
  <si>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</si>
  <si>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</si>
  <si>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</si>
  <si>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</si>
  <si>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</si>
  <si>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</si>
  <si>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</si>
  <si>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</si>
  <si>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</si>
  <si>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</si>
  <si>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</si>
  <si>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</si>
  <si>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</si>
  <si>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</si>
  <si>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</si>
  <si>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</si>
  <si>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</si>
  <si>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</si>
  <si>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</si>
  <si>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</si>
  <si>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</si>
  <si>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</si>
  <si>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</si>
  <si>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</si>
  <si>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</si>
  <si>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</si>
  <si>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</si>
  <si>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</si>
  <si>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</si>
  <si>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</si>
  <si>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</si>
  <si>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</si>
  <si>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</si>
  <si>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</si>
  <si>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</si>
  <si>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</si>
  <si>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</si>
  <si>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</si>
  <si>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</si>
  <si>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</si>
  <si>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</si>
  <si>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</si>
  <si>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</si>
  <si>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</si>
  <si>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</si>
  <si>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</si>
  <si>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</si>
  <si>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</si>
  <si>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</si>
  <si>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</si>
  <si>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</si>
  <si>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</si>
  <si>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</si>
  <si>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</si>
  <si>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</si>
  <si>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</si>
  <si>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</si>
  <si>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</si>
  <si>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</si>
  <si>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</si>
  <si>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</si>
  <si>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</si>
  <si>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</si>
  <si>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</si>
  <si>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</si>
  <si>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</si>
  <si>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</si>
  <si>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</si>
  <si>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</si>
  <si>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</si>
  <si>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</si>
  <si>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</si>
  <si>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</si>
  <si>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</si>
  <si>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</si>
  <si>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</si>
  <si>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</si>
  <si>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</si>
  <si>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</si>
  <si>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</si>
  <si>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</si>
  <si>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</si>
  <si>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</si>
  <si>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</si>
  <si>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</si>
  <si>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</si>
  <si>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芒市本级一般公共预算支出</t>
  </si>
  <si>
    <t>转移性支出</t>
  </si>
  <si>
    <t xml:space="preserve">    上解支出</t>
  </si>
  <si>
    <t xml:space="preserve">    调出资金</t>
  </si>
  <si>
    <t xml:space="preserve">    年终结转</t>
  </si>
  <si>
    <t xml:space="preserve">    安排预算稳定调节基金</t>
  </si>
  <si>
    <t xml:space="preserve">    补充预算周转金</t>
  </si>
  <si>
    <t>地方政府一般债务还本支出</t>
  </si>
  <si>
    <t>　地方政府一般债券还本支出</t>
  </si>
  <si>
    <t xml:space="preserve">     通过再融资债券还本支出</t>
  </si>
  <si>
    <t xml:space="preserve">     通过财政资金等还本支出</t>
  </si>
  <si>
    <t xml:space="preserve">  地方政府向外国政府借款还本支出</t>
  </si>
  <si>
    <t xml:space="preserve">  地方政府向国际组织借款还本支出</t>
  </si>
  <si>
    <t>　地方政府其他一般债务还本支出</t>
  </si>
  <si>
    <t xml:space="preserve">    利用置换债券还存量债务</t>
  </si>
  <si>
    <t>各项支出合计</t>
  </si>
  <si>
    <t>1-3  2023年芒市本级一般公共预算政府预算经济分类表（基本支出）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</si>
  <si>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</si>
  <si>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</si>
  <si>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</si>
  <si>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</si>
  <si>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</si>
  <si>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</si>
  <si>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</si>
  <si>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</si>
  <si>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</si>
  <si>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</si>
  <si>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</si>
  <si>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</si>
  <si>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</si>
  <si>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</si>
  <si>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</si>
  <si>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</si>
  <si>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</si>
  <si>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</si>
  <si>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</si>
  <si>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</si>
  <si>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</si>
  <si>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</si>
  <si>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</si>
  <si>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</si>
  <si>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</si>
  <si>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</si>
  <si>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</si>
  <si>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</si>
  <si>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</si>
  <si>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</si>
  <si>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</si>
  <si>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</si>
  <si>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</si>
  <si>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</si>
  <si>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</si>
  <si>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</si>
  <si>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</si>
  <si>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对社会保障基金补助</t>
  </si>
  <si>
    <t>支  出  合  计</t>
  </si>
  <si>
    <t>1-4  一般公共预算支出表(州、市对下转移支付项目)</t>
  </si>
  <si>
    <t>项       目</t>
  </si>
  <si>
    <t>其中：延续项目</t>
  </si>
  <si>
    <t>其中：新增项目</t>
  </si>
  <si>
    <t>一般公共服务支出</t>
  </si>
  <si>
    <t>国防支出</t>
  </si>
  <si>
    <t>公共安全支出</t>
  </si>
  <si>
    <t>教育支出</t>
  </si>
  <si>
    <t>科学技术支出</t>
  </si>
  <si>
    <t>文化旅游教育与传媒支出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</si>
  <si>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</si>
  <si>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</si>
  <si>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</si>
  <si>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</si>
  <si>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</si>
  <si>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</si>
  <si>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</si>
  <si>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</si>
  <si>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</si>
  <si>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</si>
  <si>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</si>
  <si>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</si>
  <si>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</si>
  <si>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其他收入</t>
  </si>
  <si>
    <t>债务付息支出</t>
  </si>
  <si>
    <t>合计</t>
  </si>
  <si>
    <t>1-5  2023年芒市分地区税收返还和转移支付预算表</t>
  </si>
  <si>
    <t>州（市）</t>
  </si>
  <si>
    <t>税收返还</t>
  </si>
  <si>
    <t>转移支付</t>
  </si>
  <si>
    <t>一、提前下达数</t>
  </si>
  <si>
    <t>芒市芒市镇</t>
  </si>
  <si>
    <t>芒市风平镇</t>
  </si>
  <si>
    <t>芒市轩岗乡</t>
  </si>
  <si>
    <t>芒市遮放镇</t>
  </si>
  <si>
    <t>芒市勐戛镇</t>
  </si>
  <si>
    <t>芒市江东乡</t>
  </si>
  <si>
    <t xml:space="preserve">  芒市五岔路乡</t>
  </si>
  <si>
    <t>芒市中山乡</t>
  </si>
  <si>
    <t xml:space="preserve">  芒市三台山乡</t>
  </si>
  <si>
    <t>芒市西山乡</t>
  </si>
  <si>
    <t>芒市芒海镇</t>
  </si>
  <si>
    <t xml:space="preserve">       芒市勐焕街道办事处</t>
  </si>
  <si>
    <t>二、预算数</t>
  </si>
  <si>
    <t>1-6  2023年芒市本级“三公”经费预算财政拨款情况统计表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</si>
  <si>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</si>
  <si>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</si>
  <si>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</si>
  <si>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</si>
  <si>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</si>
  <si>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</si>
  <si>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</si>
  <si>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</si>
  <si>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2023年芒市“三公”经费预算安排数1505万元。其中，因公出国（境）费10万元，公务接待费245万元，公务用车购置和运行维护费1250万元（其中：公务用车运行费870万元，公务用车购置380万元）。与2022年“三公”经费预算数1556万元相比，减少51万元，下降3.3%。其中，因公出国（境）费减少6万元，降低37.5%；公务接待费减少35万元,降低12.5%；减少原因主要是各单位严格执行中央“八项”规定，结合本单位实际，完善相关制度，厉行节约，严控支出，有效地控制行政成本，根据目标控制数，减少不必要的开支；公务用车购置及运行费减少10万元，下降0.8%（其中，公务用车购置费减少0万元，无增减变动情况；公务用车运行费减少10万元，下降1.1%）。公务用车运行费下降原因为各单位严格执行中央“八项”规定，结合本单位实际，厉行节约，严控支出，压减公务用车运行维护费。</t>
  </si>
  <si>
    <t>2-1  2023年芒市本级政府性基金预算收入情况表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</si>
  <si>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</si>
  <si>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</si>
  <si>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</si>
  <si>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</si>
  <si>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</si>
  <si>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</si>
  <si>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</si>
  <si>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</si>
  <si>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</si>
  <si>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</si>
  <si>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</si>
  <si>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</si>
  <si>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</si>
  <si>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</si>
  <si>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</si>
  <si>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</si>
  <si>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</si>
  <si>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</si>
  <si>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</si>
  <si>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</si>
  <si>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</si>
  <si>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</si>
  <si>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</si>
  <si>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</si>
  <si>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</si>
  <si>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</si>
  <si>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</si>
  <si>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</si>
  <si>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</si>
  <si>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</si>
  <si>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</si>
  <si>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</si>
  <si>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</si>
  <si>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</si>
  <si>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</si>
  <si>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</si>
  <si>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</si>
  <si>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</si>
  <si>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</si>
  <si>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</si>
  <si>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</si>
  <si>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</si>
  <si>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</si>
  <si>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</si>
  <si>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</si>
  <si>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</si>
  <si>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</si>
  <si>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</si>
  <si>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芒市本级政府性基金预算收入</t>
  </si>
  <si>
    <t>地方政府专项债务收入</t>
  </si>
  <si>
    <t xml:space="preserve">   政府性基金补助收入</t>
  </si>
  <si>
    <t xml:space="preserve">     政府性基金补助收入</t>
  </si>
  <si>
    <t xml:space="preserve">     政府性基金上解收入</t>
  </si>
  <si>
    <t xml:space="preserve">   债务转贷收入</t>
  </si>
  <si>
    <t>是</t>
  </si>
  <si>
    <t xml:space="preserve">      地方政府专项债务转贷收入</t>
  </si>
  <si>
    <t xml:space="preserve">         国有土地使用权出让金债务收入</t>
  </si>
  <si>
    <t xml:space="preserve">           再融资债券收入</t>
  </si>
  <si>
    <t>2-2  2023年芒市本级政府性基金预算支出情况表</t>
  </si>
  <si>
    <t>类</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</si>
  <si>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</si>
  <si>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</si>
  <si>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</si>
  <si>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</si>
  <si>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</si>
  <si>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</si>
  <si>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</si>
  <si>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</si>
  <si>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</si>
  <si>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</si>
  <si>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</si>
  <si>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</si>
  <si>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</si>
  <si>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</si>
  <si>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</si>
  <si>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</si>
  <si>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</si>
  <si>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</si>
  <si>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</si>
  <si>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</si>
  <si>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</si>
  <si>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</si>
  <si>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</si>
  <si>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</si>
  <si>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</si>
  <si>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</si>
  <si>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</si>
  <si>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</si>
  <si>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</si>
  <si>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</si>
  <si>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</si>
  <si>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</si>
  <si>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</si>
  <si>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</si>
  <si>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</si>
  <si>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</si>
  <si>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</si>
  <si>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</si>
  <si>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</si>
  <si>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</si>
  <si>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</si>
  <si>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</si>
  <si>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</si>
  <si>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</si>
  <si>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</si>
  <si>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</si>
  <si>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</si>
  <si>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</si>
  <si>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</si>
  <si>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</si>
  <si>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</si>
  <si>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</si>
  <si>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</si>
  <si>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</si>
  <si>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</si>
  <si>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</si>
  <si>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</si>
  <si>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</si>
  <si>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</si>
  <si>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</si>
  <si>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</si>
  <si>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</si>
  <si>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</si>
  <si>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</si>
  <si>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</si>
  <si>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</si>
  <si>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212</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</si>
  <si>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</si>
  <si>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</si>
  <si>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</si>
  <si>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</si>
  <si>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</si>
  <si>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</si>
  <si>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</si>
  <si>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</si>
  <si>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</si>
  <si>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</si>
  <si>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</si>
  <si>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</si>
  <si>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</si>
  <si>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</si>
  <si>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</si>
  <si>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</si>
  <si>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</si>
  <si>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</si>
  <si>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</si>
  <si>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</si>
  <si>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</si>
  <si>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</si>
  <si>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</si>
  <si>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</si>
  <si>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农业生产发展支出</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</si>
  <si>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</si>
  <si>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</si>
  <si>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</si>
  <si>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</si>
  <si>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</si>
  <si>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</si>
  <si>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</si>
  <si>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</si>
  <si>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</si>
  <si>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</si>
  <si>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</si>
  <si>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</si>
  <si>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</si>
  <si>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</si>
  <si>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</si>
  <si>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</si>
  <si>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</si>
  <si>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</si>
  <si>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</si>
  <si>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</si>
  <si>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</si>
  <si>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</si>
  <si>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</si>
  <si>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</si>
  <si>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</si>
  <si>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</si>
  <si>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</si>
  <si>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</si>
  <si>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</si>
  <si>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</si>
  <si>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</si>
  <si>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</si>
  <si>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</si>
  <si>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</si>
  <si>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</si>
  <si>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</si>
  <si>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</si>
  <si>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</si>
  <si>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</si>
  <si>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</si>
  <si>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</si>
  <si>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</si>
  <si>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</si>
  <si>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</si>
  <si>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</si>
  <si>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</si>
  <si>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</si>
  <si>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</si>
  <si>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</si>
  <si>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</si>
  <si>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</si>
  <si>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</si>
  <si>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</si>
  <si>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</si>
  <si>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</si>
  <si>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</si>
  <si>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</si>
  <si>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</si>
  <si>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</si>
  <si>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</si>
  <si>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</si>
  <si>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</si>
  <si>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</si>
  <si>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</si>
  <si>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</si>
  <si>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</si>
  <si>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</si>
  <si>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</si>
  <si>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</si>
  <si>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</si>
  <si>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</si>
  <si>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</si>
  <si>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</si>
  <si>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</si>
  <si>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</si>
  <si>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</si>
  <si>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</si>
  <si>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</si>
  <si>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</si>
  <si>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</si>
  <si>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</si>
  <si>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</si>
  <si>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</si>
  <si>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</si>
  <si>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</si>
  <si>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</si>
  <si>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</si>
  <si>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</si>
  <si>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</si>
  <si>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</si>
  <si>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</si>
  <si>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</si>
  <si>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</si>
  <si>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</si>
  <si>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</si>
  <si>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</si>
  <si>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</si>
  <si>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</si>
  <si>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</si>
  <si>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</si>
  <si>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214</t>
  </si>
  <si>
    <t>六、交通运输支出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</si>
  <si>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</si>
  <si>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</si>
  <si>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</si>
  <si>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</si>
  <si>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</si>
  <si>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</si>
  <si>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</si>
  <si>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</si>
  <si>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</si>
  <si>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</si>
  <si>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</si>
  <si>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</si>
  <si>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</si>
  <si>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</si>
  <si>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</si>
  <si>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</si>
  <si>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</si>
  <si>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</si>
  <si>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</si>
  <si>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</si>
  <si>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</si>
  <si>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</si>
  <si>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</si>
  <si>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</si>
  <si>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</si>
  <si>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</si>
  <si>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</si>
  <si>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</si>
  <si>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</si>
  <si>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</si>
  <si>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</si>
  <si>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</si>
  <si>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</si>
  <si>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</si>
  <si>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</si>
  <si>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</si>
  <si>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</si>
  <si>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</si>
  <si>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</si>
  <si>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</si>
  <si>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</si>
  <si>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</si>
  <si>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</si>
  <si>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</si>
  <si>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</si>
  <si>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</si>
  <si>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</si>
  <si>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</si>
  <si>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</si>
  <si>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</si>
  <si>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</si>
  <si>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</si>
  <si>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</si>
  <si>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</si>
  <si>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</si>
  <si>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</si>
  <si>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</si>
  <si>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</si>
  <si>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</si>
  <si>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</si>
  <si>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</si>
  <si>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</si>
  <si>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</si>
  <si>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</si>
  <si>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</si>
  <si>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</si>
  <si>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</si>
  <si>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</si>
  <si>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</si>
  <si>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</si>
  <si>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</si>
  <si>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</si>
  <si>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</si>
  <si>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</si>
  <si>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</si>
  <si>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</si>
  <si>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</si>
  <si>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</si>
  <si>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</si>
  <si>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</si>
  <si>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</si>
  <si>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</si>
  <si>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</si>
  <si>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</si>
  <si>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</si>
  <si>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</si>
  <si>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</si>
  <si>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</si>
  <si>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</si>
  <si>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</si>
  <si>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</si>
  <si>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</si>
  <si>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</si>
  <si>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t>
  </si>
  <si>
    <t>七、资源勘探工业信息等支出</t>
  </si>
  <si>
    <t>21562</t>
  </si>
  <si>
    <t xml:space="preserve">    农网还贷资金支出</t>
  </si>
  <si>
    <t>2156202</t>
  </si>
  <si>
    <t xml:space="preserve">      地方农网还贷资金支出</t>
  </si>
  <si>
    <t>2156299</t>
  </si>
  <si>
    <t xml:space="preserve">      其他农网还贷资金支出</t>
  </si>
  <si>
    <t>229</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</si>
  <si>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</si>
  <si>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</si>
  <si>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</si>
  <si>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</si>
  <si>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</si>
  <si>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</si>
  <si>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</si>
  <si>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</si>
  <si>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</si>
  <si>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</si>
  <si>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</si>
  <si>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</si>
  <si>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</si>
  <si>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</si>
  <si>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</si>
  <si>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</si>
  <si>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</si>
  <si>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</si>
  <si>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</si>
  <si>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</si>
  <si>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</si>
  <si>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</si>
  <si>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</si>
  <si>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</si>
  <si>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</si>
  <si>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</si>
  <si>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</si>
  <si>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</si>
  <si>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</si>
  <si>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</si>
  <si>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</si>
  <si>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</si>
  <si>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</si>
  <si>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</si>
  <si>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</si>
  <si>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</si>
  <si>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</si>
  <si>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</si>
  <si>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</si>
  <si>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</si>
  <si>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</si>
  <si>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</si>
  <si>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</si>
  <si>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</si>
  <si>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</si>
  <si>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</si>
  <si>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</si>
  <si>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</si>
  <si>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</si>
  <si>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</si>
  <si>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</si>
  <si>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</si>
  <si>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</si>
  <si>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</si>
  <si>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</si>
  <si>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</si>
  <si>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</si>
  <si>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</si>
  <si>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</si>
  <si>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</si>
  <si>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</si>
  <si>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</si>
  <si>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</si>
  <si>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</si>
  <si>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</si>
  <si>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</si>
  <si>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</si>
  <si>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</si>
  <si>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</si>
  <si>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</si>
  <si>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</si>
  <si>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</si>
  <si>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</si>
  <si>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</si>
  <si>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</si>
  <si>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</si>
  <si>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</si>
  <si>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</si>
  <si>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</si>
  <si>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</si>
  <si>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</si>
  <si>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</si>
  <si>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</si>
  <si>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</si>
  <si>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</si>
  <si>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</si>
  <si>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</si>
  <si>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</si>
  <si>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</si>
  <si>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</si>
  <si>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</si>
  <si>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</si>
  <si>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</si>
  <si>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</si>
  <si>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</si>
  <si>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</si>
  <si>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</si>
  <si>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</si>
  <si>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</si>
  <si>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</si>
  <si>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</si>
  <si>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</si>
  <si>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</si>
  <si>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</si>
  <si>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</si>
  <si>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</si>
  <si>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</si>
  <si>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</si>
  <si>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</si>
  <si>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</si>
  <si>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</si>
  <si>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</si>
  <si>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</si>
  <si>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</si>
  <si>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</si>
  <si>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</si>
  <si>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</si>
  <si>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</si>
  <si>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</si>
  <si>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</si>
  <si>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</si>
  <si>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</si>
  <si>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</si>
  <si>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</si>
  <si>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</si>
  <si>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</si>
  <si>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</si>
  <si>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</si>
  <si>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</si>
  <si>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</si>
  <si>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</si>
  <si>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</si>
  <si>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</si>
  <si>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</si>
  <si>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</si>
  <si>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</si>
  <si>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</si>
  <si>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</si>
  <si>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</si>
  <si>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</si>
  <si>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</si>
  <si>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</si>
  <si>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</si>
  <si>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</si>
  <si>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</si>
  <si>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</si>
  <si>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</si>
  <si>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</si>
  <si>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</si>
  <si>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</si>
  <si>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2340202</t>
  </si>
  <si>
    <t>2340203</t>
  </si>
  <si>
    <t xml:space="preserve">      创业担保贷款贴息</t>
  </si>
  <si>
    <t>2340204</t>
  </si>
  <si>
    <t xml:space="preserve">      援企稳岗补贴</t>
  </si>
  <si>
    <t>2340205</t>
  </si>
  <si>
    <t xml:space="preserve">      困难群众基本生活补助</t>
  </si>
  <si>
    <t>2340299</t>
  </si>
  <si>
    <t xml:space="preserve">      其他抗疫相关支出</t>
  </si>
  <si>
    <t>芒市本级政府性基金支出</t>
  </si>
  <si>
    <t>230</t>
  </si>
  <si>
    <t>23004</t>
  </si>
  <si>
    <t xml:space="preserve">   政府性基金转移支付</t>
  </si>
  <si>
    <t>2300401</t>
  </si>
  <si>
    <t xml:space="preserve">     政府性基金补助支出</t>
  </si>
  <si>
    <t>2300402</t>
  </si>
  <si>
    <t xml:space="preserve">     政府性基金上解支出</t>
  </si>
  <si>
    <t>203308</t>
  </si>
  <si>
    <t xml:space="preserve">   调出资金</t>
  </si>
  <si>
    <t>23009</t>
  </si>
  <si>
    <t xml:space="preserve">   年终结余</t>
  </si>
  <si>
    <t>23011</t>
  </si>
  <si>
    <t xml:space="preserve">   地方政府专项债务转贷支出</t>
  </si>
  <si>
    <t>231</t>
  </si>
  <si>
    <t>地方政府专项债务还本支出</t>
  </si>
  <si>
    <t>上年结转对应安排支出</t>
  </si>
  <si>
    <t>2-3  政府性基金支出表(州、市对下转移支付)</t>
  </si>
  <si>
    <t>本年支出小计</t>
  </si>
  <si>
    <t>3-1 2023年芒市本级国有资本经营收入预算情况表</t>
  </si>
  <si>
    <t>项        目</t>
  </si>
  <si>
    <t>2022年执行数</t>
  </si>
  <si>
    <t>预算数比上年执行数增长%</t>
  </si>
  <si>
    <t>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</si>
  <si>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</si>
  <si>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</si>
  <si>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</si>
  <si>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</si>
  <si>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</si>
  <si>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农林牧渔企业利润收入</t>
  </si>
  <si>
    <t xml:space="preserve">     军工企业利润收入</t>
  </si>
  <si>
    <t xml:space="preserve">     转制科研院所利润收入</t>
  </si>
  <si>
    <t xml:space="preserve">     地质勘查企业利润收入</t>
  </si>
  <si>
    <t xml:space="preserve">     医药企业利润收入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</si>
  <si>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</si>
  <si>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</si>
  <si>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</si>
  <si>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</si>
  <si>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</si>
  <si>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</si>
  <si>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股利、股息收入</t>
  </si>
  <si>
    <t xml:space="preserve">     国有控股公司股利、股息收入</t>
  </si>
  <si>
    <t xml:space="preserve">     国有参股公司股利、股息收入</t>
  </si>
  <si>
    <t>产权转让收入</t>
  </si>
  <si>
    <t xml:space="preserve">    国有股权、股份转让收入</t>
  </si>
  <si>
    <t xml:space="preserve">    国有独资企业产权转让收入</t>
  </si>
  <si>
    <t xml:space="preserve">   其他国有资本经营预算企业产权转让收入</t>
  </si>
  <si>
    <t>清算收入</t>
  </si>
  <si>
    <t xml:space="preserve">     国有独资企业清算收入</t>
  </si>
  <si>
    <t>其他国有资本经营预算收入</t>
  </si>
  <si>
    <t>芒市本级国有资本经营收入</t>
  </si>
  <si>
    <t>上年结转</t>
  </si>
  <si>
    <t>账务调整收入</t>
  </si>
  <si>
    <t>3-2  2023年芒市国有资本经营支出预算情况表</t>
  </si>
  <si>
    <t>项   目</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</si>
  <si>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</si>
  <si>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</si>
  <si>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</si>
  <si>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</si>
  <si>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</si>
  <si>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</si>
  <si>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</si>
  <si>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</si>
  <si>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</si>
  <si>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</si>
  <si>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</si>
  <si>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</si>
  <si>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芒市本级国有资本经营支出</t>
  </si>
  <si>
    <t>国有资本经营预算转移支付</t>
  </si>
  <si>
    <t>调出资金</t>
  </si>
  <si>
    <t>结转下年</t>
  </si>
  <si>
    <t>3-3  2023年芒市本级国有资本经营预算转移支付表（分地区）</t>
  </si>
  <si>
    <t>地  区</t>
  </si>
  <si>
    <t>预算数</t>
  </si>
  <si>
    <t>芒市</t>
  </si>
  <si>
    <t>合  计</t>
  </si>
  <si>
    <t>3-4  2023年芒市本级国有资本经营预算转移支付表（分项目）</t>
  </si>
  <si>
    <t>项目名称</t>
  </si>
  <si>
    <t>4-1  2023年芒市本级社会保险基金收入预算情况表</t>
  </si>
  <si>
    <t>项     目</t>
  </si>
  <si>
    <t>一、企业职工基本养老保险基金收入</t>
  </si>
  <si>
    <t xml:space="preserve">    其中：保险费收入</t>
  </si>
  <si>
    <t xml:space="preserve">          利息收入</t>
  </si>
  <si>
    <t xml:space="preserve">          财政补贴收入</t>
  </si>
  <si>
    <t xml:space="preserve">          其他收入</t>
  </si>
  <si>
    <t>二、机关事业单位基本养老保险基金收入</t>
  </si>
  <si>
    <t>三、失业保险基金收入</t>
  </si>
  <si>
    <t>四、城镇职工基本医疗保险基金收入</t>
  </si>
  <si>
    <t>五、工伤保险基金收入</t>
  </si>
  <si>
    <t>六、城乡居民基本养老保险基金收入</t>
  </si>
  <si>
    <t xml:space="preserve">          委托投资收益</t>
  </si>
  <si>
    <t>七、居民基本医疗保险基金收入</t>
  </si>
  <si>
    <t>收入小计</t>
  </si>
  <si>
    <t>上年结余收入</t>
  </si>
  <si>
    <t>上级补助收入</t>
  </si>
  <si>
    <t>下级上解收入</t>
  </si>
  <si>
    <t>收入合计</t>
  </si>
  <si>
    <t>4-2  2023年芒市本级社会保险基金支出预算情况表</t>
  </si>
  <si>
    <r>
      <rPr>
        <sz val="14"/>
        <rFont val="MS Serif"/>
        <charset val="134"/>
      </rPr>
      <t xml:space="preserve">    </t>
    </r>
    <r>
      <rPr>
        <sz val="14"/>
        <color indexed="8"/>
        <rFont val="宋体"/>
        <charset val="134"/>
      </rPr>
      <t>单位：万元</t>
    </r>
  </si>
  <si>
    <t>一、企业职工基本养老保险基金支出</t>
  </si>
  <si>
    <t>　　　基本养老金</t>
  </si>
  <si>
    <t>　　　丧葬抚恤补助</t>
  </si>
  <si>
    <t>　　　其他企业职工基本养老保险基金支出</t>
  </si>
  <si>
    <t>二、机关事业单位基本养老保险基金支出</t>
  </si>
  <si>
    <t>　　　基本养老金支出</t>
  </si>
  <si>
    <t>　　　其他机关事业单位基本养老保险基金支出</t>
  </si>
  <si>
    <t>七、城乡居民基本养老保险基金支出</t>
  </si>
  <si>
    <t>　　　基础养老金支出</t>
  </si>
  <si>
    <t>　　　个人账户养老金支出</t>
  </si>
  <si>
    <t>　　　丧葬抚恤补助支出</t>
  </si>
  <si>
    <t>　　　其他城乡居民基本养老保险基金支出</t>
  </si>
  <si>
    <t>支出小计</t>
  </si>
  <si>
    <t>　转移性支出</t>
  </si>
  <si>
    <t>　　年终结余</t>
  </si>
  <si>
    <t>　　　社会保险基金预算年终结余</t>
  </si>
  <si>
    <t>　　社会保险基金上解下拨支出</t>
  </si>
  <si>
    <t>　　　社会保险基金上解上级支出</t>
  </si>
  <si>
    <t>支出合计</t>
  </si>
  <si>
    <t>5-1  芒市2022年地方政府债务限额及余额预算情况表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</si>
  <si>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</si>
  <si>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</si>
  <si>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</si>
  <si>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</si>
  <si>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</si>
  <si>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</si>
  <si>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</si>
  <si>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</si>
  <si>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</si>
  <si>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</si>
  <si>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</si>
  <si>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</si>
  <si>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</si>
  <si>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</si>
  <si>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</si>
  <si>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5-2  芒市2022年地方政府一般债务限额及余额情况表</t>
  </si>
  <si>
    <t>2021年一般债务限额</t>
  </si>
  <si>
    <t>2021年一般债务余额预计执行数</t>
  </si>
  <si>
    <t>5-3  芒市2022年地方政府专项债务限额及余额情况表</t>
  </si>
  <si>
    <t>2021年专项债务限额</t>
  </si>
  <si>
    <t>2021年专项债务余额预计执行数</t>
  </si>
  <si>
    <t>5-4  芒市本级2022年地方政府一般债务余额情况表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</si>
  <si>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</si>
  <si>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</si>
  <si>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</si>
  <si>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</si>
  <si>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</si>
  <si>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</si>
  <si>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</si>
  <si>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</si>
  <si>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</si>
  <si>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</si>
  <si>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</si>
  <si>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</si>
  <si>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5-5  芒市本级2022年地方政府专项债务余额情况表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</si>
  <si>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</si>
  <si>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</si>
  <si>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</si>
  <si>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</si>
  <si>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</si>
  <si>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</si>
  <si>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</si>
  <si>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</si>
  <si>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芒市地方政府债券发行及还本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</si>
  <si>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</si>
  <si>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</si>
  <si>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</si>
  <si>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</si>
  <si>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</si>
  <si>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</si>
  <si>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</si>
  <si>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</si>
  <si>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</si>
  <si>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</si>
  <si>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</si>
  <si>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</si>
  <si>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</si>
  <si>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</si>
  <si>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</si>
  <si>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</si>
  <si>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</si>
  <si>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</si>
  <si>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</si>
  <si>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</si>
  <si>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</si>
  <si>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</si>
  <si>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</si>
  <si>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</si>
  <si>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</si>
  <si>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</si>
  <si>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</si>
  <si>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</si>
  <si>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</si>
  <si>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</si>
  <si>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</si>
  <si>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芒市2023年地方政府债务限额提前下达情况表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</si>
  <si>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</si>
  <si>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</si>
  <si>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</si>
  <si>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</si>
  <si>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</si>
  <si>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</si>
  <si>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5-8  芒市2023年年初新增地方政府债券资金安排表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</si>
  <si>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</si>
  <si>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</si>
  <si>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</si>
  <si>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</si>
  <si>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</si>
  <si>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</si>
  <si>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</si>
  <si>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</si>
  <si>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</si>
  <si>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6-1   2023年芒市重大政策和重点项目绩效目标表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</si>
  <si>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</si>
  <si>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</si>
  <si>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</si>
  <si>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</si>
  <si>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</si>
  <si>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</si>
  <si>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</si>
  <si>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</si>
  <si>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</si>
  <si>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</si>
  <si>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农业农村股</t>
  </si>
  <si>
    <t xml:space="preserve">  芒市农业农村局</t>
  </si>
  <si>
    <t/>
  </si>
  <si>
    <t xml:space="preserve">    芒市农业农村局</t>
  </si>
  <si>
    <t xml:space="preserve">      财政非税收入返还经费</t>
  </si>
  <si>
    <t>2023年非税收入返还</t>
  </si>
  <si>
    <t>产出指标</t>
  </si>
  <si>
    <t>数量指标</t>
  </si>
  <si>
    <t>=</t>
  </si>
  <si>
    <t>12</t>
  </si>
  <si>
    <t>万元</t>
  </si>
  <si>
    <t>定量指标</t>
  </si>
  <si>
    <t>质量指标</t>
  </si>
  <si>
    <t>资金使用率</t>
  </si>
  <si>
    <t>100</t>
  </si>
  <si>
    <t>%</t>
  </si>
  <si>
    <t>时效指标</t>
  </si>
  <si>
    <t>完成率</t>
  </si>
  <si>
    <t>效益指标</t>
  </si>
  <si>
    <t>经济效益指标</t>
  </si>
  <si>
    <t>资金使用达到效果</t>
  </si>
  <si>
    <t>&gt;=</t>
  </si>
  <si>
    <t>90</t>
  </si>
  <si>
    <t>满意度指标</t>
  </si>
  <si>
    <t>服务对象满意度指标</t>
  </si>
  <si>
    <t>满意度</t>
  </si>
  <si>
    <t xml:space="preserve">      芒市2023年烟叶生产配套专项资金</t>
  </si>
  <si>
    <t>2023年度，完成州委、州政府下达我市指导性种植烤烟面积3.7万亩，指令性收购烤烟10万担（其中：KRK26和KRK26-1品种收购量达到7.813万担、云烟87品种收购量达到2.187万担），完成烤烟中上等烟比例65%及以上，综合等级合格率75%以上，水分控制在16%-17%；积极开发雪茄烟，达到提质增效目的</t>
  </si>
  <si>
    <t>烤烟种植面积</t>
  </si>
  <si>
    <t>3.7</t>
  </si>
  <si>
    <t>万亩</t>
  </si>
  <si>
    <t>雪茄烟种植面积</t>
  </si>
  <si>
    <t>0.065</t>
  </si>
  <si>
    <t>完成中上等烟比例</t>
  </si>
  <si>
    <t>65</t>
  </si>
  <si>
    <t>项目完成率</t>
  </si>
  <si>
    <t>烤烟产值</t>
  </si>
  <si>
    <t>1.5</t>
  </si>
  <si>
    <t>亿元</t>
  </si>
  <si>
    <t>烤烟税收</t>
  </si>
  <si>
    <t>3256</t>
  </si>
  <si>
    <t>雪茄烟产值</t>
  </si>
  <si>
    <t>520</t>
  </si>
  <si>
    <t>雪茄烟税收</t>
  </si>
  <si>
    <t>115</t>
  </si>
  <si>
    <t>社会效益指标</t>
  </si>
  <si>
    <t>两烟受益种植户数</t>
  </si>
  <si>
    <t>3790</t>
  </si>
  <si>
    <t>户</t>
  </si>
  <si>
    <t>农户增收（烤烟户均收入）</t>
  </si>
  <si>
    <t>3.9</t>
  </si>
  <si>
    <t>产业增效（烤烟亩均创税）</t>
  </si>
  <si>
    <t>880</t>
  </si>
  <si>
    <t>元</t>
  </si>
  <si>
    <t>农户增收（雪茄烟户均收入）</t>
  </si>
  <si>
    <t>280</t>
  </si>
  <si>
    <t>产业增效（雪茄烟亩均创税）</t>
  </si>
  <si>
    <t>1760</t>
  </si>
  <si>
    <t>烟叶种植农户满意度</t>
  </si>
  <si>
    <t xml:space="preserve">      芒市2018年新一轮退耕还草工程项目前期工作经费</t>
  </si>
  <si>
    <t>用于项目前期第三方调查规划技术费，确保顺利开展2018年新一轮退耕还草工程项目。</t>
  </si>
  <si>
    <t>第三方调查规划技术</t>
  </si>
  <si>
    <t>1</t>
  </si>
  <si>
    <t>项</t>
  </si>
  <si>
    <t>项目验收率</t>
  </si>
  <si>
    <t>项目完成及时率</t>
  </si>
  <si>
    <t>确保顺利开展芒市畜禽品种改良工作，推动肉牛产业持续稳定发展</t>
  </si>
  <si>
    <t>3</t>
  </si>
  <si>
    <t>农户满意度</t>
  </si>
  <si>
    <t xml:space="preserve">      2020年甘蔗保险工作补助经费</t>
  </si>
  <si>
    <t>2020年甘蔗保险工作补助经费</t>
  </si>
  <si>
    <t>上年度结余</t>
  </si>
  <si>
    <t>20000</t>
  </si>
  <si>
    <t>年度支付率</t>
  </si>
  <si>
    <t>年度完成率</t>
  </si>
  <si>
    <t xml:space="preserve">      2023年芒市农村土地承包经营权确权登记颁证专项经费</t>
  </si>
  <si>
    <t>建立农村土地承包管理信息系统，健全农村土地承包经营权登记制度。　</t>
  </si>
  <si>
    <t>颁证数量</t>
  </si>
  <si>
    <t>66190</t>
  </si>
  <si>
    <t>资金使用合规性</t>
  </si>
  <si>
    <t>实际完成率</t>
  </si>
  <si>
    <t>农民人均纯收入增长幅度</t>
  </si>
  <si>
    <t>10.64</t>
  </si>
  <si>
    <t>项目人口覆盖率</t>
  </si>
  <si>
    <t>95</t>
  </si>
  <si>
    <t xml:space="preserve">      芒市2022年糖料甘蔗良种良法技术推广项目补贴资金</t>
  </si>
  <si>
    <t>完成甘蔗脱毒、健康种苗推广面积5万亩，补贴资金1750万元，机械化深翻开沟4.88万亩，补贴资金829.6万元，无人机统防统治4.5万亩，补贴资金90万元，机械化中耕培土5.8万亩，补贴资金145万元，机械化联合收获0.7万吨，补贴资金21万元，机收甘蔗运输0.7万吨，补贴资金10.5万元，蔗叶机械化粉碎还田3.4万亩，补贴资金68万元。</t>
  </si>
  <si>
    <t>脱毒健康、种苗补贴</t>
  </si>
  <si>
    <t>350</t>
  </si>
  <si>
    <t>元/亩</t>
  </si>
  <si>
    <t>机械化深翻开沟补贴</t>
  </si>
  <si>
    <t>170</t>
  </si>
  <si>
    <t>无人机统防统治补贴</t>
  </si>
  <si>
    <t>20</t>
  </si>
  <si>
    <t>机械化联合收获补贴</t>
  </si>
  <si>
    <t>30</t>
  </si>
  <si>
    <t>元/吨</t>
  </si>
  <si>
    <t>机收甘蔗运输补贴</t>
  </si>
  <si>
    <t>15</t>
  </si>
  <si>
    <t>机械化中耕培土补贴</t>
  </si>
  <si>
    <t>25</t>
  </si>
  <si>
    <t>蔗叶机械化粉碎还田补贴</t>
  </si>
  <si>
    <t>完成及时率</t>
  </si>
  <si>
    <t>亩增产率</t>
  </si>
  <si>
    <t>5</t>
  </si>
  <si>
    <t>生产状况改善</t>
  </si>
  <si>
    <t>明显改善</t>
  </si>
  <si>
    <t>定性指标</t>
  </si>
  <si>
    <t>受益对象满意度</t>
  </si>
  <si>
    <t xml:space="preserve">      芒市种子管理站综合办公楼工程尾款专项资金</t>
  </si>
  <si>
    <t>2023年完成芒市种子管站综合办公楼的工程尾款支付</t>
  </si>
  <si>
    <t>完成工程尾款支付</t>
  </si>
  <si>
    <t>56.67</t>
  </si>
  <si>
    <t>满足种子站综合办公需求</t>
  </si>
  <si>
    <t>维护种子市场秩序、净化经营环境</t>
  </si>
  <si>
    <t>办理经营户行政确认、指导网上备案</t>
  </si>
  <si>
    <t xml:space="preserve">      芒市西山乡崩强村吕拉小组生产生活基础设施建设项目补助资金</t>
  </si>
  <si>
    <t>重点支持人口较少民族聚居村基础设施建设、基本公共服务、生态环境保护和人居环境整治，以及民族文化传承共4个领域项目建设，进一步完善基础设施，进一步提高民生保障水平，进一步改善生态环境。</t>
  </si>
  <si>
    <t>道路硬化</t>
  </si>
  <si>
    <t>5.4</t>
  </si>
  <si>
    <t>公里</t>
  </si>
  <si>
    <t>项目（工程）验收合格率</t>
  </si>
  <si>
    <t>项目（工程）完成及时率</t>
  </si>
  <si>
    <t>人均增收</t>
  </si>
  <si>
    <t>70</t>
  </si>
  <si>
    <t>通车道路硬化率</t>
  </si>
  <si>
    <t>群众满意度</t>
  </si>
  <si>
    <t xml:space="preserve">      2023年农业保险（养殖业）市级配套资金</t>
  </si>
  <si>
    <t>实施芒市2023年农业（养殖业）保险项目。芒市2023年农业（养殖业）保险计划申报承保能繁母猪1.3万头，承保育肥猪5万头。投入中央财政补贴资金119万元</t>
  </si>
  <si>
    <t>养殖业投保覆盖数量</t>
  </si>
  <si>
    <t>万头</t>
  </si>
  <si>
    <t>农业保险愿保尽保率</t>
  </si>
  <si>
    <t>85</t>
  </si>
  <si>
    <t>投保完成时效</t>
  </si>
  <si>
    <t>农业保险项目实施后财政资金撬动效应，减少农户经济损失</t>
  </si>
  <si>
    <t>80</t>
  </si>
  <si>
    <t>农业保险农户投保意愿增长，减少农户经济损失</t>
  </si>
  <si>
    <t>养殖户满意度</t>
  </si>
  <si>
    <t xml:space="preserve">  芒市人民政府水利局</t>
  </si>
  <si>
    <t xml:space="preserve">    芒市人民政府水利局</t>
  </si>
  <si>
    <t xml:space="preserve">      非税收入安排支出公务用车购置资金</t>
  </si>
  <si>
    <t>公务用车购置</t>
  </si>
  <si>
    <t>辆</t>
  </si>
  <si>
    <t>2023年部门预算公用经费和非税</t>
  </si>
  <si>
    <t>可持续影响指标</t>
  </si>
  <si>
    <t>保运转</t>
  </si>
  <si>
    <t>有保障</t>
  </si>
  <si>
    <t>使用部门或使用人员满意度</t>
  </si>
  <si>
    <t xml:space="preserve">      非税收入安排支出资金</t>
  </si>
  <si>
    <t>非税收入安排支出资金</t>
  </si>
  <si>
    <t>水利项目</t>
  </si>
  <si>
    <t>300</t>
  </si>
  <si>
    <t>水利工作</t>
  </si>
  <si>
    <t>正常有序开展</t>
  </si>
  <si>
    <t xml:space="preserve">      非税收入安排业务费、特定业务费资金</t>
  </si>
  <si>
    <t>做好本部门人员、公用经费保障，按规定落实干部职工各项待遇，支持部门正常履职。</t>
  </si>
  <si>
    <t>公用经费保障人数</t>
  </si>
  <si>
    <t>人</t>
  </si>
  <si>
    <t>部门运转</t>
  </si>
  <si>
    <t>正常运转</t>
  </si>
  <si>
    <t>社会公众满意度</t>
  </si>
  <si>
    <t>单位人员满意度</t>
  </si>
  <si>
    <t xml:space="preserve">      芒市汛期龙江等河道防洪应急抢险工程（遮放镇芒丙段水毁治理工程）专项资金</t>
  </si>
  <si>
    <t>开展洪涝灾后水毁水利工程设施修复工作。</t>
  </si>
  <si>
    <t>排查消除防洪安全隐患</t>
  </si>
  <si>
    <t>7</t>
  </si>
  <si>
    <t>处</t>
  </si>
  <si>
    <t>芒市汛期龙江等河道防洪应急抢险工程绩效目标表</t>
  </si>
  <si>
    <t>工程施工设计标准</t>
  </si>
  <si>
    <t>符合规范</t>
  </si>
  <si>
    <t>保障防洪工程安全度汛</t>
  </si>
  <si>
    <t>发生工程设计标准内洪水不受严重影响</t>
  </si>
  <si>
    <t>受益群众满意度</t>
  </si>
  <si>
    <t xml:space="preserve">      芒市轩岗河轩岗桥至芒市大河交汇口段治理工程专项资金</t>
  </si>
  <si>
    <t>轩岗河治理范围为轩岗桥至芒市大河交汇口，规划河道综合整治长度9.032Km,新建堤防17.014Km，保护耕地0.87万亩，收益人口0.86万人。</t>
  </si>
  <si>
    <t>河道综合整治</t>
  </si>
  <si>
    <t>9.032</t>
  </si>
  <si>
    <t>轩岗桥至芒市大河交汇口段治理工程绩效目标申报表</t>
  </si>
  <si>
    <t>新建堤防</t>
  </si>
  <si>
    <t>17.014</t>
  </si>
  <si>
    <t>项目验收合格率</t>
  </si>
  <si>
    <t>成本指标</t>
  </si>
  <si>
    <t>项目总投资</t>
  </si>
  <si>
    <t>3651.38</t>
  </si>
  <si>
    <t>保护农田面积</t>
  </si>
  <si>
    <t>0.87</t>
  </si>
  <si>
    <t>工程设计使用年限</t>
  </si>
  <si>
    <t>40</t>
  </si>
  <si>
    <t>受益贫困人口满意度</t>
  </si>
  <si>
    <t xml:space="preserve">      芒市河湖和水利工程管理范围划定专项资金</t>
  </si>
  <si>
    <t>按照《2022年芒市全面推行河湖长制工作要点》（芒市总河湖长令第8号）要求，2023年内完成市级河湖长制管理的河湖管理范围及界桩安装工作。</t>
  </si>
  <si>
    <t>划定河湖长度</t>
  </si>
  <si>
    <t>408</t>
  </si>
  <si>
    <t>千米</t>
  </si>
  <si>
    <t>河湖和水利工程管理范围划定绩效目标申报表</t>
  </si>
  <si>
    <t>200</t>
  </si>
  <si>
    <t>10</t>
  </si>
  <si>
    <t>年</t>
  </si>
  <si>
    <t xml:space="preserve">      芒市32座小水电站安全监管项目资金</t>
  </si>
  <si>
    <t>芒市32座小水电站安全监管服务项目,服务期为1年，对32座小水电站进行安全检查，每年开展2次。</t>
  </si>
  <si>
    <t>小水电站进行安全检查</t>
  </si>
  <si>
    <t>32</t>
  </si>
  <si>
    <t>座</t>
  </si>
  <si>
    <t>芒市32座小水电站安全监管服务项目</t>
  </si>
  <si>
    <t>42</t>
  </si>
  <si>
    <t>生态效益指标</t>
  </si>
  <si>
    <t>安全隐患整改率</t>
  </si>
  <si>
    <t xml:space="preserve">      芒市大河城区段治理工程（一期）专项资金</t>
  </si>
  <si>
    <t>改善农业生产条件，增加民众的经济收入，提高生活水平和生活质量。</t>
  </si>
  <si>
    <t>3.8</t>
  </si>
  <si>
    <t>芒市大河城区段治理工程（一期）绩效目标申报表</t>
  </si>
  <si>
    <t>3687.60</t>
  </si>
  <si>
    <t>年均减免洪灾损失值</t>
  </si>
  <si>
    <t>391</t>
  </si>
  <si>
    <t xml:space="preserve">      黑鱼沟小流域综合治理工程专项资金</t>
  </si>
  <si>
    <t>水土流失治理面积为15.0021km2，治理程度89.7%。</t>
  </si>
  <si>
    <t>封育治理</t>
  </si>
  <si>
    <t>1479.15</t>
  </si>
  <si>
    <t>平方公里</t>
  </si>
  <si>
    <t>黑鱼沟小流域综合治理工程绩效目标申报表</t>
  </si>
  <si>
    <t>经济林</t>
  </si>
  <si>
    <t>21.06</t>
  </si>
  <si>
    <t>609.37</t>
  </si>
  <si>
    <t>水土保持措施增产粮食</t>
  </si>
  <si>
    <t>3.112</t>
  </si>
  <si>
    <t>吨</t>
  </si>
  <si>
    <t>受益人口</t>
  </si>
  <si>
    <t>2722</t>
  </si>
  <si>
    <t>年度水土保持措施新增减少土壤流失量</t>
  </si>
  <si>
    <t>15867</t>
  </si>
  <si>
    <t xml:space="preserve">      芒市小水电站生态流量项目资金</t>
  </si>
  <si>
    <t>芒市小水电站生态流量监测管理平台云网融合业务服务（三年）</t>
  </si>
  <si>
    <t>小水电站生态流量监测平台管理</t>
  </si>
  <si>
    <t>28</t>
  </si>
  <si>
    <t>使28座小水电生态流量泄放量达标率</t>
  </si>
  <si>
    <t>指导和监管小水电站生态流量</t>
  </si>
  <si>
    <t>长期有效</t>
  </si>
  <si>
    <t xml:space="preserve">      2022年非财政拨款结转专项资金</t>
  </si>
  <si>
    <t>非财政拨款所涉及项目按既定用途完成项目内容</t>
  </si>
  <si>
    <t>376682.72</t>
  </si>
  <si>
    <t>2022年非财政拨款结转专项资金</t>
  </si>
  <si>
    <t>按时完成</t>
  </si>
  <si>
    <t xml:space="preserve">      办公设备及办公家具资金</t>
  </si>
  <si>
    <t>办公设备及办公家具资金</t>
  </si>
  <si>
    <t>计算机</t>
  </si>
  <si>
    <t>台</t>
  </si>
  <si>
    <t>使用部门或人员满意度</t>
  </si>
  <si>
    <t xml:space="preserve">  监理站</t>
  </si>
  <si>
    <t xml:space="preserve">    芒市农机安全监理站</t>
  </si>
  <si>
    <t xml:space="preserve">      监理工作业务经费</t>
  </si>
  <si>
    <t>（1）严格目标管理，构建农机安全生产责任体系，农机安全生产、安全检查、安全教育和经验推广。
（2）继续加强队伍建设，不断提高农机监理队伍的服务水平、执法水平和整体素质。 
（3）加强农机安全监理宣传教育。
（4）继续完成拖拉机驾驶操作人员集中再教育培训。
（5）继续建立和完善市乡两级农机安全生产管理台账。
（6）进一步深入开展农机安全生产隐患排查治理工作。
（7）建立适宜我市农村道路交通安全管理的长效机制，推进农机安全监理动、静态管理和执法体系建设逐步完善。</t>
  </si>
  <si>
    <t>农业机械检验数</t>
  </si>
  <si>
    <t>农业机械检验数量</t>
  </si>
  <si>
    <t>台/套</t>
  </si>
  <si>
    <t>2023年度农业机械检验数量</t>
  </si>
  <si>
    <t>农业机械核发牌证数</t>
  </si>
  <si>
    <t>套</t>
  </si>
  <si>
    <t>2023年农业机械核发牌证数</t>
  </si>
  <si>
    <t>农业机械驾驶操作证核发、换发数</t>
  </si>
  <si>
    <t>农业机械驾驶证核发、换发数</t>
  </si>
  <si>
    <t>人/人次</t>
  </si>
  <si>
    <t>2023年农业机械驾驶证核发、换发数</t>
  </si>
  <si>
    <t>农业机械注册登记率</t>
  </si>
  <si>
    <t>凡纳入牌证管理农业机械全部办理注册登记手续</t>
  </si>
  <si>
    <t>农业机械驾驶操作证件持证率</t>
  </si>
  <si>
    <t>农业机械安全技术检验率</t>
  </si>
  <si>
    <t>经济效益有效维护</t>
  </si>
  <si>
    <t>有效维护</t>
  </si>
  <si>
    <t>农机安全事故明显下降，社会损失减少</t>
  </si>
  <si>
    <t>群众安全生产意识有效提升</t>
  </si>
  <si>
    <t>有效提升</t>
  </si>
  <si>
    <t>可持续影响</t>
  </si>
  <si>
    <t>所在县（市、区）平均水平</t>
  </si>
  <si>
    <t xml:space="preserve">  种子管理站</t>
  </si>
  <si>
    <t xml:space="preserve">    芒市种子管理站</t>
  </si>
  <si>
    <t xml:space="preserve">      种子市场执法服装购置资金</t>
  </si>
  <si>
    <t>加强执法制式服装和标志管理，推进规范文明执法。</t>
  </si>
  <si>
    <t>参与检查人数</t>
  </si>
  <si>
    <t>9</t>
  </si>
  <si>
    <t>反映参与检查核查的工作人数。</t>
  </si>
  <si>
    <t>完成检查报告数量</t>
  </si>
  <si>
    <t>个</t>
  </si>
  <si>
    <t>反映检查核查形成的报告（总结）个数。</t>
  </si>
  <si>
    <t>开展检查次数</t>
  </si>
  <si>
    <t>76</t>
  </si>
  <si>
    <t>次</t>
  </si>
  <si>
    <t>反映检查核查的次数情况。</t>
  </si>
  <si>
    <t>检查任务完成率</t>
  </si>
  <si>
    <t>反映检查工作的执行情况。
检查任务完成率=实际完成检查（核查）任务数/计划完成检查（核查）任务数*100%</t>
  </si>
  <si>
    <t>检查覆盖率</t>
  </si>
  <si>
    <t>反映检查（核查）工作覆盖面情况。
检查（核查）覆盖率=实际完成检查（核查）覆盖面/检查（核查）计划覆盖面*100%</t>
  </si>
  <si>
    <t>检查任务及时完成率</t>
  </si>
  <si>
    <t>反映是否按时完成检查核查任务。
检查任务及时完成率=及时完成检查（核查）任务数/完成检查（核查）任务数*100%</t>
  </si>
  <si>
    <t>检查结果公开率</t>
  </si>
  <si>
    <t>反映相关检查核查结果依法公开情况。
检查结果公开率</t>
  </si>
  <si>
    <t>问题整改落实率</t>
  </si>
  <si>
    <t>反映检查核查发现问题的整改落实情况。
问题整改落实率=（实际整改问题数/现场检查发现问题数）*100%</t>
  </si>
  <si>
    <t>检查人员被投诉次数</t>
  </si>
  <si>
    <t>&lt;=</t>
  </si>
  <si>
    <t>0</t>
  </si>
  <si>
    <t>反映服务对象对检查核查工作的整体满意情况。</t>
  </si>
  <si>
    <t xml:space="preserve">  农业技术推广中心</t>
  </si>
  <si>
    <t xml:space="preserve">    芒市农业技术推广中心</t>
  </si>
  <si>
    <t xml:space="preserve">      云南省田间定点监测项目补助资金</t>
  </si>
  <si>
    <t>每个试点县选择取2个生产水平具有代表性的监测点进行定点信息采集。优选种植大户、家庭农场合作社的地块。</t>
  </si>
  <si>
    <t>田间监测次数</t>
  </si>
  <si>
    <t>2</t>
  </si>
  <si>
    <t>反映预算部门（单位）组织开展田间监测的总次数。</t>
  </si>
  <si>
    <t>反映预算部门（单位）组织开展田间监测的总次数空</t>
  </si>
  <si>
    <t>反映预算部门（单位）组织开展田间监测的总次数</t>
  </si>
  <si>
    <t xml:space="preserve">      云南省芒市优质米产业特派团专项资金</t>
  </si>
  <si>
    <t>该项目为2021年新上项目，组建芒市优质米协作网，由科技特派团牵头，联合当地优质米加工企业技术合作社、种植大户、养殖大户等组建协作网，特派团负责制定协程、优质稻米生产标准、质量标准；协调优质米企业、种植大户之间品种规划、技术培训等工作；加工企业与种植大户签订产供销协议，议履行各自的职责。</t>
  </si>
  <si>
    <t>开展优质稻叠盘暗出苗育秧</t>
  </si>
  <si>
    <t>元/块</t>
  </si>
  <si>
    <t>202104BI090025号 云南省芒市优质米产业科技特派团项目</t>
  </si>
  <si>
    <t>每亩节本增效</t>
  </si>
  <si>
    <t>150</t>
  </si>
  <si>
    <t>202104BI090025号 云南省芒市优质米产业科技特派团项目空</t>
  </si>
  <si>
    <t xml:space="preserve">      新农缘土地出租协议书项目资金</t>
  </si>
  <si>
    <t>重点推荐合作社，种养大户，贫困村寨生产的农产品，帮助农民增产增收</t>
  </si>
  <si>
    <t>新农缘土地出租协议书项目资金</t>
  </si>
  <si>
    <t>人(户)</t>
  </si>
  <si>
    <t xml:space="preserve">      科企合作项目资金</t>
  </si>
  <si>
    <t>负责选派科技人员参与科技合作项目开发，咨询服务和技术，研究和攻关，为科技成果转化和新技术试验示范提供技术和人才支持</t>
  </si>
  <si>
    <t>科企合作项目</t>
  </si>
  <si>
    <t xml:space="preserve">  芒市农产品质量安全监督检测站</t>
  </si>
  <si>
    <t xml:space="preserve">    芒市农产品质量安全监督检测站</t>
  </si>
  <si>
    <t xml:space="preserve">      芒市2023年农产品质量安全监督抽查专项资金</t>
  </si>
  <si>
    <t>完成2023年芒市辖区内快速检测2000多个样品，完成定性定量检测50个样品。</t>
  </si>
  <si>
    <t>完成快速检测样品</t>
  </si>
  <si>
    <t>2000</t>
  </si>
  <si>
    <t>是否完成农残快速检测任务</t>
  </si>
  <si>
    <t>完成定性定量检测样品</t>
  </si>
  <si>
    <t>50</t>
  </si>
  <si>
    <t>是否完成定性定量检测任务</t>
  </si>
  <si>
    <t>任务完成及时性</t>
  </si>
  <si>
    <t>是否在时限内完成检测任务</t>
  </si>
  <si>
    <t>提高农产品质量质量安全意识</t>
  </si>
  <si>
    <t>是/否</t>
  </si>
  <si>
    <t>是否提高农产品质量质量安全意识</t>
  </si>
  <si>
    <t>减少禁限用农药使用</t>
  </si>
  <si>
    <t>是否减少禁限用农药使用</t>
  </si>
  <si>
    <t>群众对部门履职情况的满意度</t>
  </si>
  <si>
    <t xml:space="preserve">  芒市乡村振兴局</t>
  </si>
  <si>
    <t xml:space="preserve">    芒市乡村振兴局</t>
  </si>
  <si>
    <t xml:space="preserve">      防致贫返贫风险救助专项资金</t>
  </si>
  <si>
    <t>为了全面巩固脱贫成果，提升脱贫质量，从源头上减少贫困人口总量，防止新增贫困人口数量，解决农村户籍人口（含“农转城”人口，下同）因病、因学、因灾、或其他重大事故致贫或返贫问题专门为风险易致贫户而量身定制的风险救助资金。主要用于农户发生重大经济支出，对家庭生产生活可能造成重大影响的农户实施及时救助，降低致贫返贫风险。</t>
  </si>
  <si>
    <t>因病、因学、因灾、或其他重大事故致贫或返贫覆盖率</t>
  </si>
  <si>
    <t>反映获补助人员、企业的数量情况，也适用补贴、资助等形式的补助。</t>
  </si>
  <si>
    <t>兑现准确率</t>
  </si>
  <si>
    <t>反映补助准确发放的情况。
补助兑现准确率=补助兑付额/应付额*100%</t>
  </si>
  <si>
    <t>补助事项公示度</t>
  </si>
  <si>
    <t>反映补助事项在特定办事大厅、官网、媒体或其他渠道按规定进行公示的情况。
补助事项公示度=按规定公布事项/按规定应公布事项*100%</t>
  </si>
  <si>
    <t>人均年收入</t>
  </si>
  <si>
    <t>3000</t>
  </si>
  <si>
    <t>反映补助促进受助对象生产生活能力提高的情况。</t>
  </si>
  <si>
    <t>人民生活水平提高</t>
  </si>
  <si>
    <t>反映补助促进受助对象生产生活能力提高的情况</t>
  </si>
  <si>
    <t>98</t>
  </si>
  <si>
    <t>反映获补助受益对象的满意程度。</t>
  </si>
  <si>
    <t xml:space="preserve">      扶贫小额信贷风险补偿专项资金</t>
  </si>
  <si>
    <t>扶贫小额信贷风险补偿金用于建档立卡贫困农户贷款的呆、坏损失代偿管理。</t>
  </si>
  <si>
    <t>获补对象数</t>
  </si>
  <si>
    <t>220</t>
  </si>
  <si>
    <t>人(人次、家)</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</si>
  <si>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</si>
  <si>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</si>
  <si>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</si>
  <si>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</si>
  <si>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</si>
  <si>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</si>
  <si>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生活状况改善</t>
  </si>
  <si>
    <t>反映补助促进受助对象生活状况改善的情况。</t>
  </si>
  <si>
    <t>经营状况改善</t>
  </si>
  <si>
    <t>反映补助促进受助企业经营状况改善的情况。</t>
  </si>
  <si>
    <t>生产生活能力提高</t>
  </si>
  <si>
    <t xml:space="preserve">      业务费补助资金</t>
  </si>
  <si>
    <t>布置相关工作任务；加强乡村振兴工作宣传；防止返贫致贫巩固提升。对乡村振兴项目进行检查督查考核。充分发挥宣传舆论引导作用，大力宣传乡村振兴先进典型，增进社会各方面共识；强化对防止返贫致贫巩固提升工作督查调研。认真查找各县市工作存在的问题，对存在问题进行整改指导；加强培训，进一步加强政策宣传，促进培训人员对政策的知晓；抓监测对象人口脱贫，抓脱贫成果巩固，防止返贫。</t>
  </si>
  <si>
    <t>防止返贫致贫衔接推进乡村振兴政策宣传次数</t>
  </si>
  <si>
    <t>&gt;</t>
  </si>
  <si>
    <t>反映补助政策的宣传力度情况。即通过门户网站、报刊、通信、电视、户外广告等对补助政策进行宣传的次数。</t>
  </si>
  <si>
    <t>组织全国防止返贫监测和衔接推进乡村振兴信息系统录入培训期数</t>
  </si>
  <si>
    <t>反映预算部门（单位）组织开展各类培训的期数。</t>
  </si>
  <si>
    <t>督促项目次数</t>
  </si>
  <si>
    <t>8</t>
  </si>
  <si>
    <t>防止返贫致贫率</t>
  </si>
  <si>
    <t>反映防止返贫致贫率</t>
  </si>
  <si>
    <t>小额信贷贴息资金兑付及时率</t>
  </si>
  <si>
    <t>反映发放单位小额信贷贴息资金兑付及时率</t>
  </si>
  <si>
    <t>政策知晓率</t>
  </si>
  <si>
    <t>反映补助政策的宣传效果情况。
政策知晓率=调查中补助政策知晓人数/调查总人数*100%</t>
  </si>
  <si>
    <t xml:space="preserve">  芒市茶叶技术推广站</t>
  </si>
  <si>
    <t xml:space="preserve">    芒市茶叶技术推广站</t>
  </si>
  <si>
    <t xml:space="preserve">      国家茶叶产业技术体系建设资金</t>
  </si>
  <si>
    <t>建设有机肥代替化肥技术核心示范基地1个；培训农技人员及茶农100人次；配合试验站开展土样、茶样采集工作；完成各类问卷调查。</t>
  </si>
  <si>
    <t>建设示范基地</t>
  </si>
  <si>
    <t>个/亩</t>
  </si>
  <si>
    <t>反映示范基地的建设完成情况。</t>
  </si>
  <si>
    <t>反映科技推广项目完成质量。
项目验收合格率=（验收合格项目数/科技推广项目数）*100%</t>
  </si>
  <si>
    <t>人才培养数</t>
  </si>
  <si>
    <t>反映科技培训开展情况，提高受益人群的科技素质。</t>
  </si>
  <si>
    <t>示范推广数量</t>
  </si>
  <si>
    <t>亩/个</t>
  </si>
  <si>
    <t>反映项目成果的示范推广成效。</t>
  </si>
  <si>
    <t>项目推广总体满意度</t>
  </si>
  <si>
    <t>反映服务对象对科技推广工作整体满意度。
服务对象满意度=（对科研推广效果整体满意的人数/问卷调查人数）*100%。</t>
  </si>
  <si>
    <t xml:space="preserve">  芒市农村经济管理站</t>
  </si>
  <si>
    <t xml:space="preserve">    芒市农村经济管理站</t>
  </si>
  <si>
    <t xml:space="preserve">      单位资金安排农村固定观察点工作经费</t>
  </si>
  <si>
    <t>全面完成2023年全市农村固定观察点工作。</t>
  </si>
  <si>
    <t>培训举办次数</t>
  </si>
  <si>
    <t>固定观察点工作完成率</t>
  </si>
  <si>
    <t>固定观察点完成率</t>
  </si>
  <si>
    <t>群众对固定观察点工作满意度</t>
  </si>
  <si>
    <t xml:space="preserve">      业务经费</t>
  </si>
  <si>
    <t>一是继续深化农村土地制度改革；二是进一步巩固和深化农村集体产权制度改革，规范农村集体“三资”管理工作，指导乡镇（街道）做好年度资产清查工作；三是强化减轻农民负担监督管理；四是耕保补贴管理与指导；五是积极培育新型农业经营主体；六是农村宅基地管理与指导；七是做好村级集体经济发展与指导；八是抓好农村经济各项统计调查。</t>
  </si>
  <si>
    <t>预算完成率</t>
  </si>
  <si>
    <t>年度预算执行情况</t>
  </si>
  <si>
    <t>预算调整率</t>
  </si>
  <si>
    <t>年内预算调整情况</t>
  </si>
  <si>
    <t>支付进度率</t>
  </si>
  <si>
    <t>经费支付进度</t>
  </si>
  <si>
    <t>经费控制率</t>
  </si>
  <si>
    <t>经费控制程序</t>
  </si>
  <si>
    <t>财务管理制度健全性</t>
  </si>
  <si>
    <t>财务制度是否健全</t>
  </si>
  <si>
    <t>资金使用是否符合规定</t>
  </si>
  <si>
    <t>预决算信息公开性</t>
  </si>
  <si>
    <t>是否按规定公开预决算信息</t>
  </si>
  <si>
    <t>绩效自评</t>
  </si>
  <si>
    <t>是否开展绩效自评</t>
  </si>
  <si>
    <t>重点工作办结率</t>
  </si>
  <si>
    <t>重点工作是否办结</t>
  </si>
  <si>
    <t>实际资金支付是否完成</t>
  </si>
  <si>
    <t>资金支付是否及时</t>
  </si>
  <si>
    <t>“三公经费”变动率</t>
  </si>
  <si>
    <t>三公经费是否超标</t>
  </si>
  <si>
    <t>通过加强农村队伍建设带动经济发展</t>
  </si>
  <si>
    <t>加强农村队伍建设带动经济发展</t>
  </si>
  <si>
    <t>履行农经职责对社会发展带来的影响</t>
  </si>
  <si>
    <t>是否对社会发展产生负面影响</t>
  </si>
  <si>
    <t>部门开展工作促进生态发展</t>
  </si>
  <si>
    <t>对生态发展产生改良性影响</t>
  </si>
  <si>
    <t>持续加强建设型服务型基层党组织建设</t>
  </si>
  <si>
    <t>持续加强基层党组织建设</t>
  </si>
  <si>
    <t>群众对部门履行职责的满意度</t>
  </si>
  <si>
    <t>群众对部门履行情况的满意度</t>
  </si>
  <si>
    <t xml:space="preserve">  芒市动物疫病预防控制中心</t>
  </si>
  <si>
    <t xml:space="preserve">    芒市动物疫病预防控制中心</t>
  </si>
  <si>
    <t xml:space="preserve">      2022年村动物防疫员工作补贴和以奖代补专项资金</t>
  </si>
  <si>
    <t>做好春秋两季重大动物疫病强制免疫工作，应免疫免疫密度90以上，抗体保护水平70%以上；全面完成省州下达的年度动物疫病监测和流行病学调查任务，开展口蹄疫、高致病性禽流感、猪瘟、高致病性猪蓝耳病、小反刍兽疫、布病等重大动物疫病和优先防治病种的免疫抗体及病原学监测2000头份；更新和补充非洲猪瘟等重大动物疫病防控应急消毒物资3吨以上，同时做好技术储备，举办动物疫病防治技术培训100人次以上</t>
  </si>
  <si>
    <t>强制免疫病种抗体保护率</t>
  </si>
  <si>
    <t>强制免疫密度</t>
  </si>
  <si>
    <t>不发生区域重大动物疫病</t>
  </si>
  <si>
    <t>&lt;</t>
  </si>
  <si>
    <t>支出投资/批复投资</t>
  </si>
  <si>
    <t>减少畜禽疫病发生，减少畜禽扑杀数量，增加群众经济收入</t>
  </si>
  <si>
    <t>稳定畜牧业生产发展，保障畜禽市场稳定供应；促进脱贫攻坚成效</t>
  </si>
  <si>
    <t>75</t>
  </si>
  <si>
    <t>病死畜禽全部进行无害化处理，不对周边环境造成环境污染</t>
  </si>
  <si>
    <t>确保辖区畜禽养殖业健康发展，维护养殖户的切身利益，确保我市不发生区域性非洲猪瘟等重大动物疫情。</t>
  </si>
  <si>
    <t>不发生区域性非洲猪瘟等重大动物疫情</t>
  </si>
  <si>
    <t xml:space="preserve">      动物防疫补助资金</t>
  </si>
  <si>
    <t>1.完成重大动物疫病免疫效果监测及动物疫病的监测预警、突发动物疫情的监测诊断，确保芒市辖区不发生区域性重大动物疫情，不发生重大畜产产品安全事故,促进畜牧业持续稳定增长，确保畜产品的有效供给，保障畜产品安全生产和公共卫生安全；2.突出抓好非洲猪瘟防控，全面推进跨境动物疫病区域化管理改革；3.控制和净化狂犬病、奶牛结核、布氏杆菌病等主要人畜共患病，种猪场重点净化猪瘟、猪伪狂犬病、猪繁殖与呼吸综合征3种疫病；4.正常规范开展常规、紧急、定点和专项流行病学调查，形成规范的流行病学调查和风险评估报告；5.全面推进规模养殖场畜禽强制免疫“先打后补”防控机制改革；6.防范外来动物疫病传入，实现兽医实验室规范化建设，提高检测能力。</t>
  </si>
  <si>
    <t>空按时完成</t>
  </si>
  <si>
    <t>疫病监测任务</t>
  </si>
  <si>
    <t>稳定生猪生产发展，保障生猪市场稳定供应；促进脱贫攻坚成效</t>
  </si>
  <si>
    <t>空所扑杀生猪全部进行无害化处理，不对周边环境造成环境污染</t>
  </si>
  <si>
    <t xml:space="preserve">      2023年动物疫病检测经费</t>
  </si>
  <si>
    <t>按照省委省政府对动物疫病防控工作决策部署，落实强制免疫、强制扑杀、养殖环节无害化处理，加强动物疫病监测预警、动物卫生监督执法、屠宰行业管理、兽医医政药政管理、非洲猪瘟防控、牲畜耳标采购佩戴，生猪、家禽、牛、养发病率、死亡率和公共卫生风险逐步降低，确保全市不发生区域性重大动物疫情。</t>
  </si>
  <si>
    <t>规模养殖场或养殖区域动物疫病监测净化病种</t>
  </si>
  <si>
    <t>强制扑杀及病史畜禽无害化处理率</t>
  </si>
  <si>
    <t>对符合条件、主动申报的养殖场户实行强制免疫“先打后补”</t>
  </si>
  <si>
    <t>使用资金无重大违纪事项</t>
  </si>
  <si>
    <t>不发生大规模随意抛弃病死动物造成环境污染情况</t>
  </si>
  <si>
    <t>反映检查工作的执行情况</t>
  </si>
  <si>
    <t>空受益对象满意度</t>
  </si>
  <si>
    <t xml:space="preserve">  芒市动物卫生监督所</t>
  </si>
  <si>
    <t xml:space="preserve">    芒市动物卫生监督所</t>
  </si>
  <si>
    <t xml:space="preserve">      动物产地检疫协检员补助经费</t>
  </si>
  <si>
    <t>1.有效开展动物产地检疫 ；  2. 有效开展动物产品检疫；3.有效开展动物屠宰检疫；4.有效开展动物及产品流通监管和溯源   ；5有效预防动物疫病传播，确保动物及产品质量安全。</t>
  </si>
  <si>
    <t>开展产地检疫（猪、牛、羊）数量</t>
  </si>
  <si>
    <t>100000</t>
  </si>
  <si>
    <t>头/只</t>
  </si>
  <si>
    <t>反映项目实施产地检疫完成数量</t>
  </si>
  <si>
    <t>开展产地检疫（家禽）数量</t>
  </si>
  <si>
    <t>200000</t>
  </si>
  <si>
    <t>项目完成时间</t>
  </si>
  <si>
    <t>2023年12月以前</t>
  </si>
  <si>
    <t>反映项目实施时间</t>
  </si>
  <si>
    <t>补助发放</t>
  </si>
  <si>
    <t>反映补助发放情况</t>
  </si>
  <si>
    <t>36</t>
  </si>
  <si>
    <t>99</t>
  </si>
  <si>
    <t>社会保障股</t>
  </si>
  <si>
    <t xml:space="preserve">  社会保障股专款</t>
  </si>
  <si>
    <t xml:space="preserve">    社会保障股专款</t>
  </si>
  <si>
    <t xml:space="preserve">      社保股专款专项资金</t>
  </si>
  <si>
    <t>社保股专款专项资金</t>
  </si>
  <si>
    <t>11000</t>
  </si>
  <si>
    <t>96</t>
  </si>
  <si>
    <t xml:space="preserve">  芒市民政局</t>
  </si>
  <si>
    <t xml:space="preserve">    芒市民政局</t>
  </si>
  <si>
    <t xml:space="preserve">      2023年部门预算专项资金</t>
  </si>
  <si>
    <t>目标1：火化奖励：火化区范围内，没有享受国家规定丧葬抚恤政策的城乡居民死亡后，按照规定火化后安葬的，给予奖励3000元；非火化区城乡居民死亡后，遗属自愿将死者火化后安葬的，给予奖励4000元。城乡居民死亡火化后，在公墓内采取立体安葬、不留坟头、以树代碑、花葬、草坪葬、撒葬等不占或少占土地节地生态方式安葬的，给予奖励5000元。
目标2：火化补助：特困供养人员、重点优抚对象等特殊困难人员去世后，进入公益性公墓安葬的，四项基本殡葬 服务费（遗体运输、火化、冷藏、骨灰寄存）。让更多的特殊困难群体享受到国家的惠民殡葬政策。完善社会保障体系，促进社会和谐稳定。
目标3：养老机构提质改造，完成附属设施建设，室外场地道路硬化。</t>
  </si>
  <si>
    <t>城乡居民死亡火化人员保障范围率</t>
  </si>
  <si>
    <t>火化区范围内及非火化区居民死亡后，将死者火化后安葬</t>
  </si>
  <si>
    <t>城乡居民死亡火化人员认定确认率</t>
  </si>
  <si>
    <t>火化区范围内及非火化区 居民死亡后，将死者火化后安葬</t>
  </si>
  <si>
    <t>火化奖励和补助及时发放率</t>
  </si>
  <si>
    <t>按月发放火化奖励和补助</t>
  </si>
  <si>
    <t>每个墓位搬迁补助标准</t>
  </si>
  <si>
    <t>1000</t>
  </si>
  <si>
    <t>采取多种方式进行宣传</t>
  </si>
  <si>
    <t>有效杜绝散埋乱葬和骨灰装棺土葬</t>
  </si>
  <si>
    <t>城乡居民死亡火化奖励满意度</t>
  </si>
  <si>
    <t>不断提高服务对象满意度</t>
  </si>
  <si>
    <t xml:space="preserve">      2023年特定业务费资金</t>
  </si>
  <si>
    <t>主要用于社会救助工作经费、购买服务人员年度培训费、春节慰问等支出。</t>
  </si>
  <si>
    <t>特定业务费保障人数</t>
  </si>
  <si>
    <t>反映公用经费保障部门（单位）正常运转的在职人数情况。在职人数主要指办公、会议、培训、差旅、水费、电费等公用经费中服务保障的人数。</t>
  </si>
  <si>
    <t>公务用车数量</t>
  </si>
  <si>
    <t>4</t>
  </si>
  <si>
    <t>反映公用经费保障部门（单位）正常运转的公务用车数量。公务用车包括编制内公务用车数量及年度新购置公务用车数量。</t>
  </si>
  <si>
    <t>反映部门（单位）正常运转情况。</t>
  </si>
  <si>
    <t>反映部门（单位）人员对特定业务经费保障的满意程度。</t>
  </si>
  <si>
    <t xml:space="preserve">  芒市卫生健康局</t>
  </si>
  <si>
    <t xml:space="preserve">    芒市镇卫生院</t>
  </si>
  <si>
    <t xml:space="preserve">      2023年其他支出自有资金</t>
  </si>
  <si>
    <t>坚持“资金跟着项目走”，全面清理项目库中现有的预算项目，做实做细项目储备，提高财政支出安排的精准性和有效性。精简控制项目数量，对目标接近、资金投入方向类同、资金管理方式相近的专项资金予以整合归并为一项专项资金。在清理整合的基础上，按照国家规定配套资金、省委省政府、州委州政府和市委市政府决定实施重大项目、部门事业发展、债务还本付息、预备费等进行项目分类，清晰界定刚性重点支出和一般性支出，并按项目建立大事要事保障清单</t>
  </si>
  <si>
    <t>2023年其他支出自有资金</t>
  </si>
  <si>
    <t>分</t>
  </si>
  <si>
    <t xml:space="preserve">    芒市风平镇卫生院</t>
  </si>
  <si>
    <t xml:space="preserve">      2023年单位自有资金支出补助资金</t>
  </si>
  <si>
    <t>卫生院业务收入持续稳步增长，医疗卫生服务能力不断增强，年内新增专用医疗设备，业务楼维修改造，院内环境大幅改善，给群众创造良好的就医服务环境。。</t>
  </si>
  <si>
    <t>单位自有资金事业支出预算数</t>
  </si>
  <si>
    <t>29062062.85</t>
  </si>
  <si>
    <t>根据部门经济分类列出卫生院事业支出明细预算数</t>
  </si>
  <si>
    <t>预算执行差异率</t>
  </si>
  <si>
    <t>预算执行差异率得到有效控制</t>
  </si>
  <si>
    <t>卫生院医疗卫生服务能力</t>
  </si>
  <si>
    <t>显著提升</t>
  </si>
  <si>
    <t>通过加强卫生院各项建设，医疗卫生服务能力稳步提升</t>
  </si>
  <si>
    <t>反映社会公众对卫生院服务水平的满意程度</t>
  </si>
  <si>
    <t xml:space="preserve">    芒市轩岗乡卫生院</t>
  </si>
  <si>
    <t>为实现医疗卫生机构发展，提高单位管理水平，构建事前预算与统筹，事中分析与控制，事后考核与改进，实现资源优化配置，提高单位整体经济效益。</t>
  </si>
  <si>
    <t>2023年服务质量</t>
  </si>
  <si>
    <t>2023年单位自有资金预算</t>
  </si>
  <si>
    <t>2023年业务收入</t>
  </si>
  <si>
    <t>患者满意度</t>
  </si>
  <si>
    <t xml:space="preserve">    芒市遮放镇中心卫生院</t>
  </si>
  <si>
    <t xml:space="preserve">      2023年单位自有资金收入支出资金</t>
  </si>
  <si>
    <t>2023年部门工作目标任务。</t>
  </si>
  <si>
    <t>医疗收入</t>
  </si>
  <si>
    <t>年初预算</t>
  </si>
  <si>
    <t>门诊人次、住院人次</t>
  </si>
  <si>
    <t>270000、6500</t>
  </si>
  <si>
    <t>人次</t>
  </si>
  <si>
    <t>卫生健康事业得到长足发展</t>
  </si>
  <si>
    <t>中长期</t>
  </si>
  <si>
    <t>职工满意度、服务对象满意度</t>
  </si>
  <si>
    <t>90、85</t>
  </si>
  <si>
    <t xml:space="preserve">    芒市勐戛镇中心卫生院</t>
  </si>
  <si>
    <t>为实现医疗卫生机构发展，提供单位管理水平，构建事前预算与统筹，事中分析与控制，事后考核与改进。实现资源优化设置，提高单位效益。</t>
  </si>
  <si>
    <t>单位服务质量提
高</t>
  </si>
  <si>
    <t>持续提高</t>
  </si>
  <si>
    <t>2022年单位预算</t>
  </si>
  <si>
    <t>单位经济效益</t>
  </si>
  <si>
    <t xml:space="preserve">    芒市江东乡卫生院</t>
  </si>
  <si>
    <t xml:space="preserve">      2023年芒市江东乡卫生院单位自有资金支出补助资金</t>
  </si>
  <si>
    <t>2023年单位自有资金支出</t>
  </si>
  <si>
    <t>单位自有资金正常运行开支</t>
  </si>
  <si>
    <t>保障每年正常运行</t>
  </si>
  <si>
    <t>2023年自有资金支出</t>
  </si>
  <si>
    <t>满足群众医疗服务</t>
  </si>
  <si>
    <t>工作考核</t>
  </si>
  <si>
    <t>群众满意度调查</t>
  </si>
  <si>
    <t xml:space="preserve">    芒市五岔路乡卫生院</t>
  </si>
  <si>
    <t xml:space="preserve">      2023年度单位自有资金支出项目资金</t>
  </si>
  <si>
    <t>2023年单位自有资金支出预算</t>
  </si>
  <si>
    <t>400</t>
  </si>
  <si>
    <t>82</t>
  </si>
  <si>
    <t xml:space="preserve">    芒市中山乡卫生院</t>
  </si>
  <si>
    <t>做好2023年单位自有资金收支预算申报的通知</t>
  </si>
  <si>
    <t>反映获补补助人员</t>
  </si>
  <si>
    <t>带动人均增收</t>
  </si>
  <si>
    <t xml:space="preserve">    芒市芒海镇卫生院</t>
  </si>
  <si>
    <t>2023年单位自有资金支出补助资金</t>
  </si>
  <si>
    <t>反映获补人员，企业的数量情况，也适用补贴，资助等形式的补助。</t>
  </si>
  <si>
    <t>反映获补对象认定的准确情况。</t>
  </si>
  <si>
    <t>反映发放单位及时发放补助资金的情况。</t>
  </si>
  <si>
    <t>反映补助带动人均增收的情况。</t>
  </si>
  <si>
    <t>反映补助政策的宣传效果情况。</t>
  </si>
  <si>
    <t>收益对象满意度</t>
  </si>
  <si>
    <t>反映获补助收益对象的满意度。</t>
  </si>
  <si>
    <t xml:space="preserve">    芒市三台山乡卫生院</t>
  </si>
  <si>
    <t xml:space="preserve">    芒市西山乡卫生院</t>
  </si>
  <si>
    <t xml:space="preserve">      2023年自有资金支出经费</t>
  </si>
  <si>
    <t>完成2023年度工作目标</t>
  </si>
  <si>
    <t>单位自有资金支出</t>
  </si>
  <si>
    <t>2023年度工作目标任务</t>
  </si>
  <si>
    <t>2023年卫生计生工作目标任务</t>
  </si>
  <si>
    <t>年度卫生工作目标任务</t>
  </si>
  <si>
    <t>服务对象满意度</t>
  </si>
  <si>
    <t>完成2023年工作目标</t>
  </si>
  <si>
    <t>单位自有资金事业支出</t>
  </si>
  <si>
    <t>2023年度目标任务</t>
  </si>
  <si>
    <t>2023年度卫生计生工作目标任务</t>
  </si>
  <si>
    <t xml:space="preserve">    芒市卫生健康局</t>
  </si>
  <si>
    <t xml:space="preserve">      卫生健康项目工作经费</t>
  </si>
  <si>
    <t>积极开展并兑付专项业务方面支出，包括但不局限于基本公共卫生、防治艾滋病等传染病防治、计划生育“二项制度”及“奖优免补”、计生家庭相关保险费、法律顾问、乡村振兴、爱国卫生运动经费等。</t>
  </si>
  <si>
    <t>生活状况得到较好改善</t>
  </si>
  <si>
    <t xml:space="preserve">    芒市卫生监督大队</t>
  </si>
  <si>
    <t xml:space="preserve">      非税征管成本补助经费</t>
  </si>
  <si>
    <t>21万</t>
  </si>
  <si>
    <t>资金支付率</t>
  </si>
  <si>
    <t>60</t>
  </si>
  <si>
    <t>反映资金实际支付情况
资金支付率=实际支付金额/应支付金额</t>
  </si>
  <si>
    <t>卫生监督执法工作正常开展</t>
  </si>
  <si>
    <t>反映卫生监督执法工作开展情况</t>
  </si>
  <si>
    <t>执法对象满意度</t>
  </si>
  <si>
    <t>反映执法对象对执法人员的满意度</t>
  </si>
  <si>
    <t xml:space="preserve">    芒市勐焕街道社区卫生服务中心</t>
  </si>
  <si>
    <t xml:space="preserve">      2023年单位自有资金支出预算资金</t>
  </si>
  <si>
    <t>开展与其功能相适应的基本医疗卫生服务，使用适宜技术、适宜设备和基本药物。承担当地居民健康档案、健康教育、计划免疫、传染病防治、儿童保健、孕产妇保健、老年人保健、慢性病管理、重性病管理、重性精神疾病患者等国家基本公共卫生服务项目。承担常见病、多发病的门诊和住院诊治，开展院内外急救、康复和计划生育技术服务等，提供转诊服务，承担辖区内公共卫生管理职能。</t>
  </si>
  <si>
    <t>住院服务工作量</t>
  </si>
  <si>
    <t>1560</t>
  </si>
  <si>
    <t>门诊服务工作量</t>
  </si>
  <si>
    <t>180000</t>
  </si>
  <si>
    <t>高血压患者规范管理率
高血压患者规范管理率</t>
  </si>
  <si>
    <t>管理率</t>
  </si>
  <si>
    <t>2型糖尿病患者规范管理率</t>
  </si>
  <si>
    <t>严重精神障碍患者健康管理率</t>
  </si>
  <si>
    <t>肺结核病患者管理率</t>
  </si>
  <si>
    <t>单位事业收入</t>
  </si>
  <si>
    <t>3800</t>
  </si>
  <si>
    <t>面向社区，关注健康，增加医疗设备配置，改善就医环境，提升服务质量，满足人民群众的需要</t>
  </si>
  <si>
    <t>持续改进</t>
  </si>
  <si>
    <t xml:space="preserve">    芒市戒毒康复所医务室</t>
  </si>
  <si>
    <t xml:space="preserve">      医疗及药品经费专项资金</t>
  </si>
  <si>
    <t>计划救治吸毒康复矫正治疗人员400人次，维护其心理健康，使其能早日回归社会。</t>
  </si>
  <si>
    <t xml:space="preserve">    芒市人民医院</t>
  </si>
  <si>
    <t xml:space="preserve">      单位自有资金专项设备采购专项资金</t>
  </si>
  <si>
    <t>完成2023年目标</t>
  </si>
  <si>
    <t>公立医院医疗服务收入（不含药品、耗材、检查、化验收入）占医疗收入比例。</t>
  </si>
  <si>
    <t>29.06</t>
  </si>
  <si>
    <t>管理费用占公里医院业务支出的比例</t>
  </si>
  <si>
    <t>25.11</t>
  </si>
  <si>
    <t xml:space="preserve">      药品实行零差率补助资金</t>
  </si>
  <si>
    <t>完成公立医院改革目标</t>
  </si>
  <si>
    <t>公立医院医疗服务收入（不含药品、耗材、检查、化验收入）占医疗收入比例</t>
  </si>
  <si>
    <t>管理费用占公立医院业务支出的比例</t>
  </si>
  <si>
    <t xml:space="preserve">    芒市妇幼保健院</t>
  </si>
  <si>
    <t xml:space="preserve">      自有资金编外人员劳务费经费</t>
  </si>
  <si>
    <t>以保健为中心，以保障生殖健康为目的，保健与临床相结合，面向群众。面向基层和预防为主。建设一所管理现代化，服务人性化、设备一流化、人才专业化的区域妇幼健康服务中心</t>
  </si>
  <si>
    <t>人员劳务费预算执行控制在合理范围内</t>
  </si>
  <si>
    <t>人员劳务费预算执行控制在合理范围内15%以内</t>
  </si>
  <si>
    <t>提高服务质量，诊疗人次提高</t>
  </si>
  <si>
    <t>较上年提高</t>
  </si>
  <si>
    <t>提高服务质量，诊疗人次较上年提高</t>
  </si>
  <si>
    <t>提高服务质量，就诊患者满意度提高</t>
  </si>
  <si>
    <t xml:space="preserve">      自有资金（设备）资本性支出资金</t>
  </si>
  <si>
    <t>提高服务能力，建设一所管理现代化、服务人性化、设备一流化、人才专业化的区域妇幼保健服务中心</t>
  </si>
  <si>
    <t>设备采购金额预算偏差控制在合理范围内</t>
  </si>
  <si>
    <t>15%</t>
  </si>
  <si>
    <t>提高服务能力，就诊人次增加</t>
  </si>
  <si>
    <t>提高服务能力，服务对象满意度提高</t>
  </si>
  <si>
    <t xml:space="preserve">      公立医院取消药品耗材加成补助资金</t>
  </si>
  <si>
    <t>深化公立医院综合改革，建立健全现代医院管理制度，协调推进医疗价格、人事薪酬、药品流通、医保支付改革，提高医疗服务质量。</t>
  </si>
  <si>
    <t>医院医疗服务收入占医疗收入比例</t>
  </si>
  <si>
    <t>较上年增长</t>
  </si>
  <si>
    <t>建立以医疗服务收入、财政补助为补偿渠道的符合医疗行业特点的新型补偿机制</t>
  </si>
  <si>
    <t>医院人员支出占业务支出的比例</t>
  </si>
  <si>
    <t>重点调高体现医务人员技术劳务价值的诊查、手术、护理、中医等医疗服务价格</t>
  </si>
  <si>
    <t>医院平均住院日</t>
  </si>
  <si>
    <t>6</t>
  </si>
  <si>
    <t>天</t>
  </si>
  <si>
    <t>调整公立医院医疗服务收入结构，为广大患者提供更加优质的医疗技术服务，以充分体现公立医院的社会公益性质</t>
  </si>
  <si>
    <t>公立医院百元医疗收入的医疗支出</t>
  </si>
  <si>
    <t>低于上年</t>
  </si>
  <si>
    <t>医院加强内部核算、强化内部管理、节约运行成本</t>
  </si>
  <si>
    <t>年度就诊人次</t>
  </si>
  <si>
    <t>破除“以药补医”逐利机制，引导公立医院由逐利性向社会公益性方向发展</t>
  </si>
  <si>
    <t>　 公立医院职工、门诊患者、住院患者满意度</t>
  </si>
  <si>
    <t>提高医疗服务质量</t>
  </si>
  <si>
    <t xml:space="preserve">    芒市疾病预防控制中心</t>
  </si>
  <si>
    <t>2023年单位自有资金收入</t>
  </si>
  <si>
    <t>单位自有资金收入</t>
  </si>
  <si>
    <t>100%</t>
  </si>
  <si>
    <t xml:space="preserve">      芒市疾控中心2023年非税收入成本性支出经费</t>
  </si>
  <si>
    <t>芒市疾控中心2023年非税收入成本性支出经费</t>
  </si>
  <si>
    <t xml:space="preserve">      芒市疾控中心2023年特定业务经费</t>
  </si>
  <si>
    <t>芒市疾控中心2023年特定业务经费</t>
  </si>
  <si>
    <t xml:space="preserve">      2023年芒市疾控中心单位自有资金支出补助资金</t>
  </si>
  <si>
    <t xml:space="preserve">  芒市人力资源和社会保障局</t>
  </si>
  <si>
    <t xml:space="preserve">    芒市人力资源和社会保障局</t>
  </si>
  <si>
    <t xml:space="preserve">      芒市社区协管员解聘经济补偿金专项资金</t>
  </si>
  <si>
    <t>芒市社区协管员解聘经济补偿金专项资金</t>
  </si>
  <si>
    <t>享受补贴人员数</t>
  </si>
  <si>
    <t>16</t>
  </si>
  <si>
    <t>补贴资金发放精准率</t>
  </si>
  <si>
    <t>享受补贴人员上访率</t>
  </si>
  <si>
    <t>享受补贴人员满意率</t>
  </si>
  <si>
    <t xml:space="preserve">      2023年城乡居民社会保险征缴工作经费</t>
  </si>
  <si>
    <t>2023年城乡居民社会保险征缴工作经费</t>
  </si>
  <si>
    <t>财政资金到位率</t>
  </si>
  <si>
    <t>财政资金支付率</t>
  </si>
  <si>
    <t>社会保险征收率</t>
  </si>
  <si>
    <t>基层群众对社会保险征收工作的满意度</t>
  </si>
  <si>
    <t xml:space="preserve">  芒市残疾人联合会</t>
  </si>
  <si>
    <t xml:space="preserve">    芒市残疾人联合会</t>
  </si>
  <si>
    <t xml:space="preserve">      全国残疾预防综合试验区经费</t>
  </si>
  <si>
    <t>全国残疾预防工作，主要用于开展全国残疾预防综合试验区创建试点工作。通过建立残疾报告制度，实施高危孕产妇产前筛查、儿童残疾筛查诊断、残疾评定、残疾预防宣传教育重点人群干预项目，完善项目地区残疾预防工作体系。</t>
  </si>
  <si>
    <t>对残疾人发放补助</t>
  </si>
  <si>
    <t>对符合条件人员 发放补助，计划发放40人。</t>
  </si>
  <si>
    <t>补助的残疾人生活明显改善</t>
  </si>
  <si>
    <t>被发放补助人员生活明显改善。</t>
  </si>
  <si>
    <t>保证残疾人事业健康发展</t>
  </si>
  <si>
    <t>'良好</t>
  </si>
  <si>
    <t>抽查残疾预防工作开展情况</t>
  </si>
  <si>
    <t>残疾人基本满意</t>
  </si>
  <si>
    <t>'基本满意</t>
  </si>
  <si>
    <t>测评残疾人保障满意率低于5%扣2分</t>
  </si>
  <si>
    <t xml:space="preserve">      综合楼运行维护专项经费</t>
  </si>
  <si>
    <t>芒市残联人联合会综合楼自投入使用以来，芒市应急管理局、芒市工业和商务科技局、军人事务管理局等13个单位在本大楼办公。为保障大楼正常运行，需要对大楼进行正常运行维护，根据测算，每年需运行维护（修）费肆拾捌万（480000.00），请市财政将此项经费纳入2021年财政预算。</t>
  </si>
  <si>
    <t>大楼水电畅通，电梯正常运行，环境卫生清洁。</t>
  </si>
  <si>
    <t>运转较好</t>
  </si>
  <si>
    <t>月</t>
  </si>
  <si>
    <t>总分为100分，95分以上优秀，85分以上良好，60-85分为一般，低于60分为差。</t>
  </si>
  <si>
    <t>楼内各部门办公外部环境保障有序</t>
  </si>
  <si>
    <t>秩序正常</t>
  </si>
  <si>
    <t>工作日</t>
  </si>
  <si>
    <t>大楼办公人员评价满意</t>
  </si>
  <si>
    <t>评价较好</t>
  </si>
  <si>
    <t xml:space="preserve">      残疾人保障专项经费</t>
  </si>
  <si>
    <t>在2023主要开展以下几方面工作：一是着力抓好残疾人康复工作。紧紧围绕残疾人的康复需求，认真开展残疾人康复需求调查，摸清底数，开展“个性化”康复服务，并对康复需求和服务情况进行动态管理。全面推进残疾人精准康复服务行动，确保我市残疾人精准康复服务率达标。二是着力抓好残疾人教育工作。全面做好我市明年考取本、大、中专、高中在校残疾学生和残疾人子女统计助学工作，切实做到不重不漏；并协助州特殊学校做好全市残疾儿童招生工作，确保我市残疾儿童能就学的全部就学，不让一个残疾儿童掉队。三是着力抓好残疾人就业工作。将残疾人就业服务需求与市场需求相统一，实现精准就业服务，不断提高为残疾人服务的能力和水平；鼓励用人单位按比例或超比例安排残疾人就业。落实各项残疾人自主就业创业扶持政策，开展残疾人大学毕业生就业服务活动，确保应届残疾人大中专毕业生就业率达到标准以上。根据测算，需工作经费贰佰万（3720000.00），请市财政将此项经费纳入2023年财政预算。</t>
  </si>
  <si>
    <t>及时拨付</t>
  </si>
  <si>
    <t>补助经费及时拨付到位，每低于10%扣5分</t>
  </si>
  <si>
    <t>良好</t>
  </si>
  <si>
    <t>家</t>
  </si>
  <si>
    <t>抽查应纳入残疾人保障低于5%扣3分</t>
  </si>
  <si>
    <t>基本满意</t>
  </si>
  <si>
    <t xml:space="preserve">  芒市救助管理站</t>
  </si>
  <si>
    <t xml:space="preserve">    芒市救助管理站</t>
  </si>
  <si>
    <t xml:space="preserve">      2023年特定业务经费</t>
  </si>
  <si>
    <t>对生活无着流浪、乞讨人员提供救助服务，保障其人身安全和基本生活；对受助未成年人提供救助服务和精神关怀。</t>
  </si>
  <si>
    <t>保障救助工作正常运转</t>
  </si>
  <si>
    <t>保障救助工作正常开展</t>
  </si>
  <si>
    <t>保障救助人员得到及时救助</t>
  </si>
  <si>
    <t>救助人员得打及时救助</t>
  </si>
  <si>
    <t>让广大市民参与到救助活工作中来</t>
  </si>
  <si>
    <t>救助人员和工作人员满意</t>
  </si>
  <si>
    <t>让救助人员和工作人员满意</t>
  </si>
  <si>
    <t xml:space="preserve">  芒市红十字会</t>
  </si>
  <si>
    <t xml:space="preserve">    芒市红十字会</t>
  </si>
  <si>
    <t xml:space="preserve">      单位资金安排红十字事业发展工作经费</t>
  </si>
  <si>
    <t>该资金主要用于培训教材、教具耗材、场地租用、教师课酬、组织考试和救护员证书、行政办公费费用等费用。培训费用的列支据实列支，列支后的结余主要用于以下几个方面：1、卫生救护普及培训所需费用；2、加强师资及干部队伍的学习培训；3、对困难群众的救助；4、红十字事业的发展。</t>
  </si>
  <si>
    <t>开设课程门数</t>
  </si>
  <si>
    <t>门</t>
  </si>
  <si>
    <t>反映预算部门（单位）组织开展各类培训开设课程的数量。</t>
  </si>
  <si>
    <t>组织培训期数</t>
  </si>
  <si>
    <t>培训参加人次</t>
  </si>
  <si>
    <t>4000</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</si>
  <si>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</si>
  <si>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</si>
  <si>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</si>
  <si>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</si>
  <si>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</si>
  <si>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</si>
  <si>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</si>
  <si>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人均培训标准</t>
  </si>
  <si>
    <t>元/人</t>
  </si>
  <si>
    <t>反映预算部门（单位）组织开展各类培训中除师资费以外的人均培训费控制情况。</t>
  </si>
  <si>
    <t>培训师资费标准</t>
  </si>
  <si>
    <t>反映预算部门（单位）组织开展各类培训中平均师资费用控制情况。</t>
  </si>
  <si>
    <t>扩大卫生救护知识普及面</t>
  </si>
  <si>
    <t>反映单位开展培训工作的达到的社会效益</t>
  </si>
  <si>
    <t>参训人员满意度</t>
  </si>
  <si>
    <t>反映参训人员对培训内容、讲师授课、课程设置和培训效果等的满意度。
参训人员满意度=（对培训整体满意的参训人数/参训总人数）*100%</t>
  </si>
  <si>
    <t xml:space="preserve">  芒市人民政府退役军人事务局</t>
  </si>
  <si>
    <t xml:space="preserve">    芒市人民政府退役军人事务局</t>
  </si>
  <si>
    <t xml:space="preserve">      2023年烈士陵园专项工作经费</t>
  </si>
  <si>
    <t>提升改造烈士纪念设施，充分发挥红色基因传承、弘扬英烈精神的宣传教育载体作用，充分体现党委、政府对烈士的尊崇、对烈属的关心关爱，在全社会营造缅怀烈士、崇尚烈士、学习烈士的浓厚氛围。烈士陵园纪念设施维修维护配套资金29万元，清明节、9.30活动经费3万元，墓碑搬迁4万元。</t>
  </si>
  <si>
    <t>烈士陵园</t>
  </si>
  <si>
    <t>芒市烈士陵园、遮放烈士陵园</t>
  </si>
  <si>
    <t>接待人次</t>
  </si>
  <si>
    <t>两个烈士陵园接待人数</t>
  </si>
  <si>
    <t>烈士家属满意度</t>
  </si>
  <si>
    <t>烈士家属、参战退役人员对烈士纪念设施状况满意度</t>
  </si>
  <si>
    <t xml:space="preserve">      单位专户自有资金</t>
  </si>
  <si>
    <t>1、积极开展走访慰问，温暖军人之心；7、认真做好安置和就业创业工作；
2、高标准悬挂光荣牌，彰显军人之荣；8、做好双拥模范城创建工作；
3、健全服务体系建设，打造军人之家；9、强化重点人员稳控。助推信访维稳取得新成效；
4、稳妥推进保险接续，维护军人之利；10、强化帮扶责任落实，助力精准脱贫攻坚战。
5、铭记革命英雄和烈士，增强爱国之心；
6、退役军人就业创业工作有显著成效。</t>
  </si>
  <si>
    <t>经费按时足额拨付率</t>
  </si>
  <si>
    <t>经费按时足额拨付</t>
  </si>
  <si>
    <t>做好退役军人事务各项工作</t>
  </si>
  <si>
    <t xml:space="preserve">      2023年退役军人就业创业教育培训安置工作经费</t>
  </si>
  <si>
    <t>加强退役军人安置服务及就业创业管理，保障各项服务工作顺利进行；有效开展退役军人就业创业工作，维护退役士兵合法权益，促进社会和谐稳定。</t>
  </si>
  <si>
    <t>搭建就业平台，退役军人达成就业意向</t>
  </si>
  <si>
    <t>经费及时、足额拨付</t>
  </si>
  <si>
    <t>退役军人满意度</t>
  </si>
  <si>
    <t xml:space="preserve">      2023年自主择业军转干部管理服务业务经费</t>
  </si>
  <si>
    <t>通过组织自主择业军转干部的交流、培训，提升自主择业军转干部的创业能力，维护社会安定统一。</t>
  </si>
  <si>
    <t>自主择业军转干部人数</t>
  </si>
  <si>
    <t>283</t>
  </si>
  <si>
    <t>做好自主择业军转干部管理服务</t>
  </si>
  <si>
    <t>效果显著</t>
  </si>
  <si>
    <t>做好服务工作</t>
  </si>
  <si>
    <t>自主择业军转干部满意率</t>
  </si>
  <si>
    <t>自主择业军转干部满意度</t>
  </si>
  <si>
    <t xml:space="preserve">      2023年双拥模范城创建工作经费</t>
  </si>
  <si>
    <t>创建国家级、省级双拥模范城。</t>
  </si>
  <si>
    <t>创建国家级双拥模范城</t>
  </si>
  <si>
    <t>军民政策知晓率</t>
  </si>
  <si>
    <t xml:space="preserve">      2023年春节、八一慰问部队专项经费</t>
  </si>
  <si>
    <t>加强军民团结，做好双拥工作。</t>
  </si>
  <si>
    <t>慰问驻地部队</t>
  </si>
  <si>
    <t>慰问部队覆盖率</t>
  </si>
  <si>
    <t>部队官兵满意度</t>
  </si>
  <si>
    <t xml:space="preserve">      2023年服务中心工作经费</t>
  </si>
  <si>
    <t>以党的任务为任务，与国防和军队建设相伴相生，服务好广大退役军人，让退役军人满意，进一步推动芒市退役军人服务保障体系建设。</t>
  </si>
  <si>
    <t>市级服务中心</t>
  </si>
  <si>
    <t>市级服务中心1个，乡镇服务站13个，村级服务站121个</t>
  </si>
  <si>
    <t>维护退役军人合法权益</t>
  </si>
  <si>
    <t>维护退役军人合法权益空</t>
  </si>
  <si>
    <t xml:space="preserve">  芒市医疗保障局</t>
  </si>
  <si>
    <t xml:space="preserve">    芒市医疗保障局</t>
  </si>
  <si>
    <t xml:space="preserve">      2023年城乡居民筹资工作专项资金</t>
  </si>
  <si>
    <t>市级财政按不低于每参合人员0.7元的标准安排征缴工作经费，促使城乡居民征缴工作顺利开展，完成州级下达目标任务。</t>
  </si>
  <si>
    <t>完成州级下达参保率</t>
  </si>
  <si>
    <t>参保群众政策知晓率</t>
  </si>
  <si>
    <t>参保群众满意度</t>
  </si>
  <si>
    <t xml:space="preserve">      2023年打击欺诈骗保专项资金</t>
  </si>
  <si>
    <t>对公民、法人或其他社会组织（以下简称举报人）举报医疗保障经办机构工作人员、定点医药机构及其工作人员、以及参保人员等涉嫌欺诈骗取医疗保障基金行为或提供相关线索，经查证属实，予以相应奖励。</t>
  </si>
  <si>
    <t>及时告知举报人申请奖励的权利</t>
  </si>
  <si>
    <t>在社会面形成打击欺诈骗保全民参与局面</t>
  </si>
  <si>
    <t>公民、法人或其他社会组织（举报人）</t>
  </si>
  <si>
    <t>举报人对举报程序和时间办理满意度</t>
  </si>
  <si>
    <t>行政文教股</t>
  </si>
  <si>
    <t xml:space="preserve">  芒市公安局森林警察大队</t>
  </si>
  <si>
    <t xml:space="preserve">    芒市公安局森林警察大队</t>
  </si>
  <si>
    <t xml:space="preserve">      公务用车运行及维护、其他交通经费</t>
  </si>
  <si>
    <t>2021年人员经费和日常运行公用经费由同级财政负担。地方各级财政部门要按照上级财政一般性转移支付资金的使用要求,统筹安排本级财力,保证国家规定的工资和各项津贴补贴及时足额发放,保证日常运行公用经费按规定的科目和标准安排,确保政法机关正常运转。办案(业务)经费和业务装备经费由中央、省级和同级财政分区域按责任负担。对已按《中共中央办公厅、国务院办公厅关于转发〈财政部关于政法机关不再从事经商活动和实行收支两条线管理后财政经费保障的若干意见〉的通知》(中办发〔1998〕30号)要求,在省级财政安排了政法机关的枪支弹药费、特别业务费、专线电话租金、编制内人员在国家规定的着装范围内所需的服装及标志经费的地区,改革后的上述四项经费管理方式由省级财政部门商省级政法机关确定。</t>
  </si>
  <si>
    <t>使用公务用车率</t>
  </si>
  <si>
    <t>发放及时率=在时限内发放资金/应发放资金*100%空</t>
  </si>
  <si>
    <t xml:space="preserve">      脱贫攻坚工作经费</t>
  </si>
  <si>
    <t>向贫困村选派驻村工作队是打好精准脱贫攻坚战的重大举措，是抓党建促脱贫攻坚的重要抓手，是加快实施乡村振兴战略的重要力量。为加强贫困村驻村工作队选派管理工作，根据中央和省级相关文件精神，结合德宏实际，现提出如下实施办法。</t>
  </si>
  <si>
    <t xml:space="preserve">      森林公安业务经费</t>
  </si>
  <si>
    <t>1.围绕2021年省政府和公安部部署“昆仑2020”、和毁林种茶专项行动，全力开展打击环食药侦查领域违法犯罪活动。2.通过被装项目实施，为全省公安森警部门民警提供被装保障，确保公安各项工作。财政部《关于做好服换装工作的通知》，经国务院批准，公安机关制服进行全面改革。按照全国统一颜色、统一款式、统一标志的要求，保障审判机关的规范形象。《关于调整人民警察服装及服饰预算指导价格的通知》（公装财（2012） 588号）调整审判服、法警服采购指导价格的标准，以及换装年限，全省按照政府采购有关规定办理服装政府采购手续，配备执法、民警制服，树立良好的执法队伍形象等严格按照中央有关文件规定的着装工作的有关规定，加强服装及标志的生产、供应，保证服装及标志质量，树立良好的执法队伍形象，保障执法工作的顺利进行。切实担负起保障人民警察执法工作顺利进行的艰巨使命,努力提升政法队伍整体素质和履职能力。</t>
  </si>
  <si>
    <t>着装率</t>
  </si>
  <si>
    <t>反映全局民警着装人数占应着装人数比率。着装率=民警统一着装人数/应统一着装人数×100%。</t>
  </si>
  <si>
    <t>服装库存管理质量积压率</t>
  </si>
  <si>
    <t>45</t>
  </si>
  <si>
    <t>反映服装采购数量的精准程度。
服装库存管理质量积压率=服装库存积压数/总库存数×100%。</t>
  </si>
  <si>
    <t>着装人员满意度</t>
  </si>
  <si>
    <t>反映着装人员对采购服装的满意情况。
调查人群中满意人数/问卷调查总数×100%。</t>
  </si>
  <si>
    <t xml:space="preserve">      局机关、基层派出所办公区域改造修缮经费</t>
  </si>
  <si>
    <t>通过本项目的修缮改造的建设实施,将有效改善芒市森林公安局的办公环境硬件条件及外部整体形象。同时，根据云南省森林公安的会议精神及相关要求，各级森林公安要抓住人民法院物质建设的重要战略机遇期，坚持建设与管理并重的原则，努力将森林公安的物质装备建设和行政管理推进到一个新的发展阶段，为森林公安工作提供全方位的物质基础和管理保障。推动森林公安事业的发展,促进法院工作规范化的建设，更进一步促进芒市森林公安局在今后的发展道路上更迈进了一个新的台阶，体现森林公安局工作人员的工作态度及精神。</t>
  </si>
  <si>
    <t>工程总量</t>
  </si>
  <si>
    <t>平方米/公里/立方/亩等</t>
  </si>
  <si>
    <t>反映新建、改造、修缮工程量完成情况。</t>
  </si>
  <si>
    <t>主体工程完成率</t>
  </si>
  <si>
    <t>反映主体工程完成情况。
主体工程完成率=（按计划完成主体工程的工程量/计划完成主体工程量）*100%。</t>
  </si>
  <si>
    <t>工程数量</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</si>
  <si>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</si>
  <si>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</si>
  <si>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</si>
  <si>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</si>
  <si>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</si>
  <si>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</si>
  <si>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</si>
  <si>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</si>
  <si>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</si>
  <si>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</si>
  <si>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超概算（预算）项目比例</t>
  </si>
  <si>
    <t>反映超概算（预算）项目占比情况。</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</si>
  <si>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</si>
  <si>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</si>
  <si>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</si>
  <si>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</si>
  <si>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 xml:space="preserve">      信息化建设经费</t>
  </si>
  <si>
    <t>满足人民群众多元化执法需求：进一步拓展执法公开广度和深度，让人民群众切实感受到能公开的信息都已公开;为办案参与人提供全流程、一体化办案服务，减少人民群众诉累，降低办案成本;需要建立更加便捷的沟通渠道，更好地接受社会各界监督，使人民群众和森林公安局之间互动更加及时、全面；提升执法质效：根据要求，实现全程留痕和实时动态监控，并满足办案人员外出办案需要;执行业务加强流程节点管理，完善执行查控体系和失信被执行人惩戒机制，构建上下一体、内外联动、规范高效的执行体系；信访业务需要健全涉诉信访终结机制和建立就地接访督导机制，实现公安局统一管理，为一线办案人员提高工作效率提供支撑。提高公安管理科学性：分析办案执行工作的运行态势、特点和规律，为社会治理和经济社会发展提供立法建议、司法建议和决策参考;推进行政事务管理机制改进和经费统一管理机制改革;推进执法人员的正规化、专业化、职业化建设，建立健全森林公安人员分类管理、实现执法工作动态管理和全方位监督评价;推进全国森林公安局档案网上统一调阅和移交，提升档案信息化管理水平;建立健全信息化采购管理、项目管理和资产管理等机制，提高信息化综合管理水平；保障司法公正廉洁，站在全面从严治党、全面依法治国的高度，坚持制度建设和科技创新双管齐下，通过大数据融合分析，实现权利有效监督机制，建立个人诚信档案，及时进行风险预警，铸牢“制度铁笼”和“数据铁笼”，坚决防范执法腐败，促进执法廉洁;加强反腐外部监督力度，畅通人民群众、人大政协、当事人的监督渠道，切实做到举报必追查、追查必有果，确保执法透明;深入开展党风廉政建设和反腐败斗争，更好地落实述职述廉、谈话和诚勉等制度要求。</t>
  </si>
  <si>
    <t>信息数据安全</t>
  </si>
  <si>
    <t>反映信息系统相关数据安全的保障情况。</t>
  </si>
  <si>
    <t>信息系统运维成本占比</t>
  </si>
  <si>
    <t>反映信息系统运维成本的控制情况，信息系统运维成本占信息系统建设的比例。</t>
  </si>
  <si>
    <t>系统全年正常运行时长</t>
  </si>
  <si>
    <t>8760</t>
  </si>
  <si>
    <t>小时</t>
  </si>
  <si>
    <t>反映信息系统全年正常运行时间情况。</t>
  </si>
  <si>
    <t>系统正常使用年限</t>
  </si>
  <si>
    <t>反映系统正常使用期限。</t>
  </si>
  <si>
    <t>使用人员满意度度</t>
  </si>
  <si>
    <t>反映使用对象对信息系统使用的满意度。
使用人员满意度=（对信息系统满意的使用人员/问卷调查人数）*100%</t>
  </si>
  <si>
    <t xml:space="preserve">      被装管理及警务装备经费</t>
  </si>
  <si>
    <t>"2021年目标：根据《关于调整人民警察服装及服饰预算指导价格的通知》（公装财（2012） 588号）等相关文件要求。
1.调整民警服采购指导价格的标准，以及换装年限，配备执法、民警制服，树立良好的执法队伍形象。着装率99%以上。
2.加强服装及标志的生产、供应，保证服装及标志质量，树立良好的执法队伍形象，保障执法工作的顺利进行，切实担负起公安机关执法工作顺利进行的艰巨使命,努力提升政法队伍整体素质和履职能力。采购验收合格率100%、购置计划完成率95%。
3.按照全国统一颜色、统一款式、统一标志的要求，严格着装考勤，着装人员满意度 90%以上，库存积压率小于5%。         "</t>
  </si>
  <si>
    <t>政府采购率</t>
  </si>
  <si>
    <t>反映实行政府采购的情况。</t>
  </si>
  <si>
    <t>采购验收合格率</t>
  </si>
  <si>
    <t>"反映单位进行服装采购验收合格的情况。
采购验收合格率=采购验收合格数/实际采购数×100%。</t>
  </si>
  <si>
    <t>购置计划完成率</t>
  </si>
  <si>
    <t>"反映部门购置计划执行情况购置计划执行情况。
购置计划完成率=（实际购置交付服装数量/计划购置交付服装数量）×100%。</t>
  </si>
  <si>
    <t>49</t>
  </si>
  <si>
    <t xml:space="preserve">      芒市森林公安局轩岗派出所工程建设经费</t>
  </si>
  <si>
    <t>使用年限</t>
  </si>
  <si>
    <t>通过工程设计使用年限反映可持续的效果。</t>
  </si>
  <si>
    <t xml:space="preserve">      民警超时加班补贴经费</t>
  </si>
  <si>
    <t>根据人力资源和社会保障部、财政部《人力资源和社会保障部 财政部关于执行人民警察法定工作日之外加班补贴有关问题的通知》人社部规[2017]9号、云南省人力资源和社会保障厅、云南省财政厅《云南省人力资源和社会保障厅 云南省财政厅转发人力资源和社会保障部 财政部关于执行人民警察法定工作日之外加班补贴有关问题的通知》云人社发[2017]125号，根据国务院有关规定，人民警察法定工作日之外加班应当补休；不能补休的，应当给予补助，经研究决定，从2017年1月1日起调整人民警察法定工作日之外加班补贴政策。通过项目实施，进一步提高民警职业荣誉感、归属感，激发民警敬业爱岗积极性和奉献精神，坚持公平公正公开、多劳多得原则，充分调动民警工作的积极性、主动性和创造性，不断提高民警的工作质量和工作效率。</t>
  </si>
  <si>
    <t>民警保有量</t>
  </si>
  <si>
    <t>35</t>
  </si>
  <si>
    <t>反映部门（单位）实际民警保有数量。</t>
  </si>
  <si>
    <t>补贴发放兑现率</t>
  </si>
  <si>
    <t>反映发放单位依规发放补贴资金的情况。
补贴发放兑现率=补贴发放兑现发放资金/应发放资金×100%。</t>
  </si>
  <si>
    <t>民警人均加班天数</t>
  </si>
  <si>
    <t>72</t>
  </si>
  <si>
    <t>反映发放单位法警加班情况。
民警人均加班天数=民警总加班天数/法警人数</t>
  </si>
  <si>
    <t>补贴发放人均标准</t>
  </si>
  <si>
    <t>710</t>
  </si>
  <si>
    <t>反映部门（单位）民警补贴发放人均标准。</t>
  </si>
  <si>
    <t>补贴发放及时率</t>
  </si>
  <si>
    <t>反映发放单位及时发放补贴资金的情况。
补贴发放及时率=在时限内发放资金/应发放资金×100%。</t>
  </si>
  <si>
    <t>民警满意率</t>
  </si>
  <si>
    <t>反映民警对人民警察加班补贴发放的满意程度。民警满意率=(调查人群中对补贴发放满意的人数/问卷调查人数×100%。</t>
  </si>
  <si>
    <t xml:space="preserve">      对个人和家庭补助经费、差旅费经费</t>
  </si>
  <si>
    <t xml:space="preserve">  芒市公安局</t>
  </si>
  <si>
    <t xml:space="preserve">    芒市公安局</t>
  </si>
  <si>
    <t xml:space="preserve">      特定业务费安排经费</t>
  </si>
  <si>
    <t>特定业务费安排禁毒、反恐、国保、专项案件办理等经费。</t>
  </si>
  <si>
    <t>生活状况明显改善</t>
  </si>
  <si>
    <t>明显</t>
  </si>
  <si>
    <t xml:space="preserve">      平安城市租赁补助经费</t>
  </si>
  <si>
    <t>平安城市租赁费</t>
  </si>
  <si>
    <t xml:space="preserve">      辅警加班工资和绩效工资补助经费</t>
  </si>
  <si>
    <t>根据工作需要发放辅警加班工资和绩效工资补助。</t>
  </si>
  <si>
    <t xml:space="preserve">      边境立体化防控技防项目补助经费</t>
  </si>
  <si>
    <t>边境立体化防控体系技防项目补助经费，包含电费125.13、移动网络租赁费648.36万元、铁塔服务费54万元、易华录105点位运维费40.95万元、海康运维费280万元。</t>
  </si>
  <si>
    <t>技防项目完成率</t>
  </si>
  <si>
    <t>综合使用率</t>
  </si>
  <si>
    <t>反映设施建成后的利用、使用的情况。
综合使用率=（投入使用的基础建设工程建设内容/完成建设内容）*100%</t>
  </si>
  <si>
    <t xml:space="preserve">  芒市教育体育局</t>
  </si>
  <si>
    <t xml:space="preserve">    芒市职业教育中心</t>
  </si>
  <si>
    <t xml:space="preserve">      其他收入经费</t>
  </si>
  <si>
    <t>1.2023年扩大招生规模，招收新生人数达1600人，在校生人数达4200人；
2加强骨干专业申报，打造精品专业，加大汽车应用与维修专业实训设备投入，打造优质专业；
3.改善办公环境，购置办公设备、教学实训设备 ；
4.提升学生实践操作能力，毕业生就业率达98.5%。
5.提高学生管理水平。</t>
  </si>
  <si>
    <t>其他收入总额</t>
  </si>
  <si>
    <t>1860471.93</t>
  </si>
  <si>
    <t>联合工作经费</t>
  </si>
  <si>
    <t>按学期收入</t>
  </si>
  <si>
    <t>收入及时率</t>
  </si>
  <si>
    <t>弥补公用经费</t>
  </si>
  <si>
    <t>受益师生满意度</t>
  </si>
  <si>
    <t xml:space="preserve">      非税收入安排业务费专项经费</t>
  </si>
  <si>
    <t>购买特聘教师、临工、公益性岗位社会保险</t>
  </si>
  <si>
    <t>33</t>
  </si>
  <si>
    <t>按财政、社保单位规定时间完成</t>
  </si>
  <si>
    <t>资金结转率</t>
  </si>
  <si>
    <t>按年度完成率</t>
  </si>
  <si>
    <t>特聘教师、临工、公益性岗位人员稳定率</t>
  </si>
  <si>
    <t>受益职工满意率</t>
  </si>
  <si>
    <t xml:space="preserve">      其他收入专项资金</t>
  </si>
  <si>
    <t>1.2022年扩大招生规模，招收新生人数达1600人，在校生人数达4200人；2加强骨干专业申报，打造精品专业；3.提升学生实践操作能力；4.提高学生管理水平。</t>
  </si>
  <si>
    <t>完成收入</t>
  </si>
  <si>
    <t>106</t>
  </si>
  <si>
    <t>受委托培训协议</t>
  </si>
  <si>
    <t>短期培训人数</t>
  </si>
  <si>
    <t>短期培训合格率</t>
  </si>
  <si>
    <t>短期培训完成率</t>
  </si>
  <si>
    <t>提高参训人员技能</t>
  </si>
  <si>
    <t>参训学员培训后技术有明显提高</t>
  </si>
  <si>
    <t>稳固与委托单位培训学员来源</t>
  </si>
  <si>
    <t>受培训学员满意度</t>
  </si>
  <si>
    <t xml:space="preserve">      2023年职业教育发展（教育专项）经费</t>
  </si>
  <si>
    <t>资金总额</t>
  </si>
  <si>
    <t>年度财政预算安排教育费附加50万元用于职业教育发展</t>
  </si>
  <si>
    <t>资金拨付率</t>
  </si>
  <si>
    <t>根据年度资金拨付情况而定</t>
  </si>
  <si>
    <t>视财政拨款情况使用</t>
  </si>
  <si>
    <t>财政拨款及时支付</t>
  </si>
  <si>
    <t>提高教育教学水平</t>
  </si>
  <si>
    <t>购置设备，用于服务教育教学</t>
  </si>
  <si>
    <t>扩大招生人数</t>
  </si>
  <si>
    <t>在2022年招生基础上提高2%</t>
  </si>
  <si>
    <t>受服务对象满意度</t>
  </si>
  <si>
    <t xml:space="preserve">      非税收入经费</t>
  </si>
  <si>
    <t>非税收入总额</t>
  </si>
  <si>
    <t>1200000</t>
  </si>
  <si>
    <t>收取学生住宿费、职业技能鉴定费</t>
  </si>
  <si>
    <t>收费标准</t>
  </si>
  <si>
    <t>175</t>
  </si>
  <si>
    <t>按学期及时收取非税收入</t>
  </si>
  <si>
    <t>按学期收取学生住宿费</t>
  </si>
  <si>
    <t>财政非税管理局拨付率</t>
  </si>
  <si>
    <t>及时申请财政返拨经费</t>
  </si>
  <si>
    <t>支付及时率</t>
  </si>
  <si>
    <t>经费拨到位及时支付</t>
  </si>
  <si>
    <t>弥补办公经费</t>
  </si>
  <si>
    <t>芒市教育体育系统非义务教育阶段学校非税收入纳入财政专户管理，并全额安排用于成本业务和事业发展支出</t>
  </si>
  <si>
    <t xml:space="preserve">    芒市幼儿园</t>
  </si>
  <si>
    <t xml:space="preserve">      非税收入专项资金</t>
  </si>
  <si>
    <t>目标1：保障学前教育阶段学校正常运转。
目标2：保障学前教育阶段学校完成教育教学活动和其他日常工作任务。
目标3：专项资金需具体用于教学业务与管理、教学质量提升及第三方评价的政府购买服务、办公、会议、印刷、教师培训、实验实习、文体活动、水电、交通差旅、邮电、维修（护）费等。</t>
  </si>
  <si>
    <t>学前教育幼儿人数</t>
  </si>
  <si>
    <t>1330</t>
  </si>
  <si>
    <t>上级下达学校的各项工作任务完成率</t>
  </si>
  <si>
    <t>开始时间</t>
  </si>
  <si>
    <t>2023年1月1日</t>
  </si>
  <si>
    <t>结束时间</t>
  </si>
  <si>
    <t>2023年12月31日</t>
  </si>
  <si>
    <t>学前教育学生生均公用经费标准</t>
  </si>
  <si>
    <t>600</t>
  </si>
  <si>
    <t>接受学前教育学生家长满意度</t>
  </si>
  <si>
    <t>学前教育教师满意度</t>
  </si>
  <si>
    <t xml:space="preserve">      单位自有专项资金</t>
  </si>
  <si>
    <t>单位自有资金用于支付专用材料费</t>
  </si>
  <si>
    <t>10000</t>
  </si>
  <si>
    <t>缓解单位资金困难</t>
  </si>
  <si>
    <t>单位资金困难得到缓解</t>
  </si>
  <si>
    <t xml:space="preserve">    芒市民族中学</t>
  </si>
  <si>
    <t xml:space="preserve">      其他专项资金</t>
  </si>
  <si>
    <t>1.科学合理计划资金，结合历年支出细化资金使用。
2.本笔资金用于学校开展课后服务的相关支出及保学校正常运转。</t>
  </si>
  <si>
    <t>项目受益人数</t>
  </si>
  <si>
    <t>项目受益人数、</t>
  </si>
  <si>
    <t>教学成绩明显提高</t>
  </si>
  <si>
    <t>师生满意度</t>
  </si>
  <si>
    <t xml:space="preserve">      教育综合改革(教育专项)专项经费</t>
  </si>
  <si>
    <t>积极开展教师外出培训工作、提高教师的教育教学能力</t>
  </si>
  <si>
    <t>教师培训参训率</t>
  </si>
  <si>
    <t>资金下达及时率</t>
  </si>
  <si>
    <t>节约经费</t>
  </si>
  <si>
    <t>培训合格率</t>
  </si>
  <si>
    <t>提高社会认可度</t>
  </si>
  <si>
    <t xml:space="preserve">    芒市第一中学</t>
  </si>
  <si>
    <t xml:space="preserve">      高考过程管理补助奖励专项资金</t>
  </si>
  <si>
    <t>为全面提高教育教学质量，调动教师工作积极性，加大教育投入，化解教育经费困难，努力打造我校“体艺见长，多元发展”的理念。全校教师在寒暑假及周末对学生进行辅导，以弥补学生知识短板，从而轻松应对高考。</t>
  </si>
  <si>
    <t>高一、二、三教师</t>
  </si>
  <si>
    <t>全校教师参与激励教师积极性</t>
  </si>
  <si>
    <t>实际行课率</t>
  </si>
  <si>
    <t>对学生进行辅导</t>
  </si>
  <si>
    <t>行课完成率</t>
  </si>
  <si>
    <t>人均行课成本</t>
  </si>
  <si>
    <t>化解教育经费困难</t>
  </si>
  <si>
    <t>调动教师工作积极性</t>
  </si>
  <si>
    <t>调动工作积极性</t>
  </si>
  <si>
    <t>学生家长满意</t>
  </si>
  <si>
    <t>让学生满意</t>
  </si>
  <si>
    <t>教师满意度</t>
  </si>
  <si>
    <t>让教师满意</t>
  </si>
  <si>
    <t xml:space="preserve">      其他自有专项资金</t>
  </si>
  <si>
    <t>其他自有专项资金</t>
  </si>
  <si>
    <t>预算</t>
  </si>
  <si>
    <t>2920000</t>
  </si>
  <si>
    <t>专款专用</t>
  </si>
  <si>
    <t>解决问题</t>
  </si>
  <si>
    <t xml:space="preserve">      德宏州第一中学与芒市第一中学联盟办学工作经费</t>
  </si>
  <si>
    <t>改善学校办学条件提供项目支持和配套资金。</t>
  </si>
  <si>
    <t>每年拨付100万元</t>
  </si>
  <si>
    <t>德宏州第一中学与芒市第一中学联盟办学协议</t>
  </si>
  <si>
    <t>提升教育教学资金配套</t>
  </si>
  <si>
    <t>提高教育教学质量</t>
  </si>
  <si>
    <t>家长满意</t>
  </si>
  <si>
    <t xml:space="preserve">      非税收入专项经费</t>
  </si>
  <si>
    <t>保教育教学运转</t>
  </si>
  <si>
    <t>申请指标</t>
  </si>
  <si>
    <t>3300000</t>
  </si>
  <si>
    <t>用款申请</t>
  </si>
  <si>
    <t>解决困难</t>
  </si>
  <si>
    <t>教职工满意</t>
  </si>
  <si>
    <t xml:space="preserve">    芒市教育科学研究中心</t>
  </si>
  <si>
    <t xml:space="preserve">      十百千工程（教育专项）经费</t>
  </si>
  <si>
    <t>芒市将利用三年的时间培养10名芒市名师、100名学科带头人和1000名骨干教师，即“十百千工程”。</t>
  </si>
  <si>
    <t>次/期</t>
  </si>
  <si>
    <t>中考平均分</t>
  </si>
  <si>
    <t>355.27</t>
  </si>
  <si>
    <t>反映培训后教学质量的提升情况</t>
  </si>
  <si>
    <t>中考总分及格率</t>
  </si>
  <si>
    <t>52.07</t>
  </si>
  <si>
    <t>中考全科及格率</t>
  </si>
  <si>
    <t>24.14</t>
  </si>
  <si>
    <t>中考总分优秀率</t>
  </si>
  <si>
    <t>22.92</t>
  </si>
  <si>
    <t xml:space="preserve">      教师培训(教育专项)经费</t>
  </si>
  <si>
    <t>培训完全市在编在职中小学、幼儿园教师的三分之一。</t>
  </si>
  <si>
    <t>期</t>
  </si>
  <si>
    <t>1270</t>
  </si>
  <si>
    <t>开展普通话培训，普及普通话及个税及其他收入</t>
  </si>
  <si>
    <t>提高语言沟通能力</t>
  </si>
  <si>
    <t>培训对象满意度</t>
  </si>
  <si>
    <t xml:space="preserve">    芒市第一小学</t>
  </si>
  <si>
    <t xml:space="preserve">      单位自有资金</t>
  </si>
  <si>
    <t>1、严格遵守国家法律法规及相关的财务制度，科学合理安排资金，保障学校各项工作正常运转。
2、按照支出与财力相适应，总量控制与优化结构相结合科学合理安排资金。
3、统筹兼顾，科学合理预算经费，突出重点，厉行节俭，促进学校各项工作健康有序发展。</t>
  </si>
  <si>
    <t>全校师生</t>
  </si>
  <si>
    <t>单位自有资金其他资金</t>
  </si>
  <si>
    <t>促进学校各项工作正常开展、促进学校教育发展</t>
  </si>
  <si>
    <t>全校师生满意度</t>
  </si>
  <si>
    <t xml:space="preserve">    芒市民族小学</t>
  </si>
  <si>
    <t>1、做好各项经费预算，保障我校教育教学工作有序正常的开展。
2、加强资金使用管理，提升资金使用效率，着力保障，重点支出。</t>
  </si>
  <si>
    <t>受益人数</t>
  </si>
  <si>
    <t>2027</t>
  </si>
  <si>
    <t>全校在校学生</t>
  </si>
  <si>
    <t>反映学校资金的正常运转</t>
  </si>
  <si>
    <t>反映单位师生资金使用的满意度</t>
  </si>
  <si>
    <t xml:space="preserve">    芒市第三小学</t>
  </si>
  <si>
    <t>1、积极向上级争取相关补助资金。
2、让相关补助资金，更好的服务于教育教学，充分发挥资金使用效益。</t>
  </si>
  <si>
    <t>经济效益</t>
  </si>
  <si>
    <t xml:space="preserve">    芒市第四小学</t>
  </si>
  <si>
    <t>1、积极向上级争取先关补助资金
2、让相关补助资金，更好的服务于教育教学，充分发挥资金使用效益。</t>
  </si>
  <si>
    <t xml:space="preserve">    芒市芒市镇中心校</t>
  </si>
  <si>
    <t xml:space="preserve">      非税收入安排的业务费专项资金</t>
  </si>
  <si>
    <t>1.根据资金要求，文件精神使用资金。2.坚持无细化不预算、无预算不支出；完善项目库管理机制，提高预算安排的科学性。3.加强资金管理，提升资金使用效率。</t>
  </si>
  <si>
    <t>服务对象满意</t>
  </si>
  <si>
    <t>项目资金的使用率</t>
  </si>
  <si>
    <t>反映资金的使用效果和质量</t>
  </si>
  <si>
    <t>对社会发展带来的影响和效果</t>
  </si>
  <si>
    <t>对社会、学校未来的教育教学起到促进作用</t>
  </si>
  <si>
    <t>项目受益人对项目的认可程度</t>
  </si>
  <si>
    <t>反映家长、学生、社会对该项目的产出及其影响的认可程度。</t>
  </si>
  <si>
    <t xml:space="preserve">    芒市风平镇中心校</t>
  </si>
  <si>
    <t xml:space="preserve">      2022年单位专项资金</t>
  </si>
  <si>
    <t>合理使用资金，保证正常运转</t>
  </si>
  <si>
    <t>经费使用率</t>
  </si>
  <si>
    <t>单位专项资金</t>
  </si>
  <si>
    <t>促进教育发展提高教学质量</t>
  </si>
  <si>
    <t>学生教师满意度</t>
  </si>
  <si>
    <t xml:space="preserve">      2023年非税收入安排的专项资金</t>
  </si>
  <si>
    <t>保证学校正常运转，保证临工工资、学校水电费、办公费等。</t>
  </si>
  <si>
    <t>非税收入安排支出</t>
  </si>
  <si>
    <t>促进教育发展及提高教学质量</t>
  </si>
  <si>
    <t xml:space="preserve">    芒市遮放镇中心校</t>
  </si>
  <si>
    <t xml:space="preserve">      单位专项资金</t>
  </si>
  <si>
    <t>1.根据资金要求，文件精神使用资金。
2.坚持无细化不预算、无预算不支出；完善项目库管理机制，提高预算安排的科学性。
3.加强资金管理，提升资金使用效率。</t>
  </si>
  <si>
    <t>对学校、社会未来的教育教学起到促进作用</t>
  </si>
  <si>
    <t>反应家长、学生、社会对该项目的产出及其影响的认可程度</t>
  </si>
  <si>
    <t>1.根据资金要求、文件精神使用资金；
2.根据无细化不预算、无预算不支出；完善项目库管理机制，提高预算安排的科学性；
3.加强资金管理，提高资金使用效率。</t>
  </si>
  <si>
    <t xml:space="preserve">    芒市勐戛镇中心校</t>
  </si>
  <si>
    <t xml:space="preserve">    芒市江东乡中心校</t>
  </si>
  <si>
    <t>资金下拨时间</t>
  </si>
  <si>
    <t>2021</t>
  </si>
  <si>
    <t>社会满意度</t>
  </si>
  <si>
    <t xml:space="preserve">      非税安排业务费专项资金</t>
  </si>
  <si>
    <t>2022</t>
  </si>
  <si>
    <t xml:space="preserve">    芒市五岔路乡中心校</t>
  </si>
  <si>
    <t>1.维持学校正常运转，
2.维修维护校园设施设备，
3.购置必要的办公设备。</t>
  </si>
  <si>
    <t>项目受益学生数</t>
  </si>
  <si>
    <t>1545</t>
  </si>
  <si>
    <t>五岔路乡中心校单位资金情况</t>
  </si>
  <si>
    <t>办学效益及学校风貌的提升</t>
  </si>
  <si>
    <t>提升</t>
  </si>
  <si>
    <t>学生满意度</t>
  </si>
  <si>
    <t xml:space="preserve">      非税收入安排业务费专项资金</t>
  </si>
  <si>
    <t>1721</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</si>
  <si>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</si>
  <si>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</si>
  <si>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</si>
  <si>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</si>
  <si>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反映部门（单位）人员对公用经费保障的满意程度。</t>
  </si>
  <si>
    <t xml:space="preserve">    芒市中山乡中心校</t>
  </si>
  <si>
    <t>1.提升我校劳动实践场所的质量；
2.继续办好我校劳动实践场所，使学生的劳动实践活动有所创新，有所发展；
3.开展我校素质教育实践活动成果展示。</t>
  </si>
  <si>
    <t>中山乡中心校2020年勤工俭学实施方案</t>
  </si>
  <si>
    <t>资金下达时间</t>
  </si>
  <si>
    <t>受益学生影响度</t>
  </si>
  <si>
    <t>92</t>
  </si>
  <si>
    <t>社会各界满意度</t>
  </si>
  <si>
    <t xml:space="preserve">      2022年非税收入专项资金</t>
  </si>
  <si>
    <t>1.保障中山乡中心校学前教育校舍、场地的安全运转，全体师生安全工作、学习。
2.保障中山乡中心校学前教育正常有序的教育教学工作的开展。
3.保障中山乡中心校学前教育教职工各种素养的提升，保证学生学习习惯的培养及能力的提升</t>
  </si>
  <si>
    <t>芒市发展和改革局    芒市财政局    芒市教育体育局关于乡镇公办幼儿园收费项目标准的通知</t>
  </si>
  <si>
    <t>学生参与度</t>
  </si>
  <si>
    <t>2023</t>
  </si>
  <si>
    <t>受益建档立卡户贫困人口数</t>
  </si>
  <si>
    <t xml:space="preserve">    芒市芒海镇九年制学校</t>
  </si>
  <si>
    <t xml:space="preserve">      芒市芒海镇九年制学校</t>
  </si>
  <si>
    <t xml:space="preserve">        非税收入安排的业务费专项资金</t>
  </si>
  <si>
    <t>1、严格做到收支两条线
2、做好预算，做好细化，合理合规的使用好该笔资金。
3、加强资金管理，提升资金使用效率</t>
  </si>
  <si>
    <t>预计2022年收取幼儿园保教费人数</t>
  </si>
  <si>
    <t>预计2023年收取幼儿园保教费人数</t>
  </si>
  <si>
    <t>取之于民，用之于民情况</t>
  </si>
  <si>
    <t>收取下拨的资金是否全部用于学校开支</t>
  </si>
  <si>
    <t>师生对于该笔资金德满意程度</t>
  </si>
  <si>
    <t>该笔资金师生的满意程度</t>
  </si>
  <si>
    <t xml:space="preserve">        其他专项资金</t>
  </si>
  <si>
    <t>1、加强资金管理，提升资金使用效率。
2、坚持无细化不预算、无预算不支出；完善项目库管理机制，提高预算安排的科学性</t>
  </si>
  <si>
    <t>其他收入资金享受人数</t>
  </si>
  <si>
    <t>985</t>
  </si>
  <si>
    <t>节约学校经费</t>
  </si>
  <si>
    <t>19000</t>
  </si>
  <si>
    <t>收取2023年职工 电费、水费等</t>
  </si>
  <si>
    <t>职工对资金使用情况的满意度</t>
  </si>
  <si>
    <t>职工对经费使用的满意情况</t>
  </si>
  <si>
    <t xml:space="preserve">    芒市三台山九年制学校</t>
  </si>
  <si>
    <t xml:space="preserve">      芒市三台山德昂族乡九年制学校</t>
  </si>
  <si>
    <t>严格按照资金性质做出经费支出计划
对资金进行监管监控
无计划不支出
按测算支出各项经费</t>
  </si>
  <si>
    <t>指标下达率</t>
  </si>
  <si>
    <t>2023年非税收入安排业务费</t>
  </si>
  <si>
    <t>受益学生数</t>
  </si>
  <si>
    <t>105</t>
  </si>
  <si>
    <t>空2023年非税收入安排业务费</t>
  </si>
  <si>
    <t>严格按照资金性质执行
做好资金规划
资金使用计划</t>
  </si>
  <si>
    <t>其他专项资金武警助学金等</t>
  </si>
  <si>
    <t>500</t>
  </si>
  <si>
    <t xml:space="preserve">    芒市西山乡中心校</t>
  </si>
  <si>
    <t>1.从严从简，严格界定费用列支范围不得随意扩大。
2.厉行节俭。坚持勤俭节约的原则。
3.责任明确，严格执行。</t>
  </si>
  <si>
    <t>其他专项资金</t>
  </si>
  <si>
    <t>1.保障全乡6所学前教育阶段学校正常运转、完成教育教学活动和其他日常工作任务等方面的支出。
2.改善6所幼儿园办学条件，提高群众满意度。
3.严肃财经纪律、强化监督检查，确保资金使用合理、高效。</t>
  </si>
  <si>
    <t>适龄幼儿接受学前教育</t>
  </si>
  <si>
    <t>非税收入安排的业务费专项支出</t>
  </si>
  <si>
    <t>上级安排工作完成率</t>
  </si>
  <si>
    <t>95%</t>
  </si>
  <si>
    <t>财务抽查率</t>
  </si>
  <si>
    <t>20%</t>
  </si>
  <si>
    <t>促进教育发展，提高教育质量</t>
  </si>
  <si>
    <t>学生、家长和教师满意度</t>
  </si>
  <si>
    <t xml:space="preserve">    芒市轩岗乡中心校</t>
  </si>
  <si>
    <t xml:space="preserve">      单位其他收入专项资金</t>
  </si>
  <si>
    <t>改善办学条件</t>
  </si>
  <si>
    <t>享受学生人数</t>
  </si>
  <si>
    <t>3188</t>
  </si>
  <si>
    <t>改善学校办学条件</t>
  </si>
  <si>
    <t>家长学生满意度</t>
  </si>
  <si>
    <t xml:space="preserve">      非税收入安排的专项资金</t>
  </si>
  <si>
    <t>1、保证幼儿园的正常运转
2、改善幼儿园办学条件，创造良好的校园环境</t>
  </si>
  <si>
    <t>在园人数</t>
  </si>
  <si>
    <t>537</t>
  </si>
  <si>
    <t>按在园人数收费</t>
  </si>
  <si>
    <t>受益幼儿数</t>
  </si>
  <si>
    <t>家长满意度</t>
  </si>
  <si>
    <t xml:space="preserve">    芒市城郊中学</t>
  </si>
  <si>
    <t xml:space="preserve">      非税收入安排支出专项资金</t>
  </si>
  <si>
    <t>经费保障人数</t>
  </si>
  <si>
    <t>102</t>
  </si>
  <si>
    <t>反映公用经费保障单位正常运转的在职人数情况。</t>
  </si>
  <si>
    <t>反映单位正常运转情况。</t>
  </si>
  <si>
    <t>反映单位人员对经费保障的满意程度。</t>
  </si>
  <si>
    <t>科学合理计划资金、细化资金使用，本笔资金用于学校正常运转。</t>
  </si>
  <si>
    <t>芒市城郊中学财务制度</t>
  </si>
  <si>
    <t>保学生安全运转</t>
  </si>
  <si>
    <t xml:space="preserve">    芒市风平民族中学</t>
  </si>
  <si>
    <t xml:space="preserve">      2022单位专项资金</t>
  </si>
  <si>
    <t>保我校经费能够有效保障学校正常运转，确保所需资金得到有效保障</t>
  </si>
  <si>
    <t>收入总数</t>
  </si>
  <si>
    <t>3500</t>
  </si>
  <si>
    <t>根据内控制度</t>
  </si>
  <si>
    <t>按学年收入率</t>
  </si>
  <si>
    <t>收入及时数</t>
  </si>
  <si>
    <t>学校、教师满意度</t>
  </si>
  <si>
    <t>根据内控制度空</t>
  </si>
  <si>
    <t xml:space="preserve">    芒市轩岗中学</t>
  </si>
  <si>
    <t>工资福利发放行政人数</t>
  </si>
  <si>
    <t>反映部门（单位）实际发放工资人员数量。工资福利包括：行政人员工资、社会保险、住房公积金、职业年金等。</t>
  </si>
  <si>
    <t>工资福利发放事业人数</t>
  </si>
  <si>
    <t>供养离（退）休人员数</t>
  </si>
  <si>
    <t>14</t>
  </si>
  <si>
    <t>反映财政供养部门（单位）离（退）休人员数量。</t>
  </si>
  <si>
    <t>反映部门（单位）运转情况。</t>
  </si>
  <si>
    <t>反映部门（单位）人员对工资福利发放的满意程度。</t>
  </si>
  <si>
    <t>"反映社会公众对部门（单位）履职情况的满意程度。
。"</t>
  </si>
  <si>
    <t xml:space="preserve">    芒市法帕中学</t>
  </si>
  <si>
    <t>确保我校经费能够有效保障学校正常运转，确保日常所需资金得到保障。</t>
  </si>
  <si>
    <t>促进学校教育发展</t>
  </si>
  <si>
    <t xml:space="preserve">    芒市遮放民族中学</t>
  </si>
  <si>
    <t>1、以提高教育质量为中心，以“和雅”课堂教学为模式，积极组织学科竞赛，采取多项措施备战中考；
2、积极完善遮中“和雅”办学理念，制定有效的学校中长期发展规划；
3、进一步完善学校内控制度，及时修定并装订成册，实施制度划管理考核；
4、重视教学常规管理工作，重视教师各类进修培训，重视学生德、智、体、美、劳等各项课程全面发展。</t>
  </si>
  <si>
    <t>学生入学率</t>
  </si>
  <si>
    <t>1.坚持无细化不预算、无预算不支出；完善项目库管理机制，提高预算安排的科学性。
2.加强资金管理，提升资金使用效率。</t>
  </si>
  <si>
    <t>资金使用合理</t>
  </si>
  <si>
    <t>非税收入安排的业务费</t>
  </si>
  <si>
    <t>保学校安全运转</t>
  </si>
  <si>
    <t xml:space="preserve">    芒市江东中学</t>
  </si>
  <si>
    <t>保障全校师生正常的生活和学习</t>
  </si>
  <si>
    <t>903</t>
  </si>
  <si>
    <t>其他资金</t>
  </si>
  <si>
    <t>培养学生学习能力</t>
  </si>
  <si>
    <t>级</t>
  </si>
  <si>
    <t xml:space="preserve">    芒市五岔路中学</t>
  </si>
  <si>
    <t>1、保障学校正常运转。
2、购买学校必要的办公设备。
3、维修维护学校校园设施设备。
4、加强教师校本培训；                                                                                                                                                                           
5、加强教育经费支出管理，严格按照相关文件执行支出；                                                                                                                                                                                                    
6、重点加强学生德育完全教育工作。</t>
  </si>
  <si>
    <t>743</t>
  </si>
  <si>
    <t>芒市五岔路中学单位自有专项资金</t>
  </si>
  <si>
    <t>办学条件提升</t>
  </si>
  <si>
    <t xml:space="preserve">    芒市西山乡中学</t>
  </si>
  <si>
    <t>保障我校城乡义务教育公用经费有效支出，保障学校正常运转，不因资金短缺而影响学校正常的教育秩序。</t>
  </si>
  <si>
    <t>各类经费使用率</t>
  </si>
  <si>
    <t>按文件执行</t>
  </si>
  <si>
    <t>购买和使用情况</t>
  </si>
  <si>
    <t>促进教育教学发展，提高教育教学质量</t>
  </si>
  <si>
    <t xml:space="preserve">    芒市遮放镇户拉中学</t>
  </si>
  <si>
    <t>1.根据资金要求，文件精神使用资金。
2.加强资金管理，提升资金使用效率。</t>
  </si>
  <si>
    <t>社会效益</t>
  </si>
  <si>
    <t>1.加强资金管理，提升资金使用效率。
2.抓实后勤保障工作，为全校师生提供安全可靠的后勤保障。
3.进一步科学预算，扎实推进学校财务工作，做好惠民政策的宣传工作。</t>
  </si>
  <si>
    <t>非税收入安排的业务费专项资金</t>
  </si>
  <si>
    <t xml:space="preserve">    芒市法帕成人文化技术学校</t>
  </si>
  <si>
    <t>规范资金使用管理，保证学校正常运转</t>
  </si>
  <si>
    <t>学校教师满意度</t>
  </si>
  <si>
    <t xml:space="preserve">      2022年法帕成技校（单位资金）龙江项目培训专项资金</t>
  </si>
  <si>
    <t>规范资金使用管理，保障农业技术培训着实有效。</t>
  </si>
  <si>
    <t>1060</t>
  </si>
  <si>
    <t>471</t>
  </si>
  <si>
    <t>反映参训人员劳动技能提高情况。</t>
  </si>
  <si>
    <t xml:space="preserve">    芒市教育体育局</t>
  </si>
  <si>
    <t xml:space="preserve">      学前教育发展专项资金</t>
  </si>
  <si>
    <t>创建本土资源化特色幼儿园工作</t>
  </si>
  <si>
    <t>创建本土资源特色幼儿园</t>
  </si>
  <si>
    <t>所</t>
  </si>
  <si>
    <t>芒教体发〔2022〕89号</t>
  </si>
  <si>
    <t>提升幼儿园办学水平</t>
  </si>
  <si>
    <t xml:space="preserve">      业务费政府督学津贴专项经费</t>
  </si>
  <si>
    <t>完成155所学校常规督查，31所义务段学校评估，20所幼儿园办园行为评估工作。</t>
  </si>
  <si>
    <t>参与检查(核查)人数</t>
  </si>
  <si>
    <t>250</t>
  </si>
  <si>
    <t>元/学年</t>
  </si>
  <si>
    <t>开展检查（核查）次数</t>
  </si>
  <si>
    <t>121</t>
  </si>
  <si>
    <t>检查（核查）覆盖率</t>
  </si>
  <si>
    <t>检查（核查）任务及时完成率</t>
  </si>
  <si>
    <t>检查（核查）结果公开率</t>
  </si>
  <si>
    <t>155所学校督查，54所幼儿园评估</t>
  </si>
  <si>
    <t xml:space="preserve">      芒市教育体育局设施设备采购专项资金</t>
  </si>
  <si>
    <t>硬件设施达到配备要求</t>
  </si>
  <si>
    <t xml:space="preserve">      普通高中脱贫家庭经济困难学生生活费补助资金</t>
  </si>
  <si>
    <t>用于普通高中脱贫家庭经济困难学生生活费补助资金</t>
  </si>
  <si>
    <t>补助标准达标率</t>
  </si>
  <si>
    <t>按文件规定资金标准执行，每生每年 2500元。</t>
  </si>
  <si>
    <t>补助资金按规定及时发放率</t>
  </si>
  <si>
    <t>按文件规定以学期  足额发放给学生。</t>
  </si>
  <si>
    <t>帮助家庭经济困难学生接受高中教育阶段</t>
  </si>
  <si>
    <t>保障家庭经济闲难学生就学*100%</t>
  </si>
  <si>
    <t xml:space="preserve">      芒市老年人体育活动专项经费</t>
  </si>
  <si>
    <t>开展芒市老年体育活动工作。</t>
  </si>
  <si>
    <t>老年人体育活动</t>
  </si>
  <si>
    <t>有所提高</t>
  </si>
  <si>
    <t>老年人体育活动显著提高</t>
  </si>
  <si>
    <t>反映参训人员对培训内容、讲师授课、课程设置和培训效果等的满意度。</t>
  </si>
  <si>
    <t xml:space="preserve">      芒市中小学幼儿园C级、D级、不安全校舍加固改造工作及历年欠款专项资金</t>
  </si>
  <si>
    <t>扩大招生规模，巩固和提高中小学幼儿园入学率，营造美丽的校园环境，为边疆少数民族地区教育提供基本保障。</t>
  </si>
  <si>
    <t xml:space="preserve">      各学校聘请临时聘用教师工资专项资金</t>
  </si>
  <si>
    <t>配齐配足教师</t>
  </si>
  <si>
    <t>及时发放资金</t>
  </si>
  <si>
    <t>为学校解决产假等原因造成的教师问题</t>
  </si>
  <si>
    <t>学生和家长的满意度</t>
  </si>
  <si>
    <t xml:space="preserve">      公费师范生培养经费</t>
  </si>
  <si>
    <t>培养对象对政策知晓率</t>
  </si>
  <si>
    <t>关于印发云南省公费师范生教育实施办法的通知</t>
  </si>
  <si>
    <t>培养人数</t>
  </si>
  <si>
    <t>104人</t>
  </si>
  <si>
    <t>培养对象覆盖率</t>
  </si>
  <si>
    <t>每年按时支付</t>
  </si>
  <si>
    <t>12月</t>
  </si>
  <si>
    <t>每年每年市级安排</t>
  </si>
  <si>
    <t>980元</t>
  </si>
  <si>
    <t>人均培养成本</t>
  </si>
  <si>
    <t>扩充我市乡村教师补充渠道</t>
  </si>
  <si>
    <t>培养对象满意度</t>
  </si>
  <si>
    <t>≧95%</t>
  </si>
  <si>
    <t xml:space="preserve">      芒市体育赛事活动和场地建设及器材购置经费</t>
  </si>
  <si>
    <t>2023年开展芒市体育赛事活动和基础设施场地建设及器材器材购置</t>
  </si>
  <si>
    <t>举办2023年体育活动赛事、基础设施建设及器材购置</t>
  </si>
  <si>
    <t>绩效考核</t>
  </si>
  <si>
    <t>对芒市体育事业发展的影响力</t>
  </si>
  <si>
    <t>长期</t>
  </si>
  <si>
    <t>参加体育活动群众的满意度</t>
  </si>
  <si>
    <t xml:space="preserve">      艺术活动专项经费</t>
  </si>
  <si>
    <t>抓实系统2022年艺术活动，提高学生艺术素质。</t>
  </si>
  <si>
    <t>提高学生艺术素质</t>
  </si>
  <si>
    <t>73000</t>
  </si>
  <si>
    <t xml:space="preserve">      芒市教育体育局土地相关费用补助经费</t>
  </si>
  <si>
    <t>完成部分学校土地相关手续</t>
  </si>
  <si>
    <t xml:space="preserve">      基层党组织建设及党务工作者能力素质提升专项资金</t>
  </si>
  <si>
    <t>基层党组织建设及党务工作者能力素质提升专项资金</t>
  </si>
  <si>
    <t>基层党组织建设及党务工作者能力素质提升</t>
  </si>
  <si>
    <t>开展基层党组织建设及党务工作者能力素质提升</t>
  </si>
  <si>
    <t>主动接受党员群众的监督，坚决防止虚报、冒领和套取经费的行为</t>
  </si>
  <si>
    <t>满意</t>
  </si>
  <si>
    <t xml:space="preserve">      生源地信用助学贷款风险补偿金专项资金</t>
  </si>
  <si>
    <t>支付2022年度生源地信用助学贷款风险补偿金</t>
  </si>
  <si>
    <t>及时支付生源地信用助学贷款风险补偿金</t>
  </si>
  <si>
    <t>生源地助学贷款解决困难学生学费等</t>
  </si>
  <si>
    <t>生源地信用助学贷款学生和家长</t>
  </si>
  <si>
    <t xml:space="preserve">      职业教育东西协作行动计划学生补助资金</t>
  </si>
  <si>
    <t>支付职业教育东西协作行动计划学生补助资金</t>
  </si>
  <si>
    <t>云教贷〔2017〕25号</t>
  </si>
  <si>
    <t>帮助家庭经济困难学生接受职业教育</t>
  </si>
  <si>
    <t xml:space="preserve">      各类考试收费预算非税专项资金</t>
  </si>
  <si>
    <t>用于2023年各项考试考务费支出</t>
  </si>
  <si>
    <t>考务经费保障人数</t>
  </si>
  <si>
    <t>反映考务经费保障部门（单位）正常运转的考务人数情况。</t>
  </si>
  <si>
    <t xml:space="preserve">      业务及教育综合改革经费</t>
  </si>
  <si>
    <t>芒市教育体育局肩负各学校教育教学工作指导及教育行为监管，校舍硬件设施建设，教师队伍管理，组织开展各类社会体育活动等，该资金用于保障全年各项工作的顺利实施。</t>
  </si>
  <si>
    <t>购置办公设备数量</t>
  </si>
  <si>
    <t>按股室工作开展需求购置办公设备</t>
  </si>
  <si>
    <t>反映外出参加培训情况</t>
  </si>
  <si>
    <t>到学校开展业务检查指导</t>
  </si>
  <si>
    <t>反映入校开展工作情况</t>
  </si>
  <si>
    <t>验收通过率</t>
  </si>
  <si>
    <t>反映设备购置的产品质量情况。</t>
  </si>
  <si>
    <t>教育管理水平得到提升</t>
  </si>
  <si>
    <t>反映逐步提高管理水平</t>
  </si>
  <si>
    <t>反映单位人员满意度情况</t>
  </si>
  <si>
    <t>社会各界对教育工作满意度</t>
  </si>
  <si>
    <t>反映社会对教育工作的满意度</t>
  </si>
  <si>
    <t xml:space="preserve">      芒市教育体育局项目前期费专项资金</t>
  </si>
  <si>
    <t>为边疆少数民族地区教育提供基本保障</t>
  </si>
  <si>
    <t xml:space="preserve">      劳动教育实践基地建设专项资金</t>
  </si>
  <si>
    <t>创建劳动教育实践基地5个，劳动教育特色学校3所。</t>
  </si>
  <si>
    <t>计划开工率</t>
  </si>
  <si>
    <t>反映工程按计划开工情况。
项目按计划开工率=实际开工项目个数/按计划应开工项目个数×100%。</t>
  </si>
  <si>
    <t>受益人群满意度98%</t>
  </si>
  <si>
    <t xml:space="preserve">      农村教师突出贡献、优秀教师及教育工作者奖励等金专项资金</t>
  </si>
  <si>
    <t>为充分调动全市广大农村学校教职工的工作积极性，增强教职工的事业心和责任感，培养一支优秀的农村学校教师队伍，全面提升农村学校教育教学质量，进一步推进农村学校教育均衡发展。2021年奖励50名农村学校突出教职工，奖励资金共50万元。</t>
  </si>
  <si>
    <t>农村教师突出贡献奖</t>
  </si>
  <si>
    <t>一等奖20000元，二等奖10000元，三等奖6000元</t>
  </si>
  <si>
    <t>优秀教师奖励</t>
  </si>
  <si>
    <t>优秀教师、先进教育工作者、师德标兵、优秀教研员每人500元。</t>
  </si>
  <si>
    <t>通过公文下发到各学校。知晓率达100%</t>
  </si>
  <si>
    <t>全市教职工按方案参评，严格审核上交材料。</t>
  </si>
  <si>
    <t xml:space="preserve">      其他项目补助资金</t>
  </si>
  <si>
    <t>其他项目资金</t>
  </si>
  <si>
    <t>提高全社会对教育的支持和关注度</t>
  </si>
  <si>
    <t>提升群众对教育的满意度</t>
  </si>
  <si>
    <t xml:space="preserve">      芒市学校建设项目补助经费</t>
  </si>
  <si>
    <t>年内开工建设</t>
  </si>
  <si>
    <t xml:space="preserve">      义务教育质量检测补助资金</t>
  </si>
  <si>
    <t>每年完成义务段12所小学8所初中约600余人质量监测工作。</t>
  </si>
  <si>
    <t>义务段12所学校600余人</t>
  </si>
  <si>
    <t xml:space="preserve">    芒市青少年学生校外活动中心</t>
  </si>
  <si>
    <t xml:space="preserve">      非税收入安排支出其他专项资金</t>
  </si>
  <si>
    <t>1.深化核心价值管理体系，推动校外教育工作全面持续发展。
2.强化师资队伍建设，着力打造一支民主、和谐的阳光管理团队，不断提高管理队伍科学决策能力和管理能力；建设一支专业强、有责任、讲奉献的外聘教师团队。
3.深化培养目标，紧紧围绕 “品质+能力，兴趣+特长，健康+快乐”的目标，全面开展未成年人思想道德建设工作。  
4.加强乡村校外教育活动站及校际微型教育实践基地的管理；加大对芒市青少年校外活动中心风平镇分中心、芒市民族小学分中心、特色校外活动站的支持力度。
5.发展三台山劳动实践基地，加强青少年劳动实践能力。                        
6.继续巩固州级文明单位，提升中心的管理品质。</t>
  </si>
  <si>
    <t>5000</t>
  </si>
  <si>
    <t>开展主题活动数</t>
  </si>
  <si>
    <t>反映预算部门（单位）组织开展主题活动次数。</t>
  </si>
  <si>
    <t>改善办公条件</t>
  </si>
  <si>
    <t>反映预算部门（单位）办公条件得到改善情况。</t>
  </si>
  <si>
    <t>学员素质得到提高</t>
  </si>
  <si>
    <t>4500</t>
  </si>
  <si>
    <t>反映预算部门（单位）组织开展各类培训活动素质得到提高的人数。</t>
  </si>
  <si>
    <t>提高办公效率</t>
  </si>
  <si>
    <t>反映预算部门（单位）办公效率提高情况</t>
  </si>
  <si>
    <t>培训活动对学员影响年限</t>
  </si>
  <si>
    <t>反映预算部门（单位）组织开展各类培训活动对学员的影响年限。</t>
  </si>
  <si>
    <t>参训学员满意度</t>
  </si>
  <si>
    <t>反映参训学员对培训内容、讲师授课、课程设置和培训效果等的满意度。
参训人员满意度=（对培训整体满意的参训人数/参训总人数）*100%</t>
  </si>
  <si>
    <t>反映参训学员家长对培训内容、讲师授课、课程设置和培训效果等的满意度。</t>
  </si>
  <si>
    <t>反映社会对本单位开展的培训活动等满意度。</t>
  </si>
  <si>
    <t>其他专项资金，保障部门正常运转。</t>
  </si>
  <si>
    <t>反映参加培训学员综合素质得到提高</t>
  </si>
  <si>
    <t>学员家长满意度</t>
  </si>
  <si>
    <t>反映学员家长满意度</t>
  </si>
  <si>
    <t xml:space="preserve">    芒市第二中学</t>
  </si>
  <si>
    <t>保障学生正常运转，满足学校发展需要。</t>
  </si>
  <si>
    <t>享受资金人数</t>
  </si>
  <si>
    <t>2256</t>
  </si>
  <si>
    <t>结余结转资金</t>
  </si>
  <si>
    <t>问卷调查</t>
  </si>
  <si>
    <t>丰富学生的课外活动，提高学生综合能力</t>
  </si>
  <si>
    <t>州桥办学生活动经费</t>
  </si>
  <si>
    <t xml:space="preserve">      芒市第二中学教师绩效经费</t>
  </si>
  <si>
    <t>加快提升芒市第二中学办学水平好而教育质量，打造优质教育品牌，满足人民群众日益增长的优质教育需求，引进优秀人才，培养优秀人才。</t>
  </si>
  <si>
    <t>享受绩效人数</t>
  </si>
  <si>
    <t>191</t>
  </si>
  <si>
    <t>联盟办学协议</t>
  </si>
  <si>
    <t>办人民满意的教育</t>
  </si>
  <si>
    <t>85%</t>
  </si>
  <si>
    <t>学生满意度调查</t>
  </si>
  <si>
    <t xml:space="preserve">      德宏州民族第一中学与芒市第二中学联盟过渡办学工作经费</t>
  </si>
  <si>
    <t>加快提升芒市第二中学办学水平好和教育质量，打造优质教育品牌，满足人民群众日益增长的优质教育需求，推进芒市基础教育质量的整体提升。</t>
  </si>
  <si>
    <t>提高教学质量</t>
  </si>
  <si>
    <t>联盟办学经费</t>
  </si>
  <si>
    <t>办人民满意的优质教育</t>
  </si>
  <si>
    <t>90%</t>
  </si>
  <si>
    <t xml:space="preserve">    芒市第五小学</t>
  </si>
  <si>
    <t>1、积极向上级争取相关补助资金。
2、管好、用好每一笔单位自有资金。
3、让相关补助资金，更好的服务于教育教学，充分发挥资金使用效益。</t>
  </si>
  <si>
    <t xml:space="preserve">    芒市第七小学</t>
  </si>
  <si>
    <t xml:space="preserve">  芒市司法局</t>
  </si>
  <si>
    <t xml:space="preserve">    芒市司法局</t>
  </si>
  <si>
    <t xml:space="preserve">      芒市司法局其他资金—自有专项资金</t>
  </si>
  <si>
    <t>2021年芒市司法局专户自有资金。</t>
  </si>
  <si>
    <t>自有资金金额</t>
  </si>
  <si>
    <t>11.41</t>
  </si>
  <si>
    <t>资金使用效益</t>
  </si>
  <si>
    <t xml:space="preserve">      业务费—依法治市（普法）经费</t>
  </si>
  <si>
    <t>依法治市（普法）工作经费。</t>
  </si>
  <si>
    <t>依法治市（普法）经费</t>
  </si>
  <si>
    <t>芒市2023年部门预算公用经费及特定业务费安排情况表</t>
  </si>
  <si>
    <t>提升人民群众普法、守法、用法的法律意识</t>
  </si>
  <si>
    <t xml:space="preserve">      业务费—法律顾问费和行政复议经费</t>
  </si>
  <si>
    <t>法律顾问费和行政复议经费。</t>
  </si>
  <si>
    <t>法律顾问费和行政复议经费</t>
  </si>
  <si>
    <t>为政府提供法律服务水平</t>
  </si>
  <si>
    <t xml:space="preserve">      业务费—人民调解（含医调）经费</t>
  </si>
  <si>
    <t>人民调解（含医调）经费。</t>
  </si>
  <si>
    <t>人民调解（含医调）经费</t>
  </si>
  <si>
    <t>促进改善办案条件</t>
  </si>
  <si>
    <t xml:space="preserve">      业务费—法律援助经费</t>
  </si>
  <si>
    <t>司法行政机关开展法律援助工作。</t>
  </si>
  <si>
    <t>法律援助经费</t>
  </si>
  <si>
    <t>为人民群众提供有效的公共法律服务水平</t>
  </si>
  <si>
    <t xml:space="preserve">      业务费—社区矫正经费</t>
  </si>
  <si>
    <t>司法行政机关开展社区矫正工作。</t>
  </si>
  <si>
    <t>社区矫正经费</t>
  </si>
  <si>
    <t xml:space="preserve">  芒市文化和旅游局</t>
  </si>
  <si>
    <t xml:space="preserve">    芒市文化和旅游局</t>
  </si>
  <si>
    <t xml:space="preserve">      文化事业发展专项资金</t>
  </si>
  <si>
    <t>完成年度资金使用管理。</t>
  </si>
  <si>
    <t>完成基础设施建设投入</t>
  </si>
  <si>
    <t>推动公共文化事业发展投入</t>
  </si>
  <si>
    <t>基础设施投入验收合格情况</t>
  </si>
  <si>
    <t>项目实施时间要求</t>
  </si>
  <si>
    <t>项目实施资金成本控制情况</t>
  </si>
  <si>
    <t>120</t>
  </si>
  <si>
    <t>项目资金投入增长情况</t>
  </si>
  <si>
    <t>向缪实施后服务对象满意度情况</t>
  </si>
  <si>
    <t xml:space="preserve">      文化旅游产业发展专项资金</t>
  </si>
  <si>
    <t>完成年度预算项目资金使用管理。</t>
  </si>
  <si>
    <t>完成文旅新媒体融合发展宣传</t>
  </si>
  <si>
    <t>完成文旅新媒体融合发展宣传情况</t>
  </si>
  <si>
    <t>完成推进文旅产业基础设施建设</t>
  </si>
  <si>
    <t>完成推进文旅产业基础设施建设情况</t>
  </si>
  <si>
    <t>完成代表性文旅融合产业升级</t>
  </si>
  <si>
    <t>项目实施时限</t>
  </si>
  <si>
    <t>项目实施是否按时完成</t>
  </si>
  <si>
    <t>项目实施成本控制情况</t>
  </si>
  <si>
    <t>文旅产业发展资金投入增长情况</t>
  </si>
  <si>
    <t>项目实施后服务对象满意度情况</t>
  </si>
  <si>
    <t xml:space="preserve">      图书馆购书专项资金</t>
  </si>
  <si>
    <t>完成年度购书资金使用管理。</t>
  </si>
  <si>
    <t>完成图书更新</t>
  </si>
  <si>
    <t>册</t>
  </si>
  <si>
    <t>完成报刊、期刊、杂志更新期数</t>
  </si>
  <si>
    <t>项目按时实施情况</t>
  </si>
  <si>
    <t>年度内图书更新投入资金情况</t>
  </si>
  <si>
    <t>项目实施后可持续使用年限</t>
  </si>
  <si>
    <t xml:space="preserve">      芒市民族文化工作队公务用车购置专项资金</t>
  </si>
  <si>
    <t>完成公务用车购置数</t>
  </si>
  <si>
    <t>项目实施年度要求</t>
  </si>
  <si>
    <t>项目实施后服务对象满意情况</t>
  </si>
  <si>
    <t xml:space="preserve">  芒市环境卫生管理站</t>
  </si>
  <si>
    <t xml:space="preserve">    芒市环境卫生管理站</t>
  </si>
  <si>
    <t>日清扫保洁面积390万平方米，公厕管养、垃圾收集运输</t>
  </si>
  <si>
    <t>环境卫生监督检查</t>
  </si>
  <si>
    <t>月考核小于75分不合格</t>
  </si>
  <si>
    <t>城区干净整洁</t>
  </si>
  <si>
    <t>提高居住环境</t>
  </si>
  <si>
    <t>控制污染</t>
  </si>
  <si>
    <t>减少污染</t>
  </si>
  <si>
    <t>反映受益对象的满意度</t>
  </si>
  <si>
    <t xml:space="preserve">      垃圾焚烧发电补助资金</t>
  </si>
  <si>
    <t>日焚烧处理垃圾300吨</t>
  </si>
  <si>
    <t>特许经营权</t>
  </si>
  <si>
    <t>城区干净</t>
  </si>
  <si>
    <t xml:space="preserve">      芒市垃圾处理场运行补助资金</t>
  </si>
  <si>
    <t>垃圾场运行、维护</t>
  </si>
  <si>
    <t>日处理垃圾300吨</t>
  </si>
  <si>
    <t>垃圾做到无害化处理</t>
  </si>
  <si>
    <t xml:space="preserve">      渗滤液处理站运行补助资金</t>
  </si>
  <si>
    <t>日处理垃圾渗滤液150吨，减少环境污染。</t>
  </si>
  <si>
    <t>日处理垃圾渗滤液150吨</t>
  </si>
  <si>
    <t>月考核分值</t>
  </si>
  <si>
    <t xml:space="preserve">      环卫市场化补助资金</t>
  </si>
  <si>
    <t>城区清扫保洁、垃圾清运、降尘洒水、餐厨垃圾收运、公厕保洁</t>
  </si>
  <si>
    <t>日清扫保洁390万平方米和降尘洒水、公厕管养、垃圾运输</t>
  </si>
  <si>
    <t>对城区干净整洁的满意度</t>
  </si>
  <si>
    <t xml:space="preserve">  芒市公安局交通警察大队</t>
  </si>
  <si>
    <t xml:space="preserve">    芒市公安局交通警察大队</t>
  </si>
  <si>
    <t xml:space="preserve">      非税征管成本补助辅警经费</t>
  </si>
  <si>
    <t>为完成芒市委、市政府交给的各项工作任务，确保芒市城区及道路交通管理工作顺利开展提供警力保障。</t>
  </si>
  <si>
    <t>交通协管员人数不超过编制数</t>
  </si>
  <si>
    <t>245</t>
  </si>
  <si>
    <t>为保障道路交通管理工作的正常运转，下达交通协管员编制数245人</t>
  </si>
  <si>
    <t>按时发放交通协管员工资</t>
  </si>
  <si>
    <t>按照交通协管员工资标准按时审批发放工资</t>
  </si>
  <si>
    <t>提高人民群众交通安全意识</t>
  </si>
  <si>
    <t>分担道路交通安全工作，提高人民群众交通安全意识</t>
  </si>
  <si>
    <t>道路交通秩序持续向好</t>
  </si>
  <si>
    <t>分担道路交通工作，是道路交通秩序持续向好</t>
  </si>
  <si>
    <t>交通协管员满意度</t>
  </si>
  <si>
    <t>95%的交通协管员满意</t>
  </si>
  <si>
    <t xml:space="preserve">      单位资金安排日常经费</t>
  </si>
  <si>
    <t>弥补职工工会福利，提高职工工作积极性。</t>
  </si>
  <si>
    <t>58名职工工会福利</t>
  </si>
  <si>
    <t>58</t>
  </si>
  <si>
    <t>反映对单位职工工会福利的发放情况</t>
  </si>
  <si>
    <t>职工工作积极性</t>
  </si>
  <si>
    <t>得到提高</t>
  </si>
  <si>
    <t>反映单位整体工作情况</t>
  </si>
  <si>
    <t>职工满意度</t>
  </si>
  <si>
    <t>反映职工满意程度</t>
  </si>
  <si>
    <t xml:space="preserve">      非税征管成本补助公用经费</t>
  </si>
  <si>
    <t>完成芒市委、市政府交给的各项工作任务，确保芒市城区及道路交通管理工作顺利开展。</t>
  </si>
  <si>
    <t>303</t>
  </si>
  <si>
    <t>用非税收入弥补公用经费不足部分，包含58名在职民警、工人及245名辅警</t>
  </si>
  <si>
    <t>资金到位使用率</t>
  </si>
  <si>
    <t>保障资金及时到位</t>
  </si>
  <si>
    <t>反映部门正常运转情况</t>
  </si>
  <si>
    <t xml:space="preserve">      办公场所信息化建设及城区交通集成设施维护项目经费</t>
  </si>
  <si>
    <t>完成办公场所信息化建设，加强指挥防控能力。
完成城区交通设施的维修维护，保障城区交通设施正常运行，改善城区交通秩序，缓解道路拥堵情况。</t>
  </si>
  <si>
    <t>交通设施及设备质量合格率</t>
  </si>
  <si>
    <t>反映维护交通设施设备的合格情况，设备维护后达到使用标准。</t>
  </si>
  <si>
    <t>年度内资金到位执行率</t>
  </si>
  <si>
    <t>反映财政保障交通设施维护经费的情况。</t>
  </si>
  <si>
    <t>设备价格标准</t>
  </si>
  <si>
    <t>合同签订的价格标准</t>
  </si>
  <si>
    <t>反映各项交通实施设备维护成本。</t>
  </si>
  <si>
    <t>城区交通秩序</t>
  </si>
  <si>
    <t>持续向好</t>
  </si>
  <si>
    <t>反映城区交通设施的使用对交通秩序的积极作用。</t>
  </si>
  <si>
    <t>人民群众满意度</t>
  </si>
  <si>
    <t>反映人民群众对使用交通设施的满意情况。</t>
  </si>
  <si>
    <t xml:space="preserve">      交通事故调解及鉴定专项经费</t>
  </si>
  <si>
    <t>1、完成交通事故调解工作，缓解因交通事故导致的纠纷，提高交通事故处理工作效率。
2、完成交通违法案件的相关司法鉴定，提高办案效率，提升案件质量。</t>
  </si>
  <si>
    <t>人民调解员人数</t>
  </si>
  <si>
    <t>反映单位开展人民调解工作的人员配备情况</t>
  </si>
  <si>
    <t>案件质量考评得分</t>
  </si>
  <si>
    <t>反映通过调解及鉴定工作，提升案件考评质量情况</t>
  </si>
  <si>
    <t>案件办理时效性</t>
  </si>
  <si>
    <t>法律规定的最长时限</t>
  </si>
  <si>
    <t>反映案件办理在法律规定的时限内。</t>
  </si>
  <si>
    <t>鉴定费用标准</t>
  </si>
  <si>
    <t>相关鉴定的收费标准</t>
  </si>
  <si>
    <t>反映司法鉴定费的价格标准情况。</t>
  </si>
  <si>
    <t>案件质量得到提升</t>
  </si>
  <si>
    <t>案件质量有所提升</t>
  </si>
  <si>
    <t>反映案件办理质量提升情况</t>
  </si>
  <si>
    <t>办案人员满意度</t>
  </si>
  <si>
    <t>反映通过调解及司法鉴定，提高办案人员办案效率，使办案人员满意。</t>
  </si>
  <si>
    <t xml:space="preserve">      非税征管成本补助办案业务经费</t>
  </si>
  <si>
    <t>1、提高全市道路交通调度效率，提高执法办案水平；
2、更好地完成全市交通违法整治工作，安全保卫工作；
3、提高人民群众交通安全意识，预防、减少事故的发生；
4、保障道路安全畅通有序，提升人民群众满意度。</t>
  </si>
  <si>
    <t>执法办案经费保障人数</t>
  </si>
  <si>
    <t>反映执法办案经费保障部门正常开展执法办案业务的人数情况。</t>
  </si>
  <si>
    <t>资金按时到位支付</t>
  </si>
  <si>
    <t>反映执法办案经费投入情况</t>
  </si>
  <si>
    <t>执法办案工作开展</t>
  </si>
  <si>
    <t>正常开展</t>
  </si>
  <si>
    <t>反映单位开展执法办案工作情况</t>
  </si>
  <si>
    <t>反映社会公众对单位履职情况的满意程度。</t>
  </si>
  <si>
    <t>执法办案人员满意度</t>
  </si>
  <si>
    <t>反映单位执法办案人员对执法办案经费保障的满意度</t>
  </si>
  <si>
    <t xml:space="preserve">      芒市主城区干线道路交通组织优化及交警APP信息系统建设项目专项资金</t>
  </si>
  <si>
    <t>在芒市大街、团结大街、金塔大街、广腊亮街、斑色路、芒罕路完成一系列交通基础设施建设，对芒市大货车入城管理信息化水平不高，运输企业办理入城证难等一系列问题，结合芒市交通问题有针对性地开发芒市交警APP系统，以期实现在完成上级部门下达的“放管服”任务的同时，为人民群众出行进一步提供便利服务。 具体包括：
1、机动车非机动车隔离栏
2、施划交通标线
3、非机动车道涂装
4、交通标志牌改造
5、信号机设备更换
6、芒市交警APP信息化系统建设</t>
  </si>
  <si>
    <t>完成该项目涉及的交通实施建设及APP开发</t>
  </si>
  <si>
    <t>是否完成城区5条道路交通基础设施建设及芒市交警APP信息系统使用</t>
  </si>
  <si>
    <t>安装施划的交通基础设施质量保障，开发使用的APP是否达到预期效果</t>
  </si>
  <si>
    <t>项目资金按时到位支付</t>
  </si>
  <si>
    <t>按时完成该项目的资金到位支付</t>
  </si>
  <si>
    <t>道路交通智能化管控设施增加，交通管控措施推进平稳有序</t>
  </si>
  <si>
    <t>管控措施推进平稳</t>
  </si>
  <si>
    <t>项目实施后，道路交通智能化管控设施增加，交通管理水平得到提升</t>
  </si>
  <si>
    <t>人民群众的出行环境得到了有效改善</t>
  </si>
  <si>
    <t>得到改善</t>
  </si>
  <si>
    <t>项目实施后，群众出行环境得到改善，道路拥堵情况得到缓解</t>
  </si>
  <si>
    <t>人民群众满意</t>
  </si>
  <si>
    <t>项目完成后人民群众满意度</t>
  </si>
  <si>
    <t xml:space="preserve">      芒市城市智能交通建设项目专项资金</t>
  </si>
  <si>
    <t>完成部分路段的标线施划、交通标志牌安装、交通信号灯安装、路段监控安装、电子警察安装及指挥中心数据专线等</t>
  </si>
  <si>
    <t>智能交通项目设备安装</t>
  </si>
  <si>
    <t>按照合同约定的数量施划安装</t>
  </si>
  <si>
    <t>安装的设备质量保障</t>
  </si>
  <si>
    <t>按照合同执行</t>
  </si>
  <si>
    <t>财政划拨资金情况及支付情况</t>
  </si>
  <si>
    <t>交通违法行为减少</t>
  </si>
  <si>
    <t>年度统计交通事故情况</t>
  </si>
  <si>
    <t>城区拥堵情况得到缓解</t>
  </si>
  <si>
    <t>通过指挥中心智能化管理，调度及时，缓解拥堵情况</t>
  </si>
  <si>
    <t>交通事故案件侦破率上升</t>
  </si>
  <si>
    <t>纵向对比交通事故案件侦破率</t>
  </si>
  <si>
    <t>道路交通秩序持续稳定向好</t>
  </si>
  <si>
    <t>通过评估芒市城区整体交通秩序情况</t>
  </si>
  <si>
    <t>巡逻防控能力逐步增强</t>
  </si>
  <si>
    <t>通过使用智能交通大数据平台，加强调度，优化决策。</t>
  </si>
  <si>
    <t xml:space="preserve">  芒市市场监督管理局</t>
  </si>
  <si>
    <t xml:space="preserve">    芒市市场监督管理局</t>
  </si>
  <si>
    <t xml:space="preserve">      2023年单位自有资金业务经费</t>
  </si>
  <si>
    <t>2023年芒市市场监督管理局业务支出</t>
  </si>
  <si>
    <t>市场监管业务工作完成时间</t>
  </si>
  <si>
    <t>市场监管业务工作完水平</t>
  </si>
  <si>
    <t>公众对市场监管工作满意度</t>
  </si>
  <si>
    <t xml:space="preserve">      2023年芒市市场监督管理局非税收入安排支出经费</t>
  </si>
  <si>
    <t>2023年芒市市场监督管理局非税收入安排成本性支出</t>
  </si>
  <si>
    <t>市场监管业务工作水平</t>
  </si>
  <si>
    <t xml:space="preserve">  芒市工业园管理委员会</t>
  </si>
  <si>
    <t xml:space="preserve">    芒市工业园管理委员会</t>
  </si>
  <si>
    <t xml:space="preserve">      特定业务经费</t>
  </si>
  <si>
    <t>202年特定业务费</t>
  </si>
  <si>
    <t>2023年业务经费</t>
  </si>
  <si>
    <t xml:space="preserve">  中国人民政治协商会议云南省芒市委员会</t>
  </si>
  <si>
    <t xml:space="preserve">    中国人民政治协商会议云南省芒市委员会</t>
  </si>
  <si>
    <t xml:space="preserve">      政协委员履职活动经费</t>
  </si>
  <si>
    <t>加强社会主义协商民主建设，认真落实政协委员履职活动经费</t>
  </si>
  <si>
    <t>43</t>
  </si>
  <si>
    <t>反映公用经费保障部门（单位）正常运转的在职人数情况。</t>
  </si>
  <si>
    <t>部门运行情况良好</t>
  </si>
  <si>
    <t>反应单位（部门）正常运转情况。</t>
  </si>
  <si>
    <t>“三公”经费控制情况</t>
  </si>
  <si>
    <t>反映各单位“三公”经费只减不增的要求完成情况。</t>
  </si>
  <si>
    <t>基层政协委员满意度</t>
  </si>
  <si>
    <t>反应基层政协委员及政协工作人员对部门履职情况的满意程度。</t>
  </si>
  <si>
    <t xml:space="preserve">      芒市政协职工段四洪家属门禁事故赔偿资金</t>
  </si>
  <si>
    <t>按照云南省德宏州中级人民法院民事判决书（（2022）云31民终627号）判决结果，经商议芒市政协将职工段四洪家属（妻子）门禁事故赔偿金额列入2023年部门预算，同时将在年内及时赔偿补助到位。</t>
  </si>
  <si>
    <t xml:space="preserve">  芒市妇女联合会</t>
  </si>
  <si>
    <t xml:space="preserve">    芒市妇女联合会</t>
  </si>
  <si>
    <t>1、大力实施“巾帼建功行动”，积极引导妇女在巾帼建功创业中创新发展。
2、大力实施“巾帼维权行动”，深化法治宣传教育，创新维权工作机制，帮助妇女儿童维权。
3、大力实施“巾帼关爱行动”，关注民生需求，开展关爱服务活动，提升巾帼志愿品牌。
4、大力实施“家庭文明行动”，推进家庭文明和谐建设及家庭教育工作，创造良好的家风。
5、大力实施“固本强基行动”，不断创新妇联工作机制，加强妇联基层组织、妇联干部队伍建设</t>
  </si>
  <si>
    <t>使用资金合理开展妇儿工委、妇女儿童、贫困妇女儿童救助工作</t>
  </si>
  <si>
    <t>使用资金合理开展妇儿工委、妇女儿童、贫困妇女儿童救助工作，让广大妇女儿童得到更好的帮助</t>
  </si>
  <si>
    <t xml:space="preserve">      自有资金经费</t>
  </si>
  <si>
    <t>为传承保护非物质文化遗产，推进文化扶贫并扶持手工艺女性居家就业，带动困境女性就地就业创业，提高经济收入，进而促进传统手工艺的发展。
 挖掘和创新当地特色，为当地低收入女性提供学习和技艺培训机会、组织女性从事生产和交流活动、提高困境手工艺女性家庭收入</t>
  </si>
  <si>
    <t>300000</t>
  </si>
  <si>
    <t>根据项目协议合理使用资金开展活动</t>
  </si>
  <si>
    <t>根据协议使用资金开展协议上的项目活动</t>
  </si>
  <si>
    <t>使用带动困境女性就地就业创业，提高经济收入，组织女性从事生产和交流活动、提高困境手工艺女性家庭收入。</t>
  </si>
  <si>
    <t xml:space="preserve">  中国共产党芒市纪律检查委员会</t>
  </si>
  <si>
    <t xml:space="preserve">    中国共产党芒市纪律检查委员会</t>
  </si>
  <si>
    <t xml:space="preserve">      芒市纪委监委非税收入安排的成本性支出资金</t>
  </si>
  <si>
    <t>履行监督责任，坚持稳中求进工作总基调，一体推进不敢腐、不能腐、不想腐，坚定不移正风肃纪反腐，推动纪检监察工作取得新进展，严明纪律规矩，确保政令畅通，保持查办案件的强劲势头，落实全面从严治党政治责任，坚定不移，精准有序的惩治腐败。</t>
  </si>
  <si>
    <t>处置问题线索率</t>
  </si>
  <si>
    <t>反映处置问题线索数。</t>
  </si>
  <si>
    <t>运用四种形态办理案件情况</t>
  </si>
  <si>
    <t>件</t>
  </si>
  <si>
    <t>立案办结情况</t>
  </si>
  <si>
    <t>反映立案审查调查办结数。</t>
  </si>
  <si>
    <t>查办办案，社会影响力得到提升</t>
  </si>
  <si>
    <t>成效显著</t>
  </si>
  <si>
    <t>人大代表对纪委工作的满意度</t>
  </si>
  <si>
    <t>达到的震慑效果</t>
  </si>
  <si>
    <t>反映达到震慑效果</t>
  </si>
  <si>
    <t>反映办案人员满意情况。</t>
  </si>
  <si>
    <t xml:space="preserve">      巡察工作专项经费</t>
  </si>
  <si>
    <t>贯彻落实州委巡察办和市委关于芒市巡察工作的重要决议、决定和指示；做好省委巡视组、州委巡察组在芒市巡视（察）期间的工作联络、服务保障、信息报送、情况反馈等工作；督促、督查被巡察单位落实巡察反馈意见，按要求上报整改方案和整落实情况等工作；向州委巡察办和市委巡察工作领导小组报告巡察工作情况。</t>
  </si>
  <si>
    <t>参与巡察工作人数</t>
  </si>
  <si>
    <t>反映参与巡察工作人数</t>
  </si>
  <si>
    <t>对三届市委所有党组织巡察覆盖率</t>
  </si>
  <si>
    <t>反映党组织巡察覆盖面情况。</t>
  </si>
  <si>
    <t>达到的震慑效果是否明显</t>
  </si>
  <si>
    <t>效果明显</t>
  </si>
  <si>
    <t>开展巡察工作对被巡察单位达到的震慑效果是否明显。</t>
  </si>
  <si>
    <t>公众满意度</t>
  </si>
  <si>
    <t>反映公众对巡察工作开展情况的满意度</t>
  </si>
  <si>
    <t xml:space="preserve">  芒市统计局</t>
  </si>
  <si>
    <t xml:space="preserve">    芒市统计局</t>
  </si>
  <si>
    <t xml:space="preserve">      芒市第五次全国经济普查经费</t>
  </si>
  <si>
    <t>完成芒市第五次全国经济普查准备阶段工作。即单位划分、普查区及普查小区划分、普查员及普查指导员选聘、普查宣传、单位清查、普查登记业务培训等。</t>
  </si>
  <si>
    <t>普查单位登记数</t>
  </si>
  <si>
    <t>8000</t>
  </si>
  <si>
    <t>全市普查登记单位数量</t>
  </si>
  <si>
    <t>事后质量抽查</t>
  </si>
  <si>
    <t>全市单位漏登记数</t>
  </si>
  <si>
    <t>完成普查登记及审核</t>
  </si>
  <si>
    <t>上报至经济普查平台数及国家反馈数</t>
  </si>
  <si>
    <t>普查登记单位数与部门比对结果</t>
  </si>
  <si>
    <t>为社会和单位部门提供数据次数</t>
  </si>
  <si>
    <t>对外提供与经济普查相关数据，包含网络提供</t>
  </si>
  <si>
    <t>普查数据上报率</t>
  </si>
  <si>
    <t>普查结果满意度</t>
  </si>
  <si>
    <t>芒市委芒市人民政府对普查结果的应用</t>
  </si>
  <si>
    <t xml:space="preserve">  芒市城市管理综合行政执法局</t>
  </si>
  <si>
    <t xml:space="preserve">    芒市城市管理综合行政执法局</t>
  </si>
  <si>
    <t xml:space="preserve">      非税收入征管成本专项经费</t>
  </si>
  <si>
    <t>2023年非税收入征管补助经费72万</t>
  </si>
  <si>
    <t>反映资金支付情况，资金支付率=实际支付资金/应支付资金</t>
  </si>
  <si>
    <t>城市管理成效显著</t>
  </si>
  <si>
    <t>反映综合执法局城市管理成效情况</t>
  </si>
  <si>
    <t>反映执法对象对综合执法局执法人员满意度</t>
  </si>
  <si>
    <t xml:space="preserve">      综合行政执法业务专项经费</t>
  </si>
  <si>
    <t>综合执法局2023年业务费用24万元</t>
  </si>
  <si>
    <t>反映群众对综合执法满意情况</t>
  </si>
  <si>
    <t xml:space="preserve">  中国共产党芒市委员会党校</t>
  </si>
  <si>
    <t xml:space="preserve">    中国共产党芒市委员会党校</t>
  </si>
  <si>
    <t xml:space="preserve">      芒市委党校综合楼附属设施资金</t>
  </si>
  <si>
    <t>保证党校综合楼安全使用</t>
  </si>
  <si>
    <t>安全事故发生次数</t>
  </si>
  <si>
    <t>反映场馆安全事故发生的次数情况。</t>
  </si>
  <si>
    <t>场馆（设施、设备）完好率</t>
  </si>
  <si>
    <t>反映大型场馆设施设备完好的情况。场馆（设施、设备）完好率=完好的场馆（设施、设备）数量/在用场馆（设施、设备）数量*100%</t>
  </si>
  <si>
    <t>设施设备（系统)发生故障次数</t>
  </si>
  <si>
    <t>反映电梯、空调、消防、安保、会议系统等设施设备发生故障的情况。</t>
  </si>
  <si>
    <t xml:space="preserve">      芒市委党校综合楼运行维护经费</t>
  </si>
  <si>
    <t>保证综合楼安全投入使用</t>
  </si>
  <si>
    <t xml:space="preserve">  芒市人民代表大会常务委员会办公室</t>
  </si>
  <si>
    <t xml:space="preserve">    芒市人民代表大会常务委员会办公室</t>
  </si>
  <si>
    <t xml:space="preserve">      代表履职专项经费</t>
  </si>
  <si>
    <t>代表履职专项经费</t>
  </si>
  <si>
    <t>54</t>
  </si>
  <si>
    <t>按%比</t>
  </si>
  <si>
    <t xml:space="preserve">  中国共产党芒市委员会办公室</t>
  </si>
  <si>
    <t xml:space="preserve">    中国共产党芒市委员会办公室</t>
  </si>
  <si>
    <t xml:space="preserve">      市委办业务经费</t>
  </si>
  <si>
    <t>保障办公室工作正常开展，提高工作效率。</t>
  </si>
  <si>
    <t>按时看展并完成各项工作</t>
  </si>
  <si>
    <t>市财政安排</t>
  </si>
  <si>
    <t>提高办公室群众服务率</t>
  </si>
  <si>
    <t xml:space="preserve">      市委办2023年单位自有专项资金</t>
  </si>
  <si>
    <t>保障办公室工作顺利开展</t>
  </si>
  <si>
    <t>工作效率提升</t>
  </si>
  <si>
    <t>服务群众率</t>
  </si>
  <si>
    <t xml:space="preserve">      芒市党政内网中心屏蔽机房一期建设项目专项资金</t>
  </si>
  <si>
    <t>建设能够满足芒市今后10至20年内网扩容需求，规范化、标准化的内网屏蔽机房</t>
  </si>
  <si>
    <t>屏蔽机房建设数量</t>
  </si>
  <si>
    <t>德字室（2017）11号文件</t>
  </si>
  <si>
    <t>内网扩容需求满足率</t>
  </si>
  <si>
    <t>收益群体满意度</t>
  </si>
  <si>
    <t xml:space="preserve">      芒市特色文化走廊建设项目专项资金</t>
  </si>
  <si>
    <t>展示地方经济建设、政治建设、文化建设、生态文明建设和党的建设取得的主要工作成绩和特色亮点</t>
  </si>
  <si>
    <t>打造办公区走廊数</t>
  </si>
  <si>
    <t>条</t>
  </si>
  <si>
    <t>州委办便签（2022）136号</t>
  </si>
  <si>
    <t>自豪感增强</t>
  </si>
  <si>
    <t>受益群体满意度</t>
  </si>
  <si>
    <t xml:space="preserve">      档案馆档案维护经费</t>
  </si>
  <si>
    <t>确保全市档案安全保管，及时发现发现和排除安全隐患，确保全市档案安全平稳利用，严防档案损毁的发生，构建档案安全体系。</t>
  </si>
  <si>
    <t>管理档案卷宗数</t>
  </si>
  <si>
    <t>131900</t>
  </si>
  <si>
    <t>卷</t>
  </si>
  <si>
    <t>芒办发（2015）103号</t>
  </si>
  <si>
    <t>档案规范化管理，查询便捷率</t>
  </si>
  <si>
    <t xml:space="preserve">      档案馆库房设施设备建设项目专项经费</t>
  </si>
  <si>
    <t>档案馆库房设施设备完善后将满足芒市未来30年内档案收集入库管理需求。</t>
  </si>
  <si>
    <t>设备配备率</t>
  </si>
  <si>
    <t>芒办发（2022）109号</t>
  </si>
  <si>
    <t>保障档案持续使用性和完整性</t>
  </si>
  <si>
    <t xml:space="preserve">  中国共产党芒市委员会组织部</t>
  </si>
  <si>
    <t xml:space="preserve">    中国共产党芒市委员会组织部</t>
  </si>
  <si>
    <t xml:space="preserve">      市委组织部2023年度自有资金</t>
  </si>
  <si>
    <t>用好单位自有资金</t>
  </si>
  <si>
    <t>年内用好单位自有资金</t>
  </si>
  <si>
    <t>自有资金使用是否规范</t>
  </si>
  <si>
    <t>通过自有资金使用，提高各项业务水平</t>
  </si>
  <si>
    <t>业务水平得到提高</t>
  </si>
  <si>
    <t>服务对象是否满意</t>
  </si>
  <si>
    <t xml:space="preserve">      2023年度两新党组织非公党建工作经费及党组织书记补贴资金</t>
  </si>
  <si>
    <t>完成经费使用及发放</t>
  </si>
  <si>
    <t>政策宣传次数</t>
  </si>
  <si>
    <t xml:space="preserve">      芒市老干部局2023年度重大节庆慰问经费</t>
  </si>
  <si>
    <t>完成慰问金发放</t>
  </si>
  <si>
    <t>救助对象人数（人次）</t>
  </si>
  <si>
    <t>反映应保尽保、应救尽救对象的人数（人次）情况。</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</si>
  <si>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</si>
  <si>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</si>
  <si>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</si>
  <si>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</si>
  <si>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</si>
  <si>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</si>
  <si>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</si>
  <si>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 xml:space="preserve">      市委组织部2023年人才、干教、老干、关工委、党代办、妇女儿童、智慧党建、数字化档案党建平台等经费</t>
  </si>
  <si>
    <t>认真开展组织部各项专项业务工作</t>
  </si>
  <si>
    <t>认真完成各项专项业务工作</t>
  </si>
  <si>
    <t>各项工作的开展情况</t>
  </si>
  <si>
    <t>年内完成业务经费支出</t>
  </si>
  <si>
    <t>经费保障情况</t>
  </si>
  <si>
    <t>通过开展人才等工作提高社会各界政策知晓率</t>
  </si>
  <si>
    <t>通过开展各项工作提高组织部的社会知晓率</t>
  </si>
  <si>
    <t>社会知晓率</t>
  </si>
  <si>
    <t xml:space="preserve">      村民小组活动室项目建设经费</t>
  </si>
  <si>
    <t>完成项目资金支付</t>
  </si>
  <si>
    <t>工程单位建设成本</t>
  </si>
  <si>
    <t>反映单位平米数、公里数、个数、亩数等的平均成本。</t>
  </si>
  <si>
    <t xml:space="preserve">      2023年度村社区两委等人员人身意外伤害险补助资金</t>
  </si>
  <si>
    <t>完成村社干保险购买</t>
  </si>
  <si>
    <t>1120</t>
  </si>
  <si>
    <t xml:space="preserve">  中国共产党芒市委员会宣传部</t>
  </si>
  <si>
    <t xml:space="preserve">    中国共产党芒市委员会宣传部</t>
  </si>
  <si>
    <t xml:space="preserve">      芒市委宣传部特定业务专项经费</t>
  </si>
  <si>
    <t>2023年市委宣传部特定业务费</t>
  </si>
  <si>
    <t>支持部门事业发展，保障部门工作运转</t>
  </si>
  <si>
    <t>按照部门设定绩效目标按质按量完成</t>
  </si>
  <si>
    <t>2023年1月1日-2023年12月31日</t>
  </si>
  <si>
    <t>保障部门事业发展，促推部门经济发展</t>
  </si>
  <si>
    <t>促进部门事业发展，助推社会各项事物加速发展</t>
  </si>
  <si>
    <t>保障社会良好生态效应</t>
  </si>
  <si>
    <t>可持续性发展</t>
  </si>
  <si>
    <t>提高群众满意度</t>
  </si>
  <si>
    <t xml:space="preserve">      芒市网络应急指挥中心视频会议系统建设经费</t>
  </si>
  <si>
    <t>芒市网络应急指挥中心视频会议系统建设经费</t>
  </si>
  <si>
    <t>建立1个网络应急指挥中心视频会议系统</t>
  </si>
  <si>
    <t>按质按量完成好</t>
  </si>
  <si>
    <t>建设总经费26万元</t>
  </si>
  <si>
    <t>26</t>
  </si>
  <si>
    <t>保障网络安全，为经济良好运行保驾护航</t>
  </si>
  <si>
    <t>提升互联网信息内容管理、提供网络安全保障</t>
  </si>
  <si>
    <t>可持续性影响</t>
  </si>
  <si>
    <t xml:space="preserve">      芒市委宣传部内宣外宣专项经费</t>
  </si>
  <si>
    <t>芒市委宣传部内宣外宣专项经费</t>
  </si>
  <si>
    <t>市委宣传部内宣外宣阵地建设</t>
  </si>
  <si>
    <t>专项建设经费124万</t>
  </si>
  <si>
    <t>124</t>
  </si>
  <si>
    <t>通过内宣外宣阵地建设，助推经济发展</t>
  </si>
  <si>
    <t>推动新兴媒体与传统媒体融合相互促进、优势互补，形成网上网下同心圆。</t>
  </si>
  <si>
    <t>服务群众满意度</t>
  </si>
  <si>
    <t xml:space="preserve">  中共芒市委统战部</t>
  </si>
  <si>
    <t xml:space="preserve">    中共芒市委统战部</t>
  </si>
  <si>
    <t>单位自有资金，用来开展国家政策、法律法规宣传，开展统一战线，民族宗教，民族团结，社会维稳工作，</t>
  </si>
  <si>
    <t>年度内做好各项工作</t>
  </si>
  <si>
    <t>年度内做好各项工作，</t>
  </si>
  <si>
    <t>单位自有资金</t>
  </si>
  <si>
    <t>提高资金使用效率,提高工作效率</t>
  </si>
  <si>
    <t>服务对象满意度达98%</t>
  </si>
  <si>
    <t xml:space="preserve">      2023年创建工作经费</t>
  </si>
  <si>
    <t>展示芒市创建工作取得的成效，展现特色亮点，全面建成芒市民族团结进步示范市，使全全市平等、团结、互助、和谐的社会主义民族关系更加巩固，全市经济社会全面协调可持续发展，人民生活水平和幸福感明显提升。</t>
  </si>
  <si>
    <t>做好2023年创建工作，按年初计划完成工作任务。</t>
  </si>
  <si>
    <t>提高资金使用效率</t>
  </si>
  <si>
    <t>2023年创建民族团结示范市工作经费</t>
  </si>
  <si>
    <t>做好2023年创建工作，人民生活水平和幸福感明显提升。</t>
  </si>
  <si>
    <t>全市经济社会全面协调可持续发展，人民生活水平和幸福感明显提升</t>
  </si>
  <si>
    <t>服务对象满意度达95%以上</t>
  </si>
  <si>
    <t xml:space="preserve">  中国共产党芒市委员会政法委员会</t>
  </si>
  <si>
    <t xml:space="preserve">    中国共产党芒市委员会政法委员会</t>
  </si>
  <si>
    <t xml:space="preserve">      2023年综治禁防创安维稳工作经费</t>
  </si>
  <si>
    <t>2023年综治禁防创安维稳工作经费</t>
  </si>
  <si>
    <t>围绕长效长治、建立维稳、禁毒、平安建设、扫黑除恶常态化长效机制</t>
  </si>
  <si>
    <t>2023特定业务费</t>
  </si>
  <si>
    <t>群众对政法机关或政法队伍的执法工作综合满意率</t>
  </si>
  <si>
    <t>群众对所在地社会治安满意度</t>
  </si>
  <si>
    <t>群众安全感综合满意率</t>
  </si>
  <si>
    <t xml:space="preserve">      2023年单位自有资金</t>
  </si>
  <si>
    <t>2023年单位自有资金</t>
  </si>
  <si>
    <t>常态化机制</t>
  </si>
  <si>
    <t>政法工作综合满意率</t>
  </si>
  <si>
    <t>群众对政法工作综合满意率</t>
  </si>
  <si>
    <t xml:space="preserve">  中国共产党芒市委机构编制委员会办公室</t>
  </si>
  <si>
    <t xml:space="preserve">    中国共产党芒市委机构编制委员会办公室</t>
  </si>
  <si>
    <t xml:space="preserve">      机房运行维护补助经费</t>
  </si>
  <si>
    <t>保证机房正常运转</t>
  </si>
  <si>
    <t>运转效率</t>
  </si>
  <si>
    <t>反映运转效率情况。</t>
  </si>
  <si>
    <t>运转质量</t>
  </si>
  <si>
    <t>反映运转质量情况。</t>
  </si>
  <si>
    <t>产生的社会效益</t>
  </si>
  <si>
    <t>反映所产生的社会效益情况。</t>
  </si>
  <si>
    <t>使用对象满意度</t>
  </si>
  <si>
    <t>反映使用对象的满意情况。</t>
  </si>
  <si>
    <t xml:space="preserve">  芒市史志办</t>
  </si>
  <si>
    <t xml:space="preserve">    中国共产党芒市委员会党史研究室</t>
  </si>
  <si>
    <t xml:space="preserve">      2023年自有资金</t>
  </si>
  <si>
    <t>罗志昌陈列室及故居工作经费</t>
  </si>
  <si>
    <t>完善罗志昌陈列室及故居工作</t>
  </si>
  <si>
    <t>完善罗志昌陈列室及故居工作的质量</t>
  </si>
  <si>
    <t>2023年内完成</t>
  </si>
  <si>
    <t>一个会计完整年度</t>
  </si>
  <si>
    <t>让社会大众认知陈列室及故居的意义</t>
  </si>
  <si>
    <t>大众对陈列室的满意情况</t>
  </si>
  <si>
    <t>芒市党史，地方志工作经费、党史研究宣传教育培训工作经费；《芒市年鉴》2023卷，编纂、公开出版、印刷费工作经费；收集和编研《同心抗疫 共克时艰-芒市新冠肺炎疫情防控史料》出版、印刷；编撰、印刷《芒市名人》；罗志昌陈列室工作经费及故居修建费；革命遗址、抗战遗址普查、维修维护工作经费；购买国产化替代电脑；“四心聚力”党建联盟修缮费、意识形态；《扶贫志》启动资金。</t>
  </si>
  <si>
    <t>完成《芒市年鉴》2023卷</t>
  </si>
  <si>
    <t>《芒市年鉴》2023卷，编纂、公开出版、印刷费工作经费；收集和编研《同心抗疫 共克时艰-芒市新冠肺炎疫情防控史料》出版、印刷；编撰、印刷《芒市名人》；罗志昌陈列室工作经费及故居修建费；革命遗址、抗战遗址普查、维修维护工作经费；购买国产化替代电脑；“四心聚力”党建联盟修缮费、意识形态；《扶贫志》启动资金。</t>
  </si>
  <si>
    <t>完成《芒市年鉴》2023卷，出版、发行。</t>
  </si>
  <si>
    <t>完整会计年度</t>
  </si>
  <si>
    <t>发放《芒市年鉴》2023卷，查看各家工作动态</t>
  </si>
  <si>
    <t>党政机关、学校、企事业单位、社会团体、人民群众对年鉴发放满意度。</t>
  </si>
  <si>
    <t xml:space="preserve">  芒市财政局</t>
  </si>
  <si>
    <t xml:space="preserve">    芒市财政局</t>
  </si>
  <si>
    <t xml:space="preserve">      芒市财政局办公专项经费</t>
  </si>
  <si>
    <t>芒市财政局办公专项经费</t>
  </si>
  <si>
    <t>信息系统建设变更率</t>
  </si>
  <si>
    <t>反映信息系统建设过程中对质量的控制情况。
信息系统建设变更率=（建设过程中变更内容/计划建设内容）*100%。</t>
  </si>
  <si>
    <t>系统终验时间偏差率</t>
  </si>
  <si>
    <t>反映系统建设最终验收与计划时间的偏差情况。
系统终验时间偏差率=(统建设最终验收时间-计划终验时间)/计划完成时间*100%</t>
  </si>
  <si>
    <t>系统初验时间偏差率</t>
  </si>
  <si>
    <t>反映系统建设初步验收与计划时间的偏差情况。
系统初验时间偏差率=(系统初验        时间-计划初验时间)/计划完成时间*100%</t>
  </si>
  <si>
    <t>成交价包含运维年数</t>
  </si>
  <si>
    <t>反映信息系统建设及运维成本的控制情况。</t>
  </si>
  <si>
    <t>2500</t>
  </si>
  <si>
    <t>管理增量数据条数</t>
  </si>
  <si>
    <t>反映信息系统建设/运维对增量数据的管理情况（仅计算核心数据，原则上核心数据不超过5类)。</t>
  </si>
  <si>
    <t>管理存量数据条数</t>
  </si>
  <si>
    <t>反映信息系统建设/运维对存量数据的管理情况（仅计算核心数据，原则上核心数据不超过5类)。</t>
  </si>
  <si>
    <t xml:space="preserve">      资产处置经费</t>
  </si>
  <si>
    <t>1500</t>
  </si>
  <si>
    <t xml:space="preserve">  芒市人民政府办公室</t>
  </si>
  <si>
    <t xml:space="preserve">    芒市人民政府办公室</t>
  </si>
  <si>
    <t xml:space="preserve">      昆明地区离退休人员协会德江分会芒市组活动经费</t>
  </si>
  <si>
    <t>昆明离退休人员协会德江分会（芒市组）活动经费</t>
  </si>
  <si>
    <t>昆明离退休人员协会德江分会（芒市组）服务对象满意度</t>
  </si>
  <si>
    <t xml:space="preserve">      芒市人民政府办公室专项业务经费</t>
  </si>
  <si>
    <t>确保芒市人民政府办公室2023年日常工作运转支出</t>
  </si>
  <si>
    <t>芒市人民政府办公室日常工作支出</t>
  </si>
  <si>
    <t>芒市经济社会可持续发展</t>
  </si>
  <si>
    <t>芒市社会效益发展</t>
  </si>
  <si>
    <t xml:space="preserve">      芒市疫情防控指挥部办公室自有资金</t>
  </si>
  <si>
    <t>确保芒市疫情指挥部办公室日常工作运转</t>
  </si>
  <si>
    <t>芒市疫情防控指挥部专项业务经费（自有）</t>
  </si>
  <si>
    <t>确保芒市疫情防控工作正常运转</t>
  </si>
  <si>
    <t xml:space="preserve">      芒市疫情指挥部办公室专项业务经费</t>
  </si>
  <si>
    <t>芒市疫情指挥部办公室2023年经费预算42万</t>
  </si>
  <si>
    <t>芒市疫情指挥部办公室2023年保运转支出</t>
  </si>
  <si>
    <t>芒市疫情指挥部办公室专项业务费</t>
  </si>
  <si>
    <t>芒市疫情防控指挥部切实发挥相关职能职责</t>
  </si>
  <si>
    <t>确保芒市经济发展平稳</t>
  </si>
  <si>
    <t>芒市经济发展平稳</t>
  </si>
  <si>
    <t>降低芒市因疫情造成影响</t>
  </si>
  <si>
    <t>芒市服务对象满意度</t>
  </si>
  <si>
    <t xml:space="preserve">      德宏州贸易商会驻缅甸仰光商务代表处专项经费</t>
  </si>
  <si>
    <t>确保德宏州贸易商会驻缅甸仰光商务代表处正常工作运转</t>
  </si>
  <si>
    <t>德宏州贸易商会驻缅甸仰光商务代表处专项经费</t>
  </si>
  <si>
    <t>带动德宏“一带一路”中缅经济走廊建设</t>
  </si>
  <si>
    <t>带动德宏州经济社会发展</t>
  </si>
  <si>
    <t xml:space="preserve">      芒市人民政府办公室自有资金</t>
  </si>
  <si>
    <t>芒市人民政府办公室自有资金</t>
  </si>
  <si>
    <t xml:space="preserve">  芒市政务服务管理局</t>
  </si>
  <si>
    <t xml:space="preserve">    芒市政务服务管理局</t>
  </si>
  <si>
    <t xml:space="preserve">      交易中心电子化平台运维工作经费</t>
  </si>
  <si>
    <t>德宏州公共资源交易管理局关于做好公共资源交易电子化平台运维项目经费预算申报工作</t>
  </si>
  <si>
    <t>按时按质完成</t>
  </si>
  <si>
    <t>是否按时按质完成</t>
  </si>
  <si>
    <t>社会效益显著提高</t>
  </si>
  <si>
    <t>服务对象满意度大于95%</t>
  </si>
  <si>
    <t xml:space="preserve">      州级和芒市政务服务场所标准化建设专项资金</t>
  </si>
  <si>
    <t>完成州级和芒市政务服务场所建设的三分之一以上的资金拨付</t>
  </si>
  <si>
    <t>反映部门购置计划执行情况购置计划执行情况。
购置计划完成率=（实际购置交付装备数量/计划购置交付装备数量）*100%。</t>
  </si>
  <si>
    <t>使用人员满意度</t>
  </si>
  <si>
    <t>反映服务对象对购置设备的整体满意情况。
使用人员满意度=（对购置设备满意的人数/问卷调查人数）*100%。</t>
  </si>
  <si>
    <t xml:space="preserve">      政务服务工作经费</t>
  </si>
  <si>
    <t>开展政务服务工作</t>
  </si>
  <si>
    <t>按时按质完成工作</t>
  </si>
  <si>
    <t>是否按时按质完成工作</t>
  </si>
  <si>
    <t xml:space="preserve">  芒市投资促进局</t>
  </si>
  <si>
    <t xml:space="preserve">    芒市投资促进局</t>
  </si>
  <si>
    <t xml:space="preserve">      招商引资工作经费</t>
  </si>
  <si>
    <t>2023年通过大力加强招商引资，确保完成2023年州人民政府下达给我市引进省外到位资金目标任务，争取在全州对县市招商引资工作考核中排名第一。</t>
  </si>
  <si>
    <t>确保完成2023年州人民政府下达给我市引进省外到位资金目标任务，争取在全州对县市招商引资工作考核中排名第一。</t>
  </si>
  <si>
    <t>为完成全年引进省外到位资金，新增30个项目的目标任务，每个项目需投入3万至5万元，共需投入近150万元。</t>
  </si>
  <si>
    <t>通过引进省外到位资金，预计能为全市增加税收收入0.8亿元至1.5亿元，增加非税收入0.3亿元至0.6亿元，增加固定资产投资20亿元至30亿元。</t>
  </si>
  <si>
    <t>通过近几年及今年我市持续加强招商引资工作，全市经济社会、城乡面貌、产业转型、园区建设等取得了重大发展。</t>
  </si>
  <si>
    <t>通过做好对外来投资企业的服务，今年力争达到90%的外来投资企业对我市营商环境的持续优化感到满意。群众的认可和满意度达到90%。</t>
  </si>
  <si>
    <t xml:space="preserve">  中国共产主义青年团芒市委员会</t>
  </si>
  <si>
    <t xml:space="preserve">    中国共产主义青年团芒市委员会</t>
  </si>
  <si>
    <t xml:space="preserve">      专项业务费（禁毒防艾、青少年合法权益、青年就业创业、七彩假期志愿服务、科普、健康机关、党建）补助资金</t>
  </si>
  <si>
    <t>专项业务费（禁毒防艾、青少年合法权益、青年就业创业、七彩假期志愿服务、科普、健康机关、党建）补助资金</t>
  </si>
  <si>
    <t>补助金额</t>
  </si>
  <si>
    <t>50000</t>
  </si>
  <si>
    <t>对社会发展促进作用</t>
  </si>
  <si>
    <t xml:space="preserve">      自有专项资金</t>
  </si>
  <si>
    <t>专户自有资金</t>
  </si>
  <si>
    <t>对经济发展促进作用</t>
  </si>
  <si>
    <t xml:space="preserve">      少先队工作经费</t>
  </si>
  <si>
    <t>完成市委市政府安排的中心工作及团省委、团州委布置的少先队工作任务</t>
  </si>
  <si>
    <t>对社会促进作用</t>
  </si>
  <si>
    <t xml:space="preserve">  芒市工商业联合会</t>
  </si>
  <si>
    <t xml:space="preserve">    芒市工商业联合会</t>
  </si>
  <si>
    <t xml:space="preserve">      乡镇商会登记管理、对外民间交往、考察调研、教育培训、招商引资、党建工作、原老工商业者帮扶等工作经费</t>
  </si>
  <si>
    <t>乡镇商会登记管理、对外民间交往、考察调研、教育培训、招商引资、党建工作、原老工商业者帮扶等工作经费</t>
  </si>
  <si>
    <t>反映全年开展报告会共2场，分上下半年组织开展情况。</t>
  </si>
  <si>
    <t>乡镇商会登记管理</t>
  </si>
  <si>
    <t>反映根据年度中心工作开展主题活动情况。</t>
  </si>
  <si>
    <t>党建工作满意度</t>
  </si>
  <si>
    <t>反映在宣传平台“刊、网、微、”上宣传稿件刊载量情况。</t>
  </si>
  <si>
    <t>外出考察培训</t>
  </si>
  <si>
    <t>反映利用“刊、网、微”3个平台进行广泛宣传情况。</t>
  </si>
  <si>
    <t>反映稿件质量情况。（被民进中央网站、云南统一战线网站、云南政协报、云南日报等主流媒体转载发布）
采用率＝实际采用数量/计划采用数量*100%。</t>
  </si>
  <si>
    <t>会员满意度</t>
  </si>
  <si>
    <t>乡镇商会登记管理、对外民间交往、考察调研、教育培训、招商引资、党建工作、原老工商业者帮扶等工作</t>
  </si>
  <si>
    <t xml:space="preserve">  芒市归国华侨联合会</t>
  </si>
  <si>
    <t xml:space="preserve">    芒市归国华侨联合会</t>
  </si>
  <si>
    <t xml:space="preserve">      困难归侨侨眷生活补助资金</t>
  </si>
  <si>
    <t>关心关爱芒市生活困难归侨侨眷</t>
  </si>
  <si>
    <t>做好芒市生活困难归侨侨眷关心关爱工作</t>
  </si>
  <si>
    <t>归侨侨眷生活困难补助资金</t>
  </si>
  <si>
    <t>使芒市生活困难归侨侨眷感受到政府关心关爱</t>
  </si>
  <si>
    <t>困难归侨侨眷满意度</t>
  </si>
  <si>
    <t>困难归侨侨眷满意度达95%</t>
  </si>
  <si>
    <t xml:space="preserve">  芒市人武部</t>
  </si>
  <si>
    <t xml:space="preserve">    芒市人武部机关</t>
  </si>
  <si>
    <t xml:space="preserve">      国防动员经费</t>
  </si>
  <si>
    <t>保障工作顺利开展</t>
  </si>
  <si>
    <t>财政补助金额</t>
  </si>
  <si>
    <t>66</t>
  </si>
  <si>
    <t>部门服务率提升</t>
  </si>
  <si>
    <t xml:space="preserve">  芒市供销合作社联合社</t>
  </si>
  <si>
    <t xml:space="preserve">    芒市供销合作社联合社</t>
  </si>
  <si>
    <t xml:space="preserve">      综合改革业务专项资金</t>
  </si>
  <si>
    <t>综合改革业务费</t>
  </si>
  <si>
    <t xml:space="preserve">  芒市人民政府外事办公室</t>
  </si>
  <si>
    <t xml:space="preserve">    芒市人民政府外事办公室</t>
  </si>
  <si>
    <t xml:space="preserve">      单位自有资金收入专项经费</t>
  </si>
  <si>
    <t>开展边界巡查、对外交往、会谈会晤和边境突发事件处置</t>
  </si>
  <si>
    <t>检查（核查）任务完成率</t>
  </si>
  <si>
    <t>检查（核查）人员被投诉次数</t>
  </si>
  <si>
    <t xml:space="preserve">  芒市边防委办公室</t>
  </si>
  <si>
    <t xml:space="preserve">    芒市边防委办公室</t>
  </si>
  <si>
    <t xml:space="preserve">      自有资金强边固防联署办公经费</t>
  </si>
  <si>
    <t>物业管理面积</t>
  </si>
  <si>
    <t>反映公用经费保障部门（单位）实际物业管理面积。物业管理的面积数包括工作人员办公室面积、单位负责管理的公共物业面积、电梯及办公设备等。</t>
  </si>
  <si>
    <t>正常</t>
  </si>
  <si>
    <t>用于支付强边固防联署办公经费。</t>
  </si>
  <si>
    <t>用经费保障部门（单位）正常运转的在职人数情况。在职人数主要指办公、会议、培训、差旅、水费、电费等公用经费中服务保障的人数。</t>
  </si>
  <si>
    <t>平方米</t>
  </si>
  <si>
    <t xml:space="preserve">  芒市机关事务管理局</t>
  </si>
  <si>
    <t xml:space="preserve">    芒市机关事务管理局</t>
  </si>
  <si>
    <t xml:space="preserve">      专项业务经费</t>
  </si>
  <si>
    <t>1.进一步规范全市各级党政机关公务接待管理，厉行勤俭节约，反对铺张浪费，加强党风廉政建设，根据《中共中央政治局贯彻落实中央八项规定实施细则》《党政机关国内公务接待管理规定》和《云南省党政机关国内公务接待管理办法》精神，结合芒市实际，制定本规定。
2.全市各级党的机关、人大机关、行政机关、政协机关、监察机关、审判机关、检察机关，以及工会、共青团、妇联等人民团体和参照公务员法管理事业单位的国内公务接待（不包括外事接待和商务接待，以下简称公务接待）行为.
3.保证2023年各项工作正常运行。</t>
  </si>
  <si>
    <t>负责后勤服务保障</t>
  </si>
  <si>
    <t>负责市委市政府大院安保、部分党政机关核算工作、会务服务、食堂等</t>
  </si>
  <si>
    <t>保证工作正常运转</t>
  </si>
  <si>
    <t>保证工作正常运转空</t>
  </si>
  <si>
    <t>2023年</t>
  </si>
  <si>
    <t>市财政局安排2023年特定业务费</t>
  </si>
  <si>
    <t>经济有效持续增长</t>
  </si>
  <si>
    <t>有效增长</t>
  </si>
  <si>
    <t>服务范围、对象满意度</t>
  </si>
  <si>
    <t xml:space="preserve">      公务用车运行维护费（非税收入）专项经费</t>
  </si>
  <si>
    <t>保证市公车平台车辆正常运行。</t>
  </si>
  <si>
    <t>市公车平台全部车辆</t>
  </si>
  <si>
    <t>39</t>
  </si>
  <si>
    <t>市公车平台全部车辆正常运行</t>
  </si>
  <si>
    <t>2023年1月至12月</t>
  </si>
  <si>
    <t>1年</t>
  </si>
  <si>
    <t>2023年预算</t>
  </si>
  <si>
    <t>2023年预算资金</t>
  </si>
  <si>
    <t>保证正常公务出行</t>
  </si>
  <si>
    <t>用车保障满意度</t>
  </si>
  <si>
    <t xml:space="preserve">      单位自有资金收入经费</t>
  </si>
  <si>
    <t>2023年自有资金</t>
  </si>
  <si>
    <t>保证经济有效持续增长</t>
  </si>
  <si>
    <t>服务对象及范围满意度</t>
  </si>
  <si>
    <t xml:space="preserve">      项目资金专项经费</t>
  </si>
  <si>
    <t>款项全部付清</t>
  </si>
  <si>
    <t>2023年预算安排</t>
  </si>
  <si>
    <t>保证办公用房质量及挂图作战室网络正常运行</t>
  </si>
  <si>
    <t xml:space="preserve">  芒市融媒体中心</t>
  </si>
  <si>
    <t xml:space="preserve">    芒市融媒体中心</t>
  </si>
  <si>
    <t xml:space="preserve">      芒市融媒体中心2023年自有资金专项经费</t>
  </si>
  <si>
    <t>芒市融媒体中心自有资金</t>
  </si>
  <si>
    <t>行政补助工会活动4场次、办公费、劳务费支出</t>
  </si>
  <si>
    <t>2023年部门预算编报要求</t>
  </si>
  <si>
    <t>资金总计70万元</t>
  </si>
  <si>
    <t>持续维护社会稳定</t>
  </si>
  <si>
    <t xml:space="preserve">      芒市融媒体中心特定目标专项经费</t>
  </si>
  <si>
    <t>芒市融媒体中心特定业务费</t>
  </si>
  <si>
    <t>保障市级融媒正常工作运转</t>
  </si>
  <si>
    <t>资金总计30万元</t>
  </si>
  <si>
    <t>保障经济正常运转</t>
  </si>
  <si>
    <t>持续推动社会稳定</t>
  </si>
  <si>
    <t xml:space="preserve">  芒市科学技术协会</t>
  </si>
  <si>
    <t xml:space="preserve">    芒市科协技术协会</t>
  </si>
  <si>
    <t xml:space="preserve">  芒市广场管理所</t>
  </si>
  <si>
    <t xml:space="preserve">    芒市广场管理所</t>
  </si>
  <si>
    <t xml:space="preserve">      广场业务经费</t>
  </si>
  <si>
    <t>保障2023年度芒市广场管理所社会公共场所的维护职能</t>
  </si>
  <si>
    <t>日均开放时长</t>
  </si>
  <si>
    <t>反映大型场馆日均开放的时长情况。</t>
  </si>
  <si>
    <t>维护覆盖率</t>
  </si>
  <si>
    <t>反映在计划范围内大型场馆展（藏）品、场馆（设施、设备）维护的覆盖情况。维护覆盖率=实际维护数/应维护数*100%</t>
  </si>
  <si>
    <t>投诉处理及时率</t>
  </si>
  <si>
    <t>反映大型场馆接待对象的投诉在规定时间内有效处理的情况。投诉处理及时率=在规定时间内有效处理投诉数/投诉事件数*100%</t>
  </si>
  <si>
    <t>维护按时完成率</t>
  </si>
  <si>
    <t>反映大型场馆场所（设施、设备）维护按时完成的情况。场馆（设施、设备）维护按时完成率=在规定时限内完成维护的场馆（设施、设备）数量/维护的场馆（设施、设备）数量*100%</t>
  </si>
  <si>
    <t>免费开放天数</t>
  </si>
  <si>
    <t>365</t>
  </si>
  <si>
    <t>反映大型场馆免费开放的天数情况。</t>
  </si>
  <si>
    <t>接待对象投诉人次与接待人次的占</t>
  </si>
  <si>
    <t>接待对象投诉人次与接待人次的占比=大型场馆接待对象投诉人次/接待人次*100%</t>
  </si>
  <si>
    <t>接待对象的满意度</t>
  </si>
  <si>
    <t>反映场馆接待对象的满意程度。</t>
  </si>
  <si>
    <t>预算股</t>
  </si>
  <si>
    <t xml:space="preserve">  预算股专款</t>
  </si>
  <si>
    <t xml:space="preserve">    预算股专款</t>
  </si>
  <si>
    <t xml:space="preserve">      基金预算调出专项资金</t>
  </si>
  <si>
    <t>基金预算调出专项资金</t>
  </si>
  <si>
    <t>34380</t>
  </si>
  <si>
    <t xml:space="preserve">      棚改专项债券付息专项资金</t>
  </si>
  <si>
    <t>棚改专项债券付息专项资金</t>
  </si>
  <si>
    <t>858</t>
  </si>
  <si>
    <t xml:space="preserve">      基金预算结余结转专项资金</t>
  </si>
  <si>
    <t>基金预算结余结转专项资金</t>
  </si>
  <si>
    <t>基金预算结余结转</t>
  </si>
  <si>
    <t>16730</t>
  </si>
  <si>
    <t xml:space="preserve">      税务征管业务经费</t>
  </si>
  <si>
    <t>税务征管业务经费</t>
  </si>
  <si>
    <t>按比率</t>
  </si>
  <si>
    <t xml:space="preserve">      预留全市切块资金</t>
  </si>
  <si>
    <t>预留全市切块资金</t>
  </si>
  <si>
    <t>空预留全市切块资金</t>
  </si>
  <si>
    <t>9930</t>
  </si>
  <si>
    <t xml:space="preserve">      棚改专项债券兑付费专项资金</t>
  </si>
  <si>
    <t>棚改专项债券兑付费专项资金</t>
  </si>
  <si>
    <t>24</t>
  </si>
  <si>
    <t>按兑付费标准</t>
  </si>
  <si>
    <t xml:space="preserve">      一般债券还本（本级）专项资金</t>
  </si>
  <si>
    <t>一般债券还本（本级）专项资金</t>
  </si>
  <si>
    <t>一般债券还本（本级）</t>
  </si>
  <si>
    <t>4757</t>
  </si>
  <si>
    <t xml:space="preserve">      一般债券还本（再融资）专项资金</t>
  </si>
  <si>
    <t>一般债券还本专项资金</t>
  </si>
  <si>
    <t>30757</t>
  </si>
  <si>
    <t xml:space="preserve">      其他自平衡专项债券付息专项资金</t>
  </si>
  <si>
    <t>其他自平衡专项债券付息专项资金</t>
  </si>
  <si>
    <t>其他自平衡专项债券付息</t>
  </si>
  <si>
    <t>5373</t>
  </si>
  <si>
    <t xml:space="preserve">      一般公共预算结余结转专项资金</t>
  </si>
  <si>
    <t>一般公共预算结余结转专项资金</t>
  </si>
  <si>
    <t>30000</t>
  </si>
  <si>
    <t xml:space="preserve">      一般债券发行费用专项资金</t>
  </si>
  <si>
    <t>一般债券发行费用专项资金</t>
  </si>
  <si>
    <t>一般债券发行费用</t>
  </si>
  <si>
    <t xml:space="preserve">      污水处理费支出专项资金</t>
  </si>
  <si>
    <t>污水处理费支出专项资金</t>
  </si>
  <si>
    <t xml:space="preserve">      预备费专项资金</t>
  </si>
  <si>
    <t>预备费专项资金</t>
  </si>
  <si>
    <t>预备费</t>
  </si>
  <si>
    <t>3600</t>
  </si>
  <si>
    <t>应急准备</t>
  </si>
  <si>
    <t xml:space="preserve">      其他自平衡专项债券兑付费专项资金</t>
  </si>
  <si>
    <t>其他自平衡专项债券兑付费专项资金</t>
  </si>
  <si>
    <t>其他自平衡专项债券兑付费</t>
  </si>
  <si>
    <t xml:space="preserve">      专项债券兑付费专项资金</t>
  </si>
  <si>
    <t>专项债券兑付费专项资金</t>
  </si>
  <si>
    <t>专项债券兑付费</t>
  </si>
  <si>
    <t xml:space="preserve">      专项债券付息专项资金</t>
  </si>
  <si>
    <t>专项债券付息专项资金</t>
  </si>
  <si>
    <t>专项债券付息</t>
  </si>
  <si>
    <t>19378</t>
  </si>
  <si>
    <t xml:space="preserve">      基金安排全市各项融资还本付息专项资金</t>
  </si>
  <si>
    <t>基金安排全市各项融资还本付息专项资金</t>
  </si>
  <si>
    <t>36717</t>
  </si>
  <si>
    <t xml:space="preserve">      专项债券还本（本级）专项资金</t>
  </si>
  <si>
    <t>专项债券还本（本级）专项资金</t>
  </si>
  <si>
    <t>专项债券还本（本级）</t>
  </si>
  <si>
    <t>6730</t>
  </si>
  <si>
    <t xml:space="preserve">      一般债券付息专项资金</t>
  </si>
  <si>
    <t>一般债券付息专项资金</t>
  </si>
  <si>
    <t>一般债券付息金额</t>
  </si>
  <si>
    <t>9516</t>
  </si>
  <si>
    <t xml:space="preserve">      专项债券还本（再融资）专项资金</t>
  </si>
  <si>
    <t>专项债券还本（再融资）专项资金</t>
  </si>
  <si>
    <t>专项债券还本（再融资）</t>
  </si>
  <si>
    <t>105800</t>
  </si>
  <si>
    <t xml:space="preserve">      土地储备专项债券付息专项资金</t>
  </si>
  <si>
    <t>土地储备专项债券付息专项资金</t>
  </si>
  <si>
    <t>土地储备专项债券付息</t>
  </si>
  <si>
    <t>780</t>
  </si>
  <si>
    <t>按收益情况</t>
  </si>
  <si>
    <t xml:space="preserve">      基金预算上解支出专项资金</t>
  </si>
  <si>
    <t>基金预算上解支出专项资金</t>
  </si>
  <si>
    <t>3360</t>
  </si>
  <si>
    <t xml:space="preserve">      国有资本经营预算调出专项资金</t>
  </si>
  <si>
    <t>国有资本经营预算调出专项资金</t>
  </si>
  <si>
    <t>1700</t>
  </si>
  <si>
    <t>按比</t>
  </si>
  <si>
    <t xml:space="preserve">      一般公共预算上解支出专项资金</t>
  </si>
  <si>
    <t>一般公共预算上解支出专项资金</t>
  </si>
  <si>
    <t>6200</t>
  </si>
  <si>
    <t xml:space="preserve">      全市PPP可行性缺口补助和政府购买服务专项资金</t>
  </si>
  <si>
    <t>全市PPP可行性缺口补助和政府购买服务专项资金</t>
  </si>
  <si>
    <t xml:space="preserve">      土地储备专项债券兑付费专项资金</t>
  </si>
  <si>
    <t>土地储备专项债券兑付费专项资金</t>
  </si>
  <si>
    <t>土地储备专项债券兑付费</t>
  </si>
  <si>
    <t>19</t>
  </si>
  <si>
    <t xml:space="preserve">  芒市芒海镇人民政府</t>
  </si>
  <si>
    <t xml:space="preserve">    芒市芒海镇人民政府</t>
  </si>
  <si>
    <t xml:space="preserve">      芒海镇人民政府7.21泥石流灾害南毕河流域受灾户建房补助资金</t>
  </si>
  <si>
    <t>加快推进7.21泥石流灾害南毕河流域受灾户民房恢复重建工作</t>
  </si>
  <si>
    <t>补助农户数</t>
  </si>
  <si>
    <t>验收合格率</t>
  </si>
  <si>
    <t>完工时间</t>
  </si>
  <si>
    <t>2023年1月</t>
  </si>
  <si>
    <t>年-月-日</t>
  </si>
  <si>
    <t>增加受灾农户幸福感</t>
  </si>
  <si>
    <t xml:space="preserve">      2023年单位自有资金预算经费</t>
  </si>
  <si>
    <t>坚持以习近平新时代中国特色社会主义思想为指导，深入贯彻落实习近平总书记考察云南重要讲话精神和党中央、省委、州委和市委决策部署，在疫情防控常态化前提下，坚持稳中求进工作总基调，统筹推进疫情防控和经济社会发展工作，坚决落实好“疫情防控、社会治理、经济发展、乡村振兴、基础设施建设及生态文明建设”，保证日常工作正常开展</t>
  </si>
  <si>
    <t>保障人员</t>
  </si>
  <si>
    <t>有效开展疫情防控、社会治理、经济发展、乡村振兴、基础设施建设及生态文明建设工作</t>
  </si>
  <si>
    <t>资金在规定时间内下达率</t>
  </si>
  <si>
    <t>资金在规定时间内支付到位率</t>
  </si>
  <si>
    <t>开展各项工作经费</t>
  </si>
  <si>
    <t>工作完成情况</t>
  </si>
  <si>
    <t>全镇受益人群覆盖率</t>
  </si>
  <si>
    <t xml:space="preserve">  芒市芒市镇人民政府</t>
  </si>
  <si>
    <t xml:space="preserve">    芒市芒市镇人民政府</t>
  </si>
  <si>
    <t xml:space="preserve">      芒市镇非税收入专项资金</t>
  </si>
  <si>
    <t>芒市镇非税收入资金</t>
  </si>
  <si>
    <t>79</t>
  </si>
  <si>
    <t xml:space="preserve">      芒市镇自有资金</t>
  </si>
  <si>
    <t>芒市镇自有资金</t>
  </si>
  <si>
    <t>芒市镇2023年自有资金</t>
  </si>
  <si>
    <t>芒财（2021）126号</t>
  </si>
  <si>
    <t>用于芒市镇日常工作</t>
  </si>
  <si>
    <t xml:space="preserve">  芒市勐戛镇人民政府</t>
  </si>
  <si>
    <t xml:space="preserve">    芒市勐戛镇人民政府</t>
  </si>
  <si>
    <t xml:space="preserve">      非财政拨款收入补助资金</t>
  </si>
  <si>
    <t>根据2022年自有资金收入情况，预算2023年单位自有资金，按照实际工作开展情况支付款项。</t>
  </si>
  <si>
    <t>非财政拨款收入补助资金</t>
  </si>
  <si>
    <t>绩效表</t>
  </si>
  <si>
    <t>保障政府运转</t>
  </si>
  <si>
    <t xml:space="preserve">  芒市风平镇人民政府</t>
  </si>
  <si>
    <t xml:space="preserve">    芒市风平镇人民政府</t>
  </si>
  <si>
    <t xml:space="preserve">      非财政拨款专项资金</t>
  </si>
  <si>
    <t>根据《中华人民共和国预算法》《国务院关于进一步深化预算管理制度改革的意见》（国发〔2021〕5号）文件、财政部《预算管理一体化规范（试行）》和云南省预算管理一体化改革实施要求，单位收支必须全口径纳入预算管理。为确保2022年各单位正常开展工作，请各单位认真测算2022年自有资金预算，及时纳入部门预算申报。</t>
  </si>
  <si>
    <t>非财政拨款收入保障人数</t>
  </si>
  <si>
    <t>122</t>
  </si>
  <si>
    <t>有效保障部门运转</t>
  </si>
  <si>
    <t xml:space="preserve">      省委省政府德宏现场办公会介桃村提升改造专项经费</t>
  </si>
  <si>
    <t>深入贯彻落实省委、省政府决策部署，做好省委省政府德宏现场会芒市筹备工作，抓好现场会各项筹备工作，快速高效的完成介桃村的展板更新、文化墙绘制、围墙修建等提升改造工作，为省委省政府德宏现场会的顺利召开提供坚实保障。</t>
  </si>
  <si>
    <t>完成介桃村村规民约、党建长廊、党员示范巷等展板更新</t>
  </si>
  <si>
    <t>137.14</t>
  </si>
  <si>
    <t>制作介桃村同心桥、同心广场、同心湖、同心井等双面标识、广告牌数量</t>
  </si>
  <si>
    <t>71</t>
  </si>
  <si>
    <t>完场介桃村党员活动室、同心湖栈道等提升改造</t>
  </si>
  <si>
    <t>1917</t>
  </si>
  <si>
    <t>介桃村的展板更新、文化墙绘制、围墙修建等提升改造工作验收标准符合国家规定</t>
  </si>
  <si>
    <t>省委省政府德宏现场办公会介桃村提升改造专项经费在规定时间内支付到位率</t>
  </si>
  <si>
    <t>介桃村展板更新、文化墙绘制、双面标识及广告牌费用</t>
  </si>
  <si>
    <t>37.729</t>
  </si>
  <si>
    <t>介桃村围墙修建等提升改造费用</t>
  </si>
  <si>
    <t>72.4485</t>
  </si>
  <si>
    <t>介桃村调研路线杂物清理等费用</t>
  </si>
  <si>
    <t>1.88</t>
  </si>
  <si>
    <t>省委省政府德宏现场会其他支出费用</t>
  </si>
  <si>
    <t>通过对介桃村进行各项环境改造提升，提高介桃景点观赏性，促进乡村旅游发展，增加群众经济收入</t>
  </si>
  <si>
    <t>有效保护项目周边生态自然环境，促进项目周边环境提升</t>
  </si>
  <si>
    <t xml:space="preserve">  芒市江东乡人民政府</t>
  </si>
  <si>
    <t xml:space="preserve">    芒市江东乡人民政府</t>
  </si>
  <si>
    <t xml:space="preserve">      江东乡2023年单位自有预算资金</t>
  </si>
  <si>
    <t>坚持以习近平新时代中国特色社会主义思想为指导，坚持稳中求进，推动工作正常有序开展。</t>
  </si>
  <si>
    <t>59</t>
  </si>
  <si>
    <t>关于印发2023年部门预算和2023年至2025年中期财政规划编制说明的通知</t>
  </si>
  <si>
    <t>确保工作有序开展</t>
  </si>
  <si>
    <t>资金下达率</t>
  </si>
  <si>
    <t>开展工作经费</t>
  </si>
  <si>
    <t>受益人覆盖率</t>
  </si>
  <si>
    <t xml:space="preserve">  芒市三台山德昂族乡人民政府</t>
  </si>
  <si>
    <t xml:space="preserve">    芒市三台山德昂族乡人民政府</t>
  </si>
  <si>
    <t>根据2022年自有资金收入情况，预算2023年单位自有资金，按照实际业务工作开展情况支付款项。</t>
  </si>
  <si>
    <t>服务群众人数</t>
  </si>
  <si>
    <t>7800</t>
  </si>
  <si>
    <t>完成工作情况</t>
  </si>
  <si>
    <t>按照收入情况支出</t>
  </si>
  <si>
    <t>保障全乡各项工作顺利开展</t>
  </si>
  <si>
    <t>97</t>
  </si>
  <si>
    <t xml:space="preserve">  芒市五岔路乡人民政府</t>
  </si>
  <si>
    <t xml:space="preserve">    芒市五岔路乡人民政府</t>
  </si>
  <si>
    <t xml:space="preserve">      2023年非财政补助资金</t>
  </si>
  <si>
    <t>按照云南省财政厅预算管理一体化改革的统一部署，从2022年开始单位收支必须全口径纳入部门预算管理，从预算编制到会计核算全流程进行了相关的技术和要素控制，实现业务和技术上的环环相扣、无缝对接，如果没有编制自有资金收支预算，单位将无法进行自有资金收支管理。为确保2022年各单位正常开展工作，请各单位认真测算2022年自有资金预算，及时纳入部门预算申报。</t>
  </si>
  <si>
    <t>年限</t>
  </si>
  <si>
    <t>芒财〔2021〕126号 芒市财政局关于做好2022年单位自有资金收支预算申报的通知1</t>
  </si>
  <si>
    <t>日常工作保障率</t>
  </si>
  <si>
    <t xml:space="preserve">  芒市西山乡人民政府</t>
  </si>
  <si>
    <t xml:space="preserve">    芒市西山乡人民政府</t>
  </si>
  <si>
    <t>保障乡镇各项工作有序开展，确保乡镇财政平稳运行</t>
  </si>
  <si>
    <t>资金拨付及时率</t>
  </si>
  <si>
    <t>成本金额</t>
  </si>
  <si>
    <t>1000000</t>
  </si>
  <si>
    <t>支持乡镇工作开展</t>
  </si>
  <si>
    <t xml:space="preserve">  芒市轩岗乡人民政府</t>
  </si>
  <si>
    <t xml:space="preserve">    芒市轩岗乡人民政府</t>
  </si>
  <si>
    <t xml:space="preserve">      2023年专户其他收入资金</t>
  </si>
  <si>
    <t>2023年预估其他收入</t>
  </si>
  <si>
    <t>预估其他收入</t>
  </si>
  <si>
    <t>可持续发展</t>
  </si>
  <si>
    <t>可持续</t>
  </si>
  <si>
    <t xml:space="preserve">      2023年非税收入专项资金</t>
  </si>
  <si>
    <t>用于2023年轩岗基础设施建设，道路修缮、人居环境提升改善、农村基础设施建设以及保障轩岗政府运转等</t>
  </si>
  <si>
    <t>惠及村委会数</t>
  </si>
  <si>
    <t>惠及村委会数≤8个</t>
  </si>
  <si>
    <t>项目验收合格率100%</t>
  </si>
  <si>
    <t>项目完工及时率</t>
  </si>
  <si>
    <t>项目完工及时率100%</t>
  </si>
  <si>
    <t>投入资金</t>
  </si>
  <si>
    <t>投入资金40万元</t>
  </si>
  <si>
    <t>促进轩岗乡农村基础设施建设</t>
  </si>
  <si>
    <t>有效促进轩岗乡农村基础设施建设</t>
  </si>
  <si>
    <t>群众满意度≥95%</t>
  </si>
  <si>
    <t xml:space="preserve">  芒市遮放镇人民政府</t>
  </si>
  <si>
    <t xml:space="preserve">    芒市遮放镇人民政府</t>
  </si>
  <si>
    <t>2023年非税收入</t>
  </si>
  <si>
    <t xml:space="preserve">      非同级财政拨款收入补助资金</t>
  </si>
  <si>
    <t>非同级财政拨款收入补助资金</t>
  </si>
  <si>
    <t>2000000</t>
  </si>
  <si>
    <t>服务满意度</t>
  </si>
  <si>
    <t xml:space="preserve">  芒市中山乡人民政府</t>
  </si>
  <si>
    <t xml:space="preserve">    芒市中山乡人民政府</t>
  </si>
  <si>
    <t>文件、绩效目标表</t>
  </si>
  <si>
    <t xml:space="preserve">  芒市气象局</t>
  </si>
  <si>
    <t xml:space="preserve">    芒市气象局机关</t>
  </si>
  <si>
    <t xml:space="preserve">      芒市创建“中国气候宜居城市”经费</t>
  </si>
  <si>
    <t>在芒市生态功能区、主要景区、重点产业区建设负氧离子监测站6个。</t>
  </si>
  <si>
    <t>建设负氧离子监测站数量</t>
  </si>
  <si>
    <t>负氧离子监测站数量</t>
  </si>
  <si>
    <t>反映芒市地区负氧离子情况，评判是否气候宜居。</t>
  </si>
  <si>
    <t>创建成为”中国气候宜居城市“，助力芒市“大健康+全域旅游+康养+特色小镇”产业链发展。</t>
  </si>
  <si>
    <t>助力芒市“大健康+全域旅游+康养+特色小镇”产业链发展</t>
  </si>
  <si>
    <t>进一步提升城市形象，扩大对外影响，打造生态气候资源高地，不仅是实现芒市绿色发展的客观需要，也是改善城市生态环境的重要途径，对提升城市品位、增强城市核心竞争力具有重要意义。</t>
  </si>
  <si>
    <t>旅游业、服务行业、当地居民满意度</t>
  </si>
  <si>
    <t>反映气候宜居品牌带来社会效益，增加群众满意度。</t>
  </si>
  <si>
    <t xml:space="preserve">  勐焕街道办事处</t>
  </si>
  <si>
    <t xml:space="preserve">    芒市勐焕街道办事处</t>
  </si>
  <si>
    <t xml:space="preserve">      芒市勐焕街道办事处非财政收入补助资金</t>
  </si>
  <si>
    <t>保障日常工作有序开展</t>
  </si>
  <si>
    <t>有效保障日常工作有序开展</t>
  </si>
  <si>
    <t>是否保障日常工作有序开展</t>
  </si>
  <si>
    <t>非财政拨款资金支付率</t>
  </si>
  <si>
    <t>资金拨付是否及时</t>
  </si>
  <si>
    <t>日常工作有效开展率</t>
  </si>
  <si>
    <t>日常工作开展进度</t>
  </si>
  <si>
    <t xml:space="preserve">      福安陵园管理费专项资金</t>
  </si>
  <si>
    <t>目标1:建设成文明、和谐的平安陵园
目标2:建设成为生态森林陵园
目标3:清明节等重要节点的祭扫活动安全有序</t>
  </si>
  <si>
    <t>陵园数量</t>
  </si>
  <si>
    <t>陵园的数量</t>
  </si>
  <si>
    <t>陵园管护、卫生保洁管理、
设施维护合格率</t>
  </si>
  <si>
    <t>工作的完成情况</t>
  </si>
  <si>
    <t>清明节值班任务完成合格率</t>
  </si>
  <si>
    <t>任务完成及时率</t>
  </si>
  <si>
    <t>98%</t>
  </si>
  <si>
    <t>工作完成时效</t>
  </si>
  <si>
    <t>陵园管护、卫生保洁管理费、设施维护费、清明节值班支出费用</t>
  </si>
  <si>
    <t>开展工作成本</t>
  </si>
  <si>
    <t>建设成文明、和谐的平安陵园</t>
  </si>
  <si>
    <t>稳步建设完成</t>
  </si>
  <si>
    <t>工作的目的</t>
  </si>
  <si>
    <t>生态环境改善率，建设成为生态森
林陵园</t>
  </si>
  <si>
    <t>工作的效果</t>
  </si>
  <si>
    <t>保障清明节等重要节点的祭扫活动安全长期有序</t>
  </si>
  <si>
    <t>工作的影响</t>
  </si>
  <si>
    <t>群众的满意程度</t>
  </si>
  <si>
    <t xml:space="preserve">      7个被征地小组集体预留地租金补助资金</t>
  </si>
  <si>
    <t>目标1：加快推进芒市重大项目建设土地征收工作
 目标2：促进芒市招商引资和城市建设</t>
  </si>
  <si>
    <t>7个被征地小组集体预留用地面积</t>
  </si>
  <si>
    <t>170.879</t>
  </si>
  <si>
    <t>集体预留用地面积</t>
  </si>
  <si>
    <t>7个被征地小组集体预留用地年租金兑付完成率</t>
  </si>
  <si>
    <t>100%完成</t>
  </si>
  <si>
    <t>7个被征地小组集体预留用地年租金兑付及时率</t>
  </si>
  <si>
    <t>兑付时间</t>
  </si>
  <si>
    <t>7个被征地小组集体预留用地年租金补助标准</t>
  </si>
  <si>
    <t>10000元/亩</t>
  </si>
  <si>
    <t>每亩10000元</t>
  </si>
  <si>
    <t>促进土地征收和招商引资项目建设</t>
  </si>
  <si>
    <t>土地征收目的</t>
  </si>
  <si>
    <t>促进土地资源合理、高效利用率</t>
  </si>
  <si>
    <t>不能有闲置土地</t>
  </si>
  <si>
    <t>保护生态效益，达到环保指标</t>
  </si>
  <si>
    <t>开发的同时注意生态</t>
  </si>
  <si>
    <t>7个被征地小组集体预留用地使用期限</t>
  </si>
  <si>
    <t>长期兑付</t>
  </si>
  <si>
    <t>被征地小组居民满意度</t>
  </si>
  <si>
    <t>≥99%</t>
  </si>
  <si>
    <t>居民满意程度</t>
  </si>
  <si>
    <t xml:space="preserve">  芒市遮放农场管理委员会</t>
  </si>
  <si>
    <t xml:space="preserve">    芒市遮放农场管理委员会</t>
  </si>
  <si>
    <t>收支全口径纳入预算管理，事业业务和技术上的环环相扣、无缝对接，保障单位正常开展工作。</t>
  </si>
  <si>
    <t>资金拨付及时性</t>
  </si>
  <si>
    <t>可持续影响率</t>
  </si>
  <si>
    <t>服务对象满意率</t>
  </si>
  <si>
    <t>资源环境综合股</t>
  </si>
  <si>
    <t xml:space="preserve">  芒市人民政府防震减灾局</t>
  </si>
  <si>
    <t xml:space="preserve">    芒市人民政府防震减灾局</t>
  </si>
  <si>
    <t xml:space="preserve">      强震动台和预警台站运维专项资金</t>
  </si>
  <si>
    <t>单位资金安排防震减灾工作经费</t>
  </si>
  <si>
    <t>提升地震灾害防治能力</t>
  </si>
  <si>
    <t>反映地震灾害防治能力是否提升</t>
  </si>
  <si>
    <t>反映群众对防震减灾工作满意度</t>
  </si>
  <si>
    <t xml:space="preserve">      地震预警终端专项经费</t>
  </si>
  <si>
    <t>维持地震预警终端正常运转</t>
  </si>
  <si>
    <t>资金具体使用情况</t>
  </si>
  <si>
    <t>工作人员满意度</t>
  </si>
  <si>
    <t xml:space="preserve">      防震减灾业务经费</t>
  </si>
  <si>
    <t>维持单位正常运转</t>
  </si>
  <si>
    <t xml:space="preserve">      全国自然灾害综合风险普查工作专项资金</t>
  </si>
  <si>
    <t>贯彻落实《国务院办公厅关于开展第一次全国自然灾害综合风险普查的通知》（国办发）[2020]12号精神，切实做好我省第一次全国自然灾害综合风险普查工作</t>
  </si>
  <si>
    <t>至少出具风险评估报告1份</t>
  </si>
  <si>
    <t>份</t>
  </si>
  <si>
    <t>提升自然灾害防治能力</t>
  </si>
  <si>
    <t>与自然灾害有关的自然和人文地理要素，各级部门及社会群众</t>
  </si>
  <si>
    <t xml:space="preserve">  芒市自然资源局</t>
  </si>
  <si>
    <t xml:space="preserve">    芒市自然资源局</t>
  </si>
  <si>
    <t xml:space="preserve">      耕地进出平衡及耕地卫片项目资金</t>
  </si>
  <si>
    <t>编制完成芒市进出平衡方案，实现进出平衡指标1000亩。</t>
  </si>
  <si>
    <t>实现进出平衡指标1000亩</t>
  </si>
  <si>
    <t>亩</t>
  </si>
  <si>
    <t>确保耕地保有量不减少</t>
  </si>
  <si>
    <t>保障部门运行</t>
  </si>
  <si>
    <t xml:space="preserve">      芒市2020年中小型地质灾害治理工程项目（市级配套）资金</t>
  </si>
  <si>
    <t>完成2020年中小型地质灾害治理工程项目的建设任务</t>
  </si>
  <si>
    <t>工程治理项目数量</t>
  </si>
  <si>
    <t>切实加强监测预警和群测群防工作</t>
  </si>
  <si>
    <t>地质灾害伤亡人数较近五年平均值降低。</t>
  </si>
  <si>
    <t xml:space="preserve">      芒市各片区控制性详细规划（大物流园区、联营停车场、路政小区及周边地块、轩岗乡等片区控规）经费</t>
  </si>
  <si>
    <t>联营停车场片区、路政小区及周边地块片区、芒市风平公租房及周边地块等片区的控制性详细规划的编制</t>
  </si>
  <si>
    <t>完成联营停车场等7个片区的控制性详细规划</t>
  </si>
  <si>
    <t>联营停车场等7个片区的控制性详细规划编制工作</t>
  </si>
  <si>
    <t>完成各片区控制性详细规划编制，实现芒市片区整体规划</t>
  </si>
  <si>
    <t>完善芒市整体规划体系，实现各片区控规覆盖</t>
  </si>
  <si>
    <t>后续项目报规的规范性，规范用地性质、容积率、绿地率、建筑密度、停车数量等指标</t>
  </si>
  <si>
    <t>用地性质、容积率、绿地率、建筑密度、停车数量等指标的规范性</t>
  </si>
  <si>
    <t>相关政府部门及群众满意度</t>
  </si>
  <si>
    <t>规委会征求各部门意见，并公示征求群众意见</t>
  </si>
  <si>
    <t xml:space="preserve">      芒市国土空间规划、生态保护红线自查工作技术服务、城市体检评估编制服务等经费</t>
  </si>
  <si>
    <t>完成芒市国土空间规划编制、生态保护红线自查工作技术服务编制工作、城市体检评估编制服务的前期工作及资料收集</t>
  </si>
  <si>
    <t>完成芒市国土空间规划编制、生态保护红线自查工作技术服务编制工作、城市体检评估编制服务三项编制工作</t>
  </si>
  <si>
    <t>完成三项编制工作</t>
  </si>
  <si>
    <t>后续项目规划的编制依据</t>
  </si>
  <si>
    <t>提升规划严谨性，为后续项目规划提供依据</t>
  </si>
  <si>
    <t>实现国土空间规划，严格把控生态红线，提升后续项目规划边界的严谨性</t>
  </si>
  <si>
    <t>严守生态红线，保持城市长期的可持续发展</t>
  </si>
  <si>
    <t>相关部门及群众满意</t>
  </si>
  <si>
    <t>征求各部门及群众意见</t>
  </si>
  <si>
    <t xml:space="preserve">      市级地质灾害应急、防治治理工程项目经费</t>
  </si>
  <si>
    <t>支持开展项目勘察、可研、设计等前期工作。前期工作经费以中标后签订的合同为准。确保应急工程在一定时间内产生效果，群众生命财产安全得到保障。</t>
  </si>
  <si>
    <t>按照设计完成工程量和合同规定期限完成项目各项任务。</t>
  </si>
  <si>
    <t>按照设计完成工程量和合同规定期限完成项目各项任务</t>
  </si>
  <si>
    <t>实现项目工程治理效果。</t>
  </si>
  <si>
    <t xml:space="preserve">      非税收入安排支出经费</t>
  </si>
  <si>
    <t>保障2023年部门运作</t>
  </si>
  <si>
    <t>满足部门运作需求</t>
  </si>
  <si>
    <t>保障部门运作</t>
  </si>
  <si>
    <t xml:space="preserve">      公务用车购置经费</t>
  </si>
  <si>
    <t>购置一辆公车</t>
  </si>
  <si>
    <t>支持外业工作</t>
  </si>
  <si>
    <t>满足外业需求</t>
  </si>
  <si>
    <t xml:space="preserve">      城市基础设施搬迁安置用地经费</t>
  </si>
  <si>
    <t>多个市政基础设施建设项目拆迁安置工作已完成，但被拆迁户搬迁后的安置地不动产权手续还未完善，须加快完善有关手续，最大程度维护群众合法权益。</t>
  </si>
  <si>
    <t>市政基础建设项目</t>
  </si>
  <si>
    <t>市政基础建设项目5个项目10个地块共258宗安置地不动产权证。</t>
  </si>
  <si>
    <t>完善被拆迁户搬迁安置地不动产权手续，维护被拆迁户合法权益。</t>
  </si>
  <si>
    <t xml:space="preserve">      芒市大街、阔时路、目瑙纵歌路等临街建筑外立面提升改造、中心城区建筑风貌控制导则编制经费</t>
  </si>
  <si>
    <t>提升芒市外立面建筑风格、规范芒市建筑风貌</t>
  </si>
  <si>
    <t>芒市整个中心城区建筑风貌建设、临街建筑外立面提升改造</t>
  </si>
  <si>
    <t>中心城区风貌控制、芒罕路、团结大街、阔时路上段</t>
  </si>
  <si>
    <t>提升芒市整体风貌、临街外立面形象，实现长期效益</t>
  </si>
  <si>
    <t>提升芒市整体对外形象</t>
  </si>
  <si>
    <t>提升芒市整体形象，形成完整建筑风貌、提升临街建筑形象</t>
  </si>
  <si>
    <t>提升芒市城市整体形象，打造美丽可持续发展城市</t>
  </si>
  <si>
    <t>形成芒市完整建筑风貌</t>
  </si>
  <si>
    <t xml:space="preserve">      卫片执法资金</t>
  </si>
  <si>
    <t>及时发现自然资源领域违法行为</t>
  </si>
  <si>
    <t>完成卫片执法图斑外业核查及系统填报</t>
  </si>
  <si>
    <t>制止自然资源领域违法行为</t>
  </si>
  <si>
    <t xml:space="preserve">      县（市）级地质灾害防治技术指导站技术服务费（市级配套）资金</t>
  </si>
  <si>
    <t>积极做好2023年度地质灾害防治技术服务工作</t>
  </si>
  <si>
    <t>按合同规定期限完成项目各项任务</t>
  </si>
  <si>
    <t>实现项目工程治理效果</t>
  </si>
  <si>
    <t>达到经批准设计确定的防灾减灾效果，工程质量优良</t>
  </si>
  <si>
    <t>政府及群众满意度</t>
  </si>
  <si>
    <t xml:space="preserve">      增减挂钩项目资金</t>
  </si>
  <si>
    <t>完成1300亩土地平整、客土回填、达到耕地种植条件</t>
  </si>
  <si>
    <t>农用地指标1300亩</t>
  </si>
  <si>
    <t>1300</t>
  </si>
  <si>
    <t>补充易地扶贫搬迁缺口的建设用地指标</t>
  </si>
  <si>
    <t xml:space="preserve">      农场危房改造工程历时遗留问题不动产登记服务资金</t>
  </si>
  <si>
    <t>完成农场危房改造工程历史遗留问题调查，研究制定解决农场危房改造工程历史遗留问题登记发证</t>
  </si>
  <si>
    <t>危房改造4163户</t>
  </si>
  <si>
    <t>4163</t>
  </si>
  <si>
    <t>解决历史遗留问题</t>
  </si>
  <si>
    <t xml:space="preserve">      业务费(土地收购储备中心)工作经费</t>
  </si>
  <si>
    <t xml:space="preserve">      土地收购储备成本经费</t>
  </si>
  <si>
    <t>项目实施后，收储地项目征地工作顺利推进，足额兑付征地补偿款，保障被征地户合法利益。</t>
  </si>
  <si>
    <t>按质按量完成征地</t>
  </si>
  <si>
    <t>年内完成土地征收</t>
  </si>
  <si>
    <t>土地征收后，通过出让国有建设用地使用权，发挥土地资源效益，增加财政收入。</t>
  </si>
  <si>
    <t>年内完成土地报批及征收</t>
  </si>
  <si>
    <t>政府群众满意度</t>
  </si>
  <si>
    <t xml:space="preserve">      国土综合整治项目资金</t>
  </si>
  <si>
    <t>完成2017-2019年实施的国土综合整治项目种植管护及指标入库。</t>
  </si>
  <si>
    <t>符合国土综合整治项目指标入库规范要求</t>
  </si>
  <si>
    <t>实现占补平衡指标收益</t>
  </si>
  <si>
    <t xml:space="preserve">      农村不动产确权登记资金</t>
  </si>
  <si>
    <t>完成全市农村宅基地和集体建设用地使用权登记颁证率达到90%，基本实现“应等尽登”，充分保障广大农民的财产权益。监理信息完整、内容准确的农村宅基地使用权登记数据库，初步实现数据汇交。农村不动产纳入不动产登记日常业务，基本实现不动产登记城乡全覆盖。实施乡村振兴战略的总要求，激发农业农村发展活力，保护农民财产权益。</t>
  </si>
  <si>
    <t>完成全市农村房地一体权籍调查30673宗，不动产登记发证5171本。</t>
  </si>
  <si>
    <t>完成全市农村房地一体权籍调查30673宗，不动产登记发证51</t>
  </si>
  <si>
    <t>实施乡村振兴战略的总要求，激发农业农村发展活力，保护农民财产权益，</t>
  </si>
  <si>
    <t>实施乡村振兴战略的总要求，激发农业农村发展活力，保护农民财产权益</t>
  </si>
  <si>
    <t xml:space="preserve">      芒市物流园区、工业园、糖厂、硅厂等地形测绘、2020年固投入库投资、规划中心档案建设经费</t>
  </si>
  <si>
    <t>存档相关电子数据，实现数据化管理</t>
  </si>
  <si>
    <t>物流园区、工业区、糖厂、硅厂、水泥厂数字化地形测绘，规划中心相关数据存档等</t>
  </si>
  <si>
    <t>完成地形测绘、固投相关服务、数据存档</t>
  </si>
  <si>
    <t>后续地形、档案使用更加方便</t>
  </si>
  <si>
    <t>数字化地形测绘，规划中心档案电子化</t>
  </si>
  <si>
    <t>完成数字化地形测绘，规划中心档案电子</t>
  </si>
  <si>
    <t>后续使用、相关部门满意</t>
  </si>
  <si>
    <t>后续使用、相关部门满意度大于95%</t>
  </si>
  <si>
    <t xml:space="preserve">      国土变更调查及监测资金</t>
  </si>
  <si>
    <t>按照国家统一标准，统筹利用卫星遥感、互联网、云计算等各种资料和技术，结合有关专项监测及自然资源管理成果，开展实地调查举证，全面掌握德宏州2020年度国土地类、面积、属性及相关单独图层信息的变化情况，更新德宏州“三调”数据库。</t>
  </si>
  <si>
    <t>提交省级核查时限</t>
  </si>
  <si>
    <t>次年一月份</t>
  </si>
  <si>
    <t>成果运用率</t>
  </si>
  <si>
    <t>成果在政府决策，自然资源管理的利用效率100%</t>
  </si>
  <si>
    <t>各地政府机关、自然资源部门对年度土地更调查数据提供需求的满意度</t>
  </si>
  <si>
    <t xml:space="preserve">      不动产登记存量数据整合、不动产存量数据补录补测资金</t>
  </si>
  <si>
    <t>完成房地存量登记数据整合入不动产数据库、存量数据需要补录补测的进行重新勘测补录数据。</t>
  </si>
  <si>
    <t>完成数据整合6.8万宗，补录补测0.8万宗</t>
  </si>
  <si>
    <t>7.6</t>
  </si>
  <si>
    <t>万</t>
  </si>
  <si>
    <t>支撑不动产证登记发证</t>
  </si>
  <si>
    <t xml:space="preserve">      芒市大河片区控制性详细规划、概念性规划、控规深度城市设计等经费</t>
  </si>
  <si>
    <t>开展芒市大河片区控规、概规、控制性详细规划深度城市设计前期编制工作及资料收集</t>
  </si>
  <si>
    <t>完成芒市大河片区控规、概规、控制性详细规划深度城市设计三个编制工作</t>
  </si>
  <si>
    <t>三个编制工作的完成程度</t>
  </si>
  <si>
    <t>完成芒市大河片区概规，实现控规的指导性，进行深度城市设计</t>
  </si>
  <si>
    <t>编制工作高质量按时进展，对后续工作起到指导作用</t>
  </si>
  <si>
    <t>对大河片区规划是否有指导作用</t>
  </si>
  <si>
    <t>以控规出发，落实大河片区深度城市设计，实现片区长期可持续发展</t>
  </si>
  <si>
    <t>实现大河片区整体规划，打造绿色生态系统，提升周边生活水平</t>
  </si>
  <si>
    <t>相关部门及周边群众满意度</t>
  </si>
  <si>
    <t>规委会征求各部门意见，公示征求群众意见</t>
  </si>
  <si>
    <t xml:space="preserve">      自然资源领域违法案件测量资金</t>
  </si>
  <si>
    <t>有效查处自然资源领域违法行为</t>
  </si>
  <si>
    <t>违法案件 查处</t>
  </si>
  <si>
    <t>件（卷）</t>
  </si>
  <si>
    <t>制止违法行为</t>
  </si>
  <si>
    <t xml:space="preserve">      收回国有建设用地使用权补偿经费</t>
  </si>
  <si>
    <t>根据市委市政府会议纪要精神，为确保顺利推进收回国有建设用地工作，尽快解决群众安置问题，未达限度维护改造群众利益，同事加快项目建设进度，完善土地收回后出让相关手续。</t>
  </si>
  <si>
    <t>收回国有建设用地</t>
  </si>
  <si>
    <t>收回国有建设用地26亩</t>
  </si>
  <si>
    <t>盘活土地资产</t>
  </si>
  <si>
    <t xml:space="preserve">      评价评估、基准地价、增加挂钩、集约利用评价等资金</t>
  </si>
  <si>
    <t>规范芒市基准地价，根据市场情况实施调整芒市土地定级及基准地价变更及地价动态监测，完成芒市城乡建设用地增减挂钩拆旧区复垦工作，完成芒市工业园区用地情况总调查，形成土地节约集约利用的总基调。</t>
  </si>
  <si>
    <t>2023年完成编制</t>
  </si>
  <si>
    <t>完成基准地价编制</t>
  </si>
  <si>
    <t>增加建设用地指标、规范芒市基准地价、提高园区土地利用效益</t>
  </si>
  <si>
    <t xml:space="preserve">      芒市2021年度、2022年度“多规合一”实用性村庄规划编制（勐戛镇、中山乡、西山乡、遮放镇等）经费</t>
  </si>
  <si>
    <t>完成勐戛镇、中山乡、遮放镇、芒市镇、西山乡等行政乡镇村庄规划</t>
  </si>
  <si>
    <t>2021年度、2022年度芒市“多规合一”实用性村庄规划</t>
  </si>
  <si>
    <t>2021、2022年遮放镇、中山乡、勐戛镇等村庄规划</t>
  </si>
  <si>
    <t>完成2021、2022年遮放镇、中山乡、勐戛镇等村庄规划</t>
  </si>
  <si>
    <t>完成芒市各个乡镇村庄规划，实现长期规划</t>
  </si>
  <si>
    <t>实现芒市乡镇长期规划</t>
  </si>
  <si>
    <t>实现芒市乡镇长期规划，打造美丽乡村</t>
  </si>
  <si>
    <t>落实各个村庄特色、实现长期规划，提升各乡镇经济、旅游发展</t>
  </si>
  <si>
    <t>发展特色旅游经济发展，实现经济、农业各方面增长</t>
  </si>
  <si>
    <t>发展特色旅游经济发展，实现经济、农业各方面增长程度</t>
  </si>
  <si>
    <t>相关部门及乡镇居民满意度</t>
  </si>
  <si>
    <t>发展特色经济，提升居民生活质量</t>
  </si>
  <si>
    <t xml:space="preserve">      业务费(土地清理整治指挥部办公室)工作经费</t>
  </si>
  <si>
    <t>满足部门需求</t>
  </si>
  <si>
    <t xml:space="preserve">  芒市林业和草原局</t>
  </si>
  <si>
    <t xml:space="preserve">    芒市林业和草原局</t>
  </si>
  <si>
    <t xml:space="preserve">      江东乡河头村瞭望塔专项经费</t>
  </si>
  <si>
    <t>江东乡河头村瞭望塔专项经费</t>
  </si>
  <si>
    <t>好</t>
  </si>
  <si>
    <t xml:space="preserve">      张家老家豌豆地防火通道专项经费</t>
  </si>
  <si>
    <t>张家老家豌豆地防火通道专项经费</t>
  </si>
  <si>
    <t xml:space="preserve">      科技项目经费</t>
  </si>
  <si>
    <t>科技项目经费</t>
  </si>
  <si>
    <t xml:space="preserve">      芒市澳洲坚果产业分布小班矢量化项目资金</t>
  </si>
  <si>
    <t>芒市澳洲坚果产业分布小班矢量化项目资金</t>
  </si>
  <si>
    <t xml:space="preserve">      11个乡镇森林防火通道维护专项资金</t>
  </si>
  <si>
    <t>11个乡镇森林防火通道维护专项资金</t>
  </si>
  <si>
    <t xml:space="preserve">      江东乡李子坪村森林防火通道专项经费</t>
  </si>
  <si>
    <t>江东乡李子坪村森林防火通道专项经费</t>
  </si>
  <si>
    <t xml:space="preserve">      2023年各类图斑经费</t>
  </si>
  <si>
    <t>2023年各类图斑经费</t>
  </si>
  <si>
    <t xml:space="preserve">      森林防火工作经费</t>
  </si>
  <si>
    <t>森林防火工作经费</t>
  </si>
  <si>
    <t xml:space="preserve">      调处办工作经费</t>
  </si>
  <si>
    <t>调处办工作经费</t>
  </si>
  <si>
    <t>有效解决山林纠纷</t>
  </si>
  <si>
    <t>百姓财产安全为主导开展好纠纷调处工作</t>
  </si>
  <si>
    <t xml:space="preserve">      党建经费</t>
  </si>
  <si>
    <t>党建经费</t>
  </si>
  <si>
    <t xml:space="preserve">      西山乡吕相山森林防火通道专项经费</t>
  </si>
  <si>
    <t>西山乡吕相山森林防火通道专项经费</t>
  </si>
  <si>
    <t xml:space="preserve">      五岔路石板村平子小组防火巡护步道专项经费</t>
  </si>
  <si>
    <t>五岔路石板村平子小组防火巡护步道专项经费</t>
  </si>
  <si>
    <t xml:space="preserve">      2023年义务植树种苗费经费</t>
  </si>
  <si>
    <t>2023年义务植树种苗费经费</t>
  </si>
  <si>
    <t>00</t>
  </si>
  <si>
    <t xml:space="preserve">      勐板河水库封山育林补偿经费</t>
  </si>
  <si>
    <t>勐板河水库封山育林补偿经费</t>
  </si>
  <si>
    <t xml:space="preserve">      林检制服经费</t>
  </si>
  <si>
    <t>林检制服经费</t>
  </si>
  <si>
    <t xml:space="preserve">      平安林区工作经费</t>
  </si>
  <si>
    <t>平安林区工作经费</t>
  </si>
  <si>
    <t xml:space="preserve">      异地恢复造林补助经费</t>
  </si>
  <si>
    <t>异地恢复造林补助经费</t>
  </si>
  <si>
    <t xml:space="preserve">      自然保护地整合优化评估经费</t>
  </si>
  <si>
    <t>自然保护地整合优化评估经费</t>
  </si>
  <si>
    <t xml:space="preserve">      林草有害生物防治经费</t>
  </si>
  <si>
    <t>林草有害生物防治经费</t>
  </si>
  <si>
    <t xml:space="preserve">      茅草平寨子头防火通道专项经费</t>
  </si>
  <si>
    <t>茅草平寨子头防火通道专项经费</t>
  </si>
  <si>
    <t xml:space="preserve">      松材线虫病秋季普查工作经费</t>
  </si>
  <si>
    <t>松材线虫病秋季普查工作经费</t>
  </si>
  <si>
    <t xml:space="preserve">      古树名木保护、维护经费</t>
  </si>
  <si>
    <t>古树名木保护、维护经费</t>
  </si>
  <si>
    <t xml:space="preserve">      三三制防火工作经费</t>
  </si>
  <si>
    <t>三三制防火工作经费—无人机培训费用</t>
  </si>
  <si>
    <t>较好完成省州对森林防火考核指标的保障</t>
  </si>
  <si>
    <t>能快速发现火情，火场态势并研判火场态势</t>
  </si>
  <si>
    <t>较好开展森林防火宣传等相关工作任务</t>
  </si>
  <si>
    <t xml:space="preserve">      草原有害生物普查经费</t>
  </si>
  <si>
    <t>草原有害生物普查经费</t>
  </si>
  <si>
    <t xml:space="preserve">      2023年开展乡村绿化种苗费经费</t>
  </si>
  <si>
    <t>2023年开展乡村绿化种苗费经费</t>
  </si>
  <si>
    <t xml:space="preserve">      2022年占一补一项目规划经费</t>
  </si>
  <si>
    <t>2022年占一补一项目规划经费</t>
  </si>
  <si>
    <t xml:space="preserve">      调查队工资、保险及工作经费</t>
  </si>
  <si>
    <t>调查队工资、保险及工作经费</t>
  </si>
  <si>
    <t xml:space="preserve">      风平镇三零三森林防火通道专项资金</t>
  </si>
  <si>
    <t>风平镇三零三森林防火通道专项资金</t>
  </si>
  <si>
    <t xml:space="preserve">      护林员网格化管理规划工作经费</t>
  </si>
  <si>
    <t>护林员网格化管理规划工作经费</t>
  </si>
  <si>
    <t xml:space="preserve">      自有资金</t>
  </si>
  <si>
    <t>自有资金</t>
  </si>
  <si>
    <t xml:space="preserve">      三三制工作经费</t>
  </si>
  <si>
    <t>"三.三"制防火工作经费---森林防火宣传品采购</t>
  </si>
  <si>
    <t>计划完成率</t>
  </si>
  <si>
    <t>计划完成率=在规定时间内宣传任务完成数/宣传任务计划数*100%</t>
  </si>
  <si>
    <t>报刊（杂志、公众号）订阅区域增</t>
  </si>
  <si>
    <t>反映宣传辐射区域范围增长情况。
报刊（杂志、公众号）订阅区域增长率=（本年订阅区域量-上年订阅区域量）/上年订阅区域量*100%</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</si>
  <si>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</si>
  <si>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</si>
  <si>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报刊（杂志、公众号）订阅量增长</t>
  </si>
  <si>
    <t>报刊（杂志、公众号）订阅增长率=（本年订阅量-上年订阅量）/上年订阅量*100%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</si>
  <si>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</si>
  <si>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</si>
  <si>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国家媒体采用数</t>
  </si>
  <si>
    <t>反映宣传内容被国家级相关媒体、网络等采用的数量情况。</t>
  </si>
  <si>
    <t>宣传活动参与人次</t>
  </si>
  <si>
    <t>反映宣传活动参与人次情况。</t>
  </si>
  <si>
    <t>反映社会公众对宣传的满意程度。</t>
  </si>
  <si>
    <t xml:space="preserve">      自然保护地勘界立标专项经费</t>
  </si>
  <si>
    <t>自然保护地勘界立标专项经费</t>
  </si>
  <si>
    <t xml:space="preserve">      芒市苤菜坝栽种映山红经费</t>
  </si>
  <si>
    <t>芒市苤菜坝栽种映山红经费</t>
  </si>
  <si>
    <t xml:space="preserve">  芒市应急管理局</t>
  </si>
  <si>
    <t xml:space="preserve">    芒市应急管理局</t>
  </si>
  <si>
    <t xml:space="preserve">      （非税）办公设备购置资金</t>
  </si>
  <si>
    <t>做好本部门人员、公用经费保障，按规定落实职工各项待遇，支持部门正常履职。</t>
  </si>
  <si>
    <t>公用经费保障</t>
  </si>
  <si>
    <t>保障在职人员正常办公经费</t>
  </si>
  <si>
    <t>增加办公设备</t>
  </si>
  <si>
    <t xml:space="preserve">      （非税）网络安全等保信息系统资金</t>
  </si>
  <si>
    <t>保证应急管理信息化系统正常运行</t>
  </si>
  <si>
    <t>增加税收</t>
  </si>
  <si>
    <t>应急管理信息化系统运行</t>
  </si>
  <si>
    <t>30万元</t>
  </si>
  <si>
    <t>预算标准</t>
  </si>
  <si>
    <t>增加安全效能</t>
  </si>
  <si>
    <t>减少事故</t>
  </si>
  <si>
    <t>减少事故5%</t>
  </si>
  <si>
    <t>社会满意度95%</t>
  </si>
  <si>
    <t xml:space="preserve">      自然灾害各指挥部经费</t>
  </si>
  <si>
    <t>根据《芒市人民政府办公室关于调整充实芒市自然灾害应急管理委员会的通知》（NO.283）文件要求和精神，防汛抗旱、抗震救灾、森林草原防灭火、地质灾害四个专项指挥部调整至市应急管理局，并明确了各项工作职能职责。为确保机构划转后职能职责得到充分发挥，</t>
  </si>
  <si>
    <t>公务经费控制率</t>
  </si>
  <si>
    <t>公用经费控制程度</t>
  </si>
  <si>
    <t>通过加强工作带动经济发展</t>
  </si>
  <si>
    <t>履行职责对社会发展带来的影响</t>
  </si>
  <si>
    <t>开展工作促进生态发展</t>
  </si>
  <si>
    <t>对生态发展生产良性影响</t>
  </si>
  <si>
    <t xml:space="preserve">      矿山监控设备专项资金</t>
  </si>
  <si>
    <t>信息化综合管理平台系统建设项目。主要为综合管理平台（监管中心、指挥中心）的软件功能模块安装、数据中心平台的设备安装、指挥中心的装修工程。综合管理服务平台设置在残联大楼10楼会议室。第一期信息化建设安装企业终端系统17座矿山，后期14座矿山的信息化建设视转型升级工作情况而定。企业终端系统建设项目。主要为企业端的视频监测监控、风险管控的业务功能模块，过磅税收征管系统、逃逸报警系统、超重超载报警数据功能模块、矿产资源和林地占用监管等设施设备的安装工程。传输光缆建设项目。主要为企业端传输光缆建设工程、企业终端至监管中心的数据传输线路建设工程</t>
  </si>
  <si>
    <t>全市矿山企业完成</t>
  </si>
  <si>
    <t>矿山企业</t>
  </si>
  <si>
    <t>对矿山现状的安全监管、风险管控</t>
  </si>
  <si>
    <t>全市矿山企业</t>
  </si>
  <si>
    <t>税收增加</t>
  </si>
  <si>
    <t>减少生产安全事故</t>
  </si>
  <si>
    <t>事故下降5%</t>
  </si>
  <si>
    <t>对矿山扬尘、躁音及环境保护的监测监管</t>
  </si>
  <si>
    <t>改善生态环境</t>
  </si>
  <si>
    <t>改善生环境、增加税收</t>
  </si>
  <si>
    <t>全市满意95%</t>
  </si>
  <si>
    <t xml:space="preserve">      办公设备购置专项资金</t>
  </si>
  <si>
    <t>反映公用经费保障部门正常支运转</t>
  </si>
  <si>
    <t>反映部门下常运转</t>
  </si>
  <si>
    <t>反映部门人员对公用经费保障的满意程度</t>
  </si>
  <si>
    <t xml:space="preserve">      农房火灾保险专项资金</t>
  </si>
  <si>
    <t>芒市应急管理局2021年绩效目标：芒市安全生产形势持续稳定好转，规范执法，提升执法效能，完善监管机制和推进依法治安上取得新突破。强化资金使用，提高资金使用效益。预算管理制度建设完善。生态效益是对矿山扬尘、躁音及环境保护的监测监管；社会公众或服务对象满意度提高了</t>
  </si>
  <si>
    <t>全市农房</t>
  </si>
  <si>
    <t>补助社会化发放率</t>
  </si>
  <si>
    <t>反映补助资金社会化发放的比例情况。
补助社会化发放率=采用社会化发放的补助资金数/发放补助资金总额*100%</t>
  </si>
  <si>
    <t>增收</t>
  </si>
  <si>
    <t>降低企业成本</t>
  </si>
  <si>
    <t>反映补助有效降低受助企业平均成本的情况。</t>
  </si>
  <si>
    <t xml:space="preserve">      （非税）办公用复印纸资金</t>
  </si>
  <si>
    <t>保障公用经费人员</t>
  </si>
  <si>
    <t>应急局职工23人</t>
  </si>
  <si>
    <t>保证部门正常运转</t>
  </si>
  <si>
    <t>反映部门正常运转</t>
  </si>
  <si>
    <t>保障公用经费</t>
  </si>
  <si>
    <t>提高</t>
  </si>
  <si>
    <t>提高工作效率</t>
  </si>
  <si>
    <t xml:space="preserve">  芒市环保局</t>
  </si>
  <si>
    <t xml:space="preserve">    芒市环保局机关</t>
  </si>
  <si>
    <t xml:space="preserve">      生态环境执法监察工作经费</t>
  </si>
  <si>
    <t>加大环境违法行为打击力度，进一步贯彻落实新修订的环保法律法规，持续加大按日连续处罚、查封扣押、限产停产、移送行政拘留等手段实施力度，确保行政处罚案件数、罚款金额、适用四个配套办法案件数均有较大提高。</t>
  </si>
  <si>
    <t>各项环境执法检查，查办重点环境信访问题，环境违法处罚案件</t>
  </si>
  <si>
    <t>环境污染投诉处理率达100%</t>
  </si>
  <si>
    <t>反映环境执法专项检查频次，办理重点信访、环境违法处罚情况</t>
  </si>
  <si>
    <t>改善辖区内城乡人居环境，进一步提升辖区域环境质量</t>
  </si>
  <si>
    <t>达标</t>
  </si>
  <si>
    <t>上升</t>
  </si>
  <si>
    <t>反映辖区内环境质量情况</t>
  </si>
  <si>
    <t>生产企业满意</t>
  </si>
  <si>
    <t>反映生产企业对环境监管执法能力和水平的满意程度</t>
  </si>
  <si>
    <t>社会公众满意</t>
  </si>
  <si>
    <t>反映社会公众对环境监管执法能力和水平的满意程度</t>
  </si>
  <si>
    <t xml:space="preserve">      生态环境质量、生态环境监督性监测经费</t>
  </si>
  <si>
    <t>包括对辖区内水、气、土、噪声等生态环境质量和全市行政区域内重点排污单位开展监测。以掌握、分析被监测对象的状况为下一步政策制定、获得生态功能区转移支付提供数据支撑。项目具体实施的监测对象为：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农村生活污水处理设施出水水质监测，上下半年各开展一次，城市区域声环境质量、城市道路交通声环境质量每年开展1次；城市功能区声环境质量监测每季度开展1次和12家重点排污单位污染源执法监测等。</t>
  </si>
  <si>
    <t>水，气、土、噪声监测指标、监测频次</t>
  </si>
  <si>
    <t>14项监测项目、138份监测报告</t>
  </si>
  <si>
    <t>反映33个监测点位，城区每季度监测及12家重点排污单位等，提交的监测结果及监测方案、报告及完成所需监测频次合格率</t>
  </si>
  <si>
    <t>水、气、土、噪声生态环境质量</t>
  </si>
  <si>
    <t>等级</t>
  </si>
  <si>
    <t>反映生态环境质量、重点排污单位的水、气、土、噪声排放达标情况</t>
  </si>
  <si>
    <t>辖区内社会公众</t>
  </si>
  <si>
    <t>90%以上</t>
  </si>
  <si>
    <t>反映辖区内社会公众对居住环境质量的满意程度</t>
  </si>
  <si>
    <t xml:space="preserve">      饮用水源地生物多样性保护及其他生态环保项目监管专项资金</t>
  </si>
  <si>
    <t>1.对芒市已划定9个饮用水水源保护区进行监管；
2.对芒市的生物多样性保护开展相关工作；
3.对芒市2013-2022年申请到的环保专项资金项目进行监管。</t>
  </si>
  <si>
    <t>饮用水源保护监管记录</t>
  </si>
  <si>
    <t>完成超过10份的饮用水水源监管记录。</t>
  </si>
  <si>
    <t>生物多样性保护的相关报告</t>
  </si>
  <si>
    <t>完成2份以上的生物多样性保护报告。</t>
  </si>
  <si>
    <t>项目监管记录</t>
  </si>
  <si>
    <t>完成24份以上的项目监管记录</t>
  </si>
  <si>
    <t>改善全市生态环境质量</t>
  </si>
  <si>
    <t>项目的监管、饮用水源保护、生物多样性保护生态监管可提高生态环境质量。</t>
  </si>
  <si>
    <t>全是居民</t>
  </si>
  <si>
    <t>对群众开展满意度调查。</t>
  </si>
  <si>
    <t xml:space="preserve">      环境影响评价审查经费</t>
  </si>
  <si>
    <t>2023年按照32个项目计划，预计审查报告书4个，报告表28个。</t>
  </si>
  <si>
    <t>建设项目环境影响评价通过技术审查数量</t>
  </si>
  <si>
    <t>32个建设项目，其中4个报告书，28个报告表</t>
  </si>
  <si>
    <t>反映全年完成建设项目环境影响评价审查数量</t>
  </si>
  <si>
    <t>建设项目污染物排放对周边生态环境的影响</t>
  </si>
  <si>
    <t>等次</t>
  </si>
  <si>
    <t>反映建设项目污染物排放对项目周边的生态环境造成影响的程度</t>
  </si>
  <si>
    <t>建设项目企业满意度</t>
  </si>
  <si>
    <t>反映建设项目企业对环境影响评价的满意程度</t>
  </si>
  <si>
    <t>建设项目企业主</t>
  </si>
  <si>
    <t>反映企业主对建设项目技术审查的满意程度</t>
  </si>
  <si>
    <t>社会公众</t>
  </si>
  <si>
    <t>反映社会对建设项目环境影响的满意程度</t>
  </si>
  <si>
    <t>经济建设股</t>
  </si>
  <si>
    <t xml:space="preserve">  芒市人民政府发展和改革局</t>
  </si>
  <si>
    <t xml:space="preserve">    芒市人民政府发展和改革局</t>
  </si>
  <si>
    <t>新购入车辆保证各项工作正常开展</t>
  </si>
  <si>
    <t>购置车辆数量</t>
  </si>
  <si>
    <t>反映购置数量完成情况。</t>
  </si>
  <si>
    <t>反映设备购置的产品质量情况。
验收通过率=（通过验收的购置数量/购置总数量）*100%。</t>
  </si>
  <si>
    <t>设备使用年限</t>
  </si>
  <si>
    <t>反映新投入设备使用年限情况。</t>
  </si>
  <si>
    <t xml:space="preserve">      人防业务工作经费</t>
  </si>
  <si>
    <t>加强军事斗争人民防空应急准备，以有效应对重大突发事件，保护人民群众生命财产安全，保存国家战争潜力</t>
  </si>
  <si>
    <t>军事斗争人民防空应急准备</t>
  </si>
  <si>
    <t>准备</t>
  </si>
  <si>
    <t>重大突发事件</t>
  </si>
  <si>
    <t>非税收入安排支出经费</t>
  </si>
  <si>
    <t>完成非税收入工作</t>
  </si>
  <si>
    <t>管理非税资金及时上交</t>
  </si>
  <si>
    <t xml:space="preserve">      芒市边境疫情防控低压电力保障项目经费</t>
  </si>
  <si>
    <t>沿芒市边境抵边拦阻网底新建一条电缆线最为主干线，同时对抵边拦阻网继续优化整改使用。</t>
  </si>
  <si>
    <t>一条电缆线</t>
  </si>
  <si>
    <t>完成一条82公路电缆线建设</t>
  </si>
  <si>
    <t>保障边境线的用电需求</t>
  </si>
  <si>
    <t>满足</t>
  </si>
  <si>
    <t>是否保障边境线的用电需求</t>
  </si>
  <si>
    <t xml:space="preserve">      价格监测成本监审工作经费</t>
  </si>
  <si>
    <t>政府价格主管部门制定价格过程中在调查、测算、审核经营者成本基础上核定定价成本的行为</t>
  </si>
  <si>
    <t>在规定时间内完成定价</t>
  </si>
  <si>
    <t>完成</t>
  </si>
  <si>
    <t>保持物价水平稳定</t>
  </si>
  <si>
    <t>3.5</t>
  </si>
  <si>
    <t>居民消费价格指数</t>
  </si>
  <si>
    <t xml:space="preserve">      第二批州预算前期经费</t>
  </si>
  <si>
    <t>重大项目前期经费</t>
  </si>
  <si>
    <t>项目落地</t>
  </si>
  <si>
    <t>经济指标增长</t>
  </si>
  <si>
    <t xml:space="preserve">      省级易地扶贫搬迁前期经费</t>
  </si>
  <si>
    <t xml:space="preserve">      粮油收储中心退休人员活动经费</t>
  </si>
  <si>
    <t>粮油收储中心退休人员活动经费</t>
  </si>
  <si>
    <t>退休人员活动</t>
  </si>
  <si>
    <t>退休人员满意度</t>
  </si>
  <si>
    <t xml:space="preserve">      芒市项目前期工作经费</t>
  </si>
  <si>
    <t>该笔资金为项目的前期费用，用于支付项目的可行性研究报告等费用</t>
  </si>
  <si>
    <t>争取上级项目</t>
  </si>
  <si>
    <t>向上级争取的项目个数</t>
  </si>
  <si>
    <t>带动经济增长</t>
  </si>
  <si>
    <t>地方经济增长</t>
  </si>
  <si>
    <t xml:space="preserve">      芒市应急救灾物资采购专项资金</t>
  </si>
  <si>
    <t>购买应急救灾物资</t>
  </si>
  <si>
    <t>物资储备量</t>
  </si>
  <si>
    <t>反映全年物资储备情况</t>
  </si>
  <si>
    <t>质量良好率</t>
  </si>
  <si>
    <t>反映物资质量情况</t>
  </si>
  <si>
    <t>自然灾害救助受灾群众能力</t>
  </si>
  <si>
    <t xml:space="preserve">      省级救灾物资管理及调运经费</t>
  </si>
  <si>
    <t>为认真贯彻落实省委省政府“主动防灾、充分备灾、科学救灾、有效减灾”的重要指示精神，切实增强灾害救助快速放映能力，有效保障受灾群众基本生活，建立和完善救灾应急物资储备体系。形成以省级储备库为中心，省属分库和州、市级储备库为基础，县级储备库为支撑，乡镇储备点为补充的救灾物资储备网络。确保受灾发生后，受灾群众在12小时内得到切实、有效的生活救助。</t>
  </si>
  <si>
    <t>根据《云南省省级救灾物资管理办法》第二章，对省级救灾物资储备管理作出的明确规定设置。值班人员以“查、控、防”为切入点，强化监督检查，做到24小时应急值守，确保仓安全运行。</t>
  </si>
  <si>
    <t>人/次</t>
  </si>
  <si>
    <t>《云南省人民政府办公厅关于印发云南省进一步加强地震灾害防范应对准备工作实施方案的通知》云政办函〔2020〕73号明确：加强应急物资储备，进一步提高受灾群众基本生活保障能力。建立健全省、州市、县、乡四级救灾物资储备体系，优先在19个重点县所辖乡镇以及位置偏远、交通不便的乡镇建立物资储备点，确保就近存储、保障有力。</t>
  </si>
  <si>
    <t>物资接收满意度</t>
  </si>
  <si>
    <t xml:space="preserve">      粮油供需平衡调查经费</t>
  </si>
  <si>
    <t>做好芒市粮食、食用植物油及油料供需平衡调查工作，更好地为国家粮食宏观调控服务。</t>
  </si>
  <si>
    <t>数据收集</t>
  </si>
  <si>
    <t>数据收集的完成量</t>
  </si>
  <si>
    <t>数据上报</t>
  </si>
  <si>
    <t>调查对象满意度</t>
  </si>
  <si>
    <t xml:space="preserve">      粮食行政首长负责制工作经费</t>
  </si>
  <si>
    <t>负责本地基本农田保护，加强高产稳产农田建设，落实粮食生产目标责任制，提高粮食综合生产能力，确保本区域粮食安全；执行好国家和省的粮食生产及收购政策，抓好粮食收购，保护农民种粮积极性；健全和完善州、县市粮食储备和风险基金制度，保证地方储备粮和粮食风险基金达到省定规模；实施好“粮安工程”项目，搞好粮食流通设施建设；推进国有粮食企业改革，培育发展新型粮食流通主体；推进粮食产业化、规模化经营和精深加工，促进粮食转化增值；巩固和发展与销区的购销合作关系，搞好粮食供求平衡；加强粮食市场监管，落实粮食质量安全责任；完善粮食应急机制，切实做好粮食应急供应工作；大力推进节粮减损，引导城乡居民健康消费。</t>
  </si>
  <si>
    <t>粮食供应情况</t>
  </si>
  <si>
    <t>供应充足</t>
  </si>
  <si>
    <t>粮食供应是否充足</t>
  </si>
  <si>
    <t>粮食质量安全事件</t>
  </si>
  <si>
    <t>发生</t>
  </si>
  <si>
    <t xml:space="preserve">  芒市住房和城乡建设局</t>
  </si>
  <si>
    <t xml:space="preserve">    芒市住房和城乡建设局</t>
  </si>
  <si>
    <t xml:space="preserve">      非税收入——乡镇公租房计提返还经费</t>
  </si>
  <si>
    <t>非税收入——乡镇公租房计提返还经费</t>
  </si>
  <si>
    <t xml:space="preserve">      业务费——芒市征收安置办电经费</t>
  </si>
  <si>
    <t>业务费——芒市征收安置办电经费</t>
  </si>
  <si>
    <t xml:space="preserve">      业务费——丙门棚户区改造项目水费经费</t>
  </si>
  <si>
    <t>业务费——丙门棚户区改造项目水费经费</t>
  </si>
  <si>
    <t xml:space="preserve">      业务费——城市基础设施业务费委托业务费经费</t>
  </si>
  <si>
    <t>业务费——城市基础设施业务费委托业务费经费</t>
  </si>
  <si>
    <t xml:space="preserve">      业务费——丙门棚户区改造项目专用材料费经费</t>
  </si>
  <si>
    <t>业务费——丙门棚户区改造项目专用材料费经费</t>
  </si>
  <si>
    <t xml:space="preserve">      非税收入——路灯电费经费</t>
  </si>
  <si>
    <t>非税收入——路灯电费经费</t>
  </si>
  <si>
    <t xml:space="preserve">      业务费——芒市征收安置办水经费</t>
  </si>
  <si>
    <t>业务费——芒市征收安置办水经费</t>
  </si>
  <si>
    <t xml:space="preserve">      业务费——丙门棚户区改造项目电费经费</t>
  </si>
  <si>
    <t>业务费——丙门棚户区改造项目电费经费</t>
  </si>
  <si>
    <t xml:space="preserve">      业务费——城市基础设施业务费维修费经费</t>
  </si>
  <si>
    <t>业务费——城市基础设施业务费维修费经费</t>
  </si>
  <si>
    <t xml:space="preserve">      业务费——丙门棚户区改造项目办公经费</t>
  </si>
  <si>
    <t>业务费——丙门棚户区改造项目办公经费</t>
  </si>
  <si>
    <t xml:space="preserve">      业务费——芒市征收安置办办公经费</t>
  </si>
  <si>
    <t>业务费——芒市征收安置办办公经费</t>
  </si>
  <si>
    <t xml:space="preserve">      业务费——城市基础设施业务费劳务费经费</t>
  </si>
  <si>
    <t>业务费——城市基础设施业务费劳务费经费</t>
  </si>
  <si>
    <t xml:space="preserve">      业务费——车辆购置费经费</t>
  </si>
  <si>
    <t>业务费——车辆购置费经费</t>
  </si>
  <si>
    <t xml:space="preserve">      业务费——芒市征收安置办劳务经费</t>
  </si>
  <si>
    <t>业务费——芒市征收安置办劳务经费</t>
  </si>
  <si>
    <t xml:space="preserve">      业务费——丙门棚户区改造项目劳务经费</t>
  </si>
  <si>
    <t>业务费——丙门棚户区改造项目劳务经费</t>
  </si>
  <si>
    <t xml:space="preserve">      业务费——在职干部及退休人员体检费经费</t>
  </si>
  <si>
    <t>业务费——在职干部及退休人员体检费经费</t>
  </si>
  <si>
    <t xml:space="preserve">      业务费——芒市征收安置办邮电经费</t>
  </si>
  <si>
    <t>业务费——芒市征收安置办邮电经费</t>
  </si>
  <si>
    <t xml:space="preserve">      业务费——办公设备购置费经费</t>
  </si>
  <si>
    <t>业务费——办公设备购置费经费</t>
  </si>
  <si>
    <t xml:space="preserve">      市政基础设施建设预备费预算专项资金</t>
  </si>
  <si>
    <t>市政基础设施建设预备费预算专项资金</t>
  </si>
  <si>
    <t xml:space="preserve">      业务费——丙门棚户区改造项目邮电经费</t>
  </si>
  <si>
    <t>业务费——丙门棚户区改造项目邮电经费</t>
  </si>
  <si>
    <t xml:space="preserve">      非税收入——城市基础设施建设业务费专用材料经费</t>
  </si>
  <si>
    <t>非税收入——城市基础设施建设业务费专用材料经费</t>
  </si>
  <si>
    <t xml:space="preserve">      非税收入——城市基础设施业务费租赁经费</t>
  </si>
  <si>
    <t>非税收入——城市基础设施业务费租赁经费</t>
  </si>
  <si>
    <t xml:space="preserve">      非税收入——园林绿化临时工工资及维护经费</t>
  </si>
  <si>
    <t>非税收入——园林绿化临时工工资及维护经费</t>
  </si>
  <si>
    <t xml:space="preserve">      历年工程欠款市级预算专项资金</t>
  </si>
  <si>
    <t>历年工程欠款市级预算专项资金</t>
  </si>
  <si>
    <t xml:space="preserve">      新建商品房契税补贴资金</t>
  </si>
  <si>
    <t>新建商品房契税补贴资金</t>
  </si>
  <si>
    <t xml:space="preserve">      非税收入——城市基础设施建设业务费其他交通经费</t>
  </si>
  <si>
    <t>非税收入——城市基础设施建设业务费其他交通经费</t>
  </si>
  <si>
    <t xml:space="preserve">  芒市人民政府交通运输局</t>
  </si>
  <si>
    <t xml:space="preserve">    芒市人民政府交通运输局</t>
  </si>
  <si>
    <t>非财政拨款专项资金</t>
  </si>
  <si>
    <t>9000</t>
  </si>
  <si>
    <t xml:space="preserve">      2022年老年人、残疾人公交车补贴专项资金</t>
  </si>
  <si>
    <t>实施芒市老年人、残疾人公交车乘坐补贴</t>
  </si>
  <si>
    <t>2022年老年人、残疾人公交车补贴金额</t>
  </si>
  <si>
    <t>2022年老年人、残疾人公交车补贴专项资金</t>
  </si>
  <si>
    <t>对经济促进作用</t>
  </si>
  <si>
    <t>城市公交企业服务水平</t>
  </si>
  <si>
    <t xml:space="preserve">      芒市农村公路前期工作经费专项资金</t>
  </si>
  <si>
    <t>完成2019年至2022年部分农村公路项目的林勘、工可、施工图设计、监理、检测、审计等，确保公路建设按时按质完成。</t>
  </si>
  <si>
    <t>年度全社会新增通硬化路30户以上自然村个数（个）</t>
  </si>
  <si>
    <t>芒市农村公路前期工作经费</t>
  </si>
  <si>
    <t>完工项目验收合格率</t>
  </si>
  <si>
    <t>按期完成投资</t>
  </si>
  <si>
    <t>对经济发展的促进作用</t>
  </si>
  <si>
    <t>基本公共服务水平</t>
  </si>
  <si>
    <t>公路安全水平</t>
  </si>
  <si>
    <t>改善通行服务水平群众满意度</t>
  </si>
  <si>
    <t xml:space="preserve">      芒市2023年农村公路养护地方配套资金</t>
  </si>
  <si>
    <t>完成县道836.538公里、乡道1080.969公里、村道1040.932公里及149座桥梁的养护管理工作</t>
  </si>
  <si>
    <t>农村公路养护里程</t>
  </si>
  <si>
    <t>2958.429</t>
  </si>
  <si>
    <t>芒市2023年农村公路养护地方配套资金</t>
  </si>
  <si>
    <t>桥梁养护</t>
  </si>
  <si>
    <t>149</t>
  </si>
  <si>
    <t>农村公路通达度</t>
  </si>
  <si>
    <t>农村公路养护按期完成率</t>
  </si>
  <si>
    <t>公路通畅水平</t>
  </si>
  <si>
    <t>改善通行服务水平群众满度</t>
  </si>
  <si>
    <t xml:space="preserve">      芒市2023年农村公路应急抢险工程专项资金</t>
  </si>
  <si>
    <t>确保农村公路受灾后得到及时修复，确保公路完好、整洁、安全和畅通，延长农村公路使用寿命。</t>
  </si>
  <si>
    <t>农村公路受灾后得到及时修复乡镇个数</t>
  </si>
  <si>
    <t>11</t>
  </si>
  <si>
    <t>芒市2023年农村公路应急抢险工程</t>
  </si>
  <si>
    <t xml:space="preserve">  芒市工业和商务科技局</t>
  </si>
  <si>
    <t xml:space="preserve">    芒市工业和商务科技局</t>
  </si>
  <si>
    <t xml:space="preserve">      芒市工业和商务科技局本级财政疫情物资采购专项资金</t>
  </si>
  <si>
    <t>高速路芒市、风平出入口及服务区执勤站点共建3个大棚，建筑面积约2900平方米；对高速路执勤大棚项目设计及监理造价进行服务，采购防疫物资用于执勤卡点、隔离点、核酸检测、疫苗接种。</t>
  </si>
  <si>
    <t>采购物资品质合格率</t>
  </si>
  <si>
    <t>按时保障物资到位</t>
  </si>
  <si>
    <t>采购物资品到位率</t>
  </si>
  <si>
    <t>保障疫情防控工作有序开展</t>
  </si>
  <si>
    <t>市民对疫情防控工作满意程度</t>
  </si>
  <si>
    <t>成本节约</t>
  </si>
  <si>
    <t>成本节约情况</t>
  </si>
  <si>
    <t>社会效益是否显著提高</t>
  </si>
  <si>
    <t>服务对象满意度是否90%</t>
  </si>
  <si>
    <t xml:space="preserve">      中山通道底边检查室建设（中山底边检查室和澡堂河底边检查室）项目专项资金</t>
  </si>
  <si>
    <t>中山底边检查室：建设一座综合查验楼。占地4800平方米，建筑面积1200平方米
澡堂河底边检查室：项目占地面积7900平方米，建筑面积1250平方米，以及附属工程。</t>
  </si>
  <si>
    <t>2450</t>
  </si>
  <si>
    <t>安全事故发生率</t>
  </si>
  <si>
    <t>反映工程实施期间的安全目标。</t>
  </si>
  <si>
    <t xml:space="preserve">      工业和商务科技专项经费</t>
  </si>
  <si>
    <t>开展工业和商务科技专项工作</t>
  </si>
  <si>
    <t>及时开展工作</t>
  </si>
  <si>
    <t>2023年度开展工作情况</t>
  </si>
  <si>
    <t>2023年工作开展后社会效益是否显著提高</t>
  </si>
  <si>
    <t>服务对象满意度是否大于90%。</t>
  </si>
  <si>
    <t xml:space="preserve">  芒市搬迁安置办公室</t>
  </si>
  <si>
    <t xml:space="preserve">    芒市搬迁安置办公室</t>
  </si>
  <si>
    <t xml:space="preserve">      德宏州师专实验楼北侧泥石流地质灾害隐患综合治理工程宏云新村搬迁点内排水沟建设项目资金</t>
  </si>
  <si>
    <t>德宏州师专实验楼北侧泥石流地质灾害隐患综合治理工程宏云新村搬迁点内排水沟建设项目资金</t>
  </si>
  <si>
    <t xml:space="preserve">      弄另电站移民安置区芒市风平镇风平村委会龙昌移民村养牛合作社项目资金</t>
  </si>
  <si>
    <t>完成弄另电站移民安置区芒市风平镇风平村委会龙昌移民村养牛合作社项目建设</t>
  </si>
  <si>
    <t xml:space="preserve">      龙江电站代理记账经费</t>
  </si>
  <si>
    <t>完成龙江电站资金代理记账费</t>
  </si>
  <si>
    <t>完成2021年度龙江电站资金账务处理</t>
  </si>
  <si>
    <t xml:space="preserve">      芒市江东乡大水沟四五组搬迁安置点建设项目（场地平整）资金</t>
  </si>
  <si>
    <t>芒市江东乡大水沟四五组搬迁安置点建设项目（场地平整）</t>
  </si>
  <si>
    <t>达到国际标准</t>
  </si>
  <si>
    <t>工期</t>
  </si>
  <si>
    <t>生活水平</t>
  </si>
  <si>
    <t>明显提高</t>
  </si>
  <si>
    <t>80%</t>
  </si>
  <si>
    <t xml:space="preserve">      芒市西山崩强村委勐约棒渡口停靠点工程及风平镇帕底村委会芒究村灌溉沟渠抽水站建设工程资金</t>
  </si>
  <si>
    <t>芒市西山崩强村委勐约棒渡口停靠点工程及风平镇帕底村委会芒究村灌溉沟渠抽水站建设工程资金</t>
  </si>
  <si>
    <t>6-2  芒市重点工作情况解释说明汇总表</t>
  </si>
  <si>
    <t>重点工作</t>
  </si>
  <si>
    <t>2023年工作重点及工作情况</t>
  </si>
  <si>
    <t>芒市实行乡财市管，按照市与乡（镇）财政管理体制，乡（镇）按照市级部门预算管理，故无转移支付情况。</t>
  </si>
  <si>
    <t>举借债务</t>
  </si>
  <si>
    <t>我市将严格执行政府债务限额管理，在政府债务限额内通过申请发行地方政府债券举借债务，本级政府及其所属部门不以任何方式举借债务，不为任何单位和个人的债务以任何方式提供担保。</t>
  </si>
  <si>
    <t>预算绩效</t>
  </si>
  <si>
    <t>积极采取自评和外部评价相结合的方式全方位推进预算绩效管理，开展单位部门预算绩效指标设定，并要求各单位要对预算执行情况以及政策、项目实施效果开展绩效自评，评价结果报送本级财政部门，财政部门在各单位自评基础上，对预算部门绩效自评工作情况和自评结果的真实性、合理性进行监督和检查，随机抽取一定比例的单位进行整体绩效评价，并建立重点绩效评价常态机制，每年选择重大政策、重大投资、重点民生项目组织开展绩效评价，并聘请第三方机构参与绩效评价，提出进一步改进预算绩效管理、提高预算支出绩效的意见建议。</t>
  </si>
  <si>
    <t>培植财源严征管，确保财政收入目标顺利实现</t>
  </si>
  <si>
    <t xml:space="preserve">
一是加大招商引资力度，以生态田园城市建设为引领，深化“放管服”改革，充分利用自贸区政策优势，围绕增强财政资金杠杆效应、引导效应，大力优化营商环境，做好精准招商引资工作，支持国家减税降费政策，减轻市场负担，激发市场活力，做大做强实体经济，努力培植和挖掘新的税源增长点，不断做大做实财政“蛋糕”；二是千方百计组织收入，抓住疫情影响消退，群众消费意愿复苏的关键期，努力克服减税降费政策的影响，按照“依法征收、应收尽收”的原则，加强对重点税源、重点企业和重点税种的征管，充分挖掘税收增收潜力，实现税收收入平稳增长；三是强化非税收入征管，严格实行“收支两条线”管理，加大国有资产处置工作力度，加快河道治理及河砂处置，推行行政事业单位铺面、公租房租金市场化运行机制，为财政增收创造条件；四是采取强有力的措施加快土地收储，盘活国有闲置土地，加大土地性质变更、土地整治盈余用地指标和国有土地出让力度，实现土地出让收入12亿元目标任务。</t>
  </si>
  <si>
    <t>严格预算控支出，集中资金保障重点和民生支出</t>
  </si>
  <si>
    <t xml:space="preserve">
牢固树立过“紧日子”思想，严格控制一般性支出，统筹调度资金，集中财力和资金保障全市经济社会发展重点支出需求。一是强化预算管理，严格执行法定预算，未经市人大批准的预算，一律不得纳入预算安排，从源头上杜绝无预算安排支出事项；二是严格落实基层财政财力保障主体责任，全力做好“保工资、保运转、保基本民生”工作，兜牢兜实财政“三保”底线；三是优化支出结构，严格按照一般性支出压减6%以上目标要求，降低行政成本，集中财力重点保障各项还本付息、乡村振兴及重点民生支出项目的资金需求；四是继续争取上级专项资金支持，通过建立健全“储备一批、争取一批、实施一批”的滚动项目库机制，积极向上级争取项目和资金支持，力争全年争取上级专项资金5亿元以上；五是按照“早谋划、早实施、强监管、抓绩效”的原则，继续巩固拓展脱贫攻坚成果，确保2023年涉农整合资金及财政衔接推进乡村振兴补助资金年度“两率”目标如期完成。</t>
  </si>
  <si>
    <t>压实责任降风险，全力完成年度化债目标任务</t>
  </si>
  <si>
    <t xml:space="preserve">
一是严格执行《预算法》《政府投资条例》及债务管理规定，除规定限额内申请上级发行的政府债券外，杜绝自行实施无资金来源项目建设，着力构建规范的地方政府举债融资机制；二是制定2023年度债务化解方案，各司其职、各负其责、压实化债责任，通过积极争取上级专项资金、大力盘活国有资产、出让国有土地等增加地方财政可用财力，计划全年化解债务4.15亿元，其中：隐性债务3亿元，政府债务1.15亿元，使政府综合债务率控制在300%以下，为促进地方经济社会持续健康发展奠定基础。三是提前谋划，统筹兼顾，在立足自身完成化债目标的基础上，争取疫情期间到期债务缓释政策，通过采取再融资和延期到期本金措施，最大限度减少市级财政年度偿债压力和财力不足风险隐患，确保政府债务风险可控。</t>
  </si>
  <si>
    <t>政策引领增活力，不断加强国有企业市场竞争力</t>
  </si>
  <si>
    <r>
      <rPr>
        <sz val="11"/>
        <color theme="1"/>
        <rFont val="宋体"/>
        <charset val="134"/>
      </rPr>
      <t>一是</t>
    </r>
    <r>
      <rPr>
        <sz val="11"/>
        <color rgb="FF000000"/>
        <rFont val="宋体"/>
        <charset val="134"/>
      </rPr>
      <t>围绕配置优质资产、资源为抓手，继续将保障性住房、供排水、国有矿产、采石采砂等经营性优质资源资产注入国有公司，充分发挥国有公司资产资源效益最大化，通过承接市级重点和民生项目增强公司营收能力；</t>
    </r>
    <r>
      <rPr>
        <b/>
        <sz val="11"/>
        <color rgb="FF000000"/>
        <rFont val="宋体"/>
        <charset val="134"/>
      </rPr>
      <t>二是</t>
    </r>
    <r>
      <rPr>
        <sz val="11"/>
        <color rgb="FF000000"/>
        <rFont val="宋体"/>
        <charset val="134"/>
      </rPr>
      <t>根据国有企业未来发展规划和建设运营管理实际，积极引进熟悉投融资、市场营销、精通金融工具和金融创新的高层次复合型人才，优化从业人员结构，提高国有企业专业化运作水平和能力，为国有企业提供人才保障；</t>
    </r>
    <r>
      <rPr>
        <b/>
        <sz val="11"/>
        <color rgb="FF000000"/>
        <rFont val="宋体"/>
        <charset val="134"/>
      </rPr>
      <t>三是</t>
    </r>
    <r>
      <rPr>
        <sz val="11"/>
        <color rgb="FF000000"/>
        <rFont val="宋体"/>
        <charset val="134"/>
      </rPr>
      <t>按照国有企业三年行动方案，制定市场化转型营收目标，力争国有资本经营收益最大化，实现年初预定的上缴目标，为财政纾困解难提供资金支持；</t>
    </r>
    <r>
      <rPr>
        <b/>
        <sz val="11"/>
        <color rgb="FF000000"/>
        <rFont val="宋体"/>
        <charset val="134"/>
      </rPr>
      <t>四是</t>
    </r>
    <r>
      <rPr>
        <sz val="11"/>
        <color rgb="FF000000"/>
        <rFont val="宋体"/>
        <charset val="134"/>
      </rPr>
      <t>通过国有资本投资、运营公司按照市场化原则开展资本运作，进一步提升国有资本配置和运行效率，坚持不缺位、不越位、科学管的原则，尽快建立完善芒市国资监管权责清单，紧紧围绕“管好资本布局、规范资本运作、提高资本回报、维护资本安全”等重点目标，通过“三重一大”决策执行、大额资金监管、强化考核评估等分类完善监管体系，切实提高履行出资人职责机构的管理水平。</t>
    </r>
  </si>
  <si>
    <t>创新思维，持续推进财政改革步伐</t>
  </si>
  <si>
    <t xml:space="preserve">
按照深化财政改革的总体要求，增强依法理财、科学理财和高效理财意识，不断提升服务全市经济社会发展的能力。一是深入学习宣传贯彻党的二十大精神，按照习近平总书记提出的“全面学习、全面把握、全面落实”的要求，把学习宣传贯彻党的二十大精神作为当前和今后一个时期的首要政治任务和工作重心；二是进一步深化预算编审体系改革，加大财政资源统筹、深化零基预算改革、持续建设节约型财政、推进支出标准建设、提升绩效管理效能、强化预算执行约束；三是加强预算信息公开考核管理机制，不断扩大预算公开内容和范围，拓宽预算公开的渠道，提高预算透明度；四是进一步扩大政府购买服务项目采购，不断强化政府采购管理，切实提高政府采购效率；五是强化财政资金使用全过程监督检查，采取定期不定期方式进行检查和跟踪问效，确保财政资金使用管理高效、规范；六是进一步强化预算单位内控制度建设，不断完善内部流程控制，逐步实现内控风险事前防范、事中控制、事后监督和纠正的长效机制；七是全面加强乡镇财政管理，加快乡镇财政所公共服务能力提升建设进程，不断提升乡镇财政保障能力和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</si>
</sst>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000000"/>
    <numFmt numFmtId="195" formatCode="0\.0,&quot;0&quot;"/>
    <numFmt numFmtId="196" formatCode="0.0"/>
    <numFmt numFmtId="197" formatCode="#,##0_ ;[Red]\-#,##0\ "/>
    <numFmt numFmtId="198" formatCode="#,##0_ "/>
    <numFmt numFmtId="199" formatCode="0.0%"/>
    <numFmt numFmtId="200" formatCode="_ * #,##0_ ;_ * \-#,##0_ ;_ * &quot;-&quot;??_ ;_ @_ "/>
    <numFmt numFmtId="201" formatCode="#,##0_);[Red]\(#,##0\)"/>
    <numFmt numFmtId="202" formatCode="#,##0.00_ ;\-#,##0.00;;"/>
    <numFmt numFmtId="203" formatCode="#,##0_);\(#,##0\)"/>
    <numFmt numFmtId="204" formatCode="0_ "/>
    <numFmt numFmtId="205" formatCode="0.00_ "/>
    <numFmt numFmtId="206" formatCode="0_ ;[Red]\-0\ "/>
  </numFmts>
  <fonts count="127">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sz val="11"/>
      <color theme="1"/>
      <name val="宋体"/>
      <charset val="134"/>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12"/>
      <color rgb="FF000000"/>
      <name val="宋体"/>
      <charset val="1"/>
    </font>
    <font>
      <sz val="10"/>
      <name val="宋体"/>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9"/>
      <name val="SimSun"/>
      <charset val="134"/>
    </font>
    <font>
      <b/>
      <sz val="14"/>
      <name val="宋体"/>
      <charset val="134"/>
    </font>
    <font>
      <sz val="14"/>
      <name val="宋体"/>
      <charset val="134"/>
    </font>
    <font>
      <b/>
      <sz val="20"/>
      <name val="方正小标宋简体"/>
      <charset val="134"/>
    </font>
    <font>
      <sz val="14"/>
      <name val="MS Serif"/>
      <charset val="134"/>
    </font>
    <font>
      <sz val="14"/>
      <name val="Times New Roman"/>
      <charset val="134"/>
    </font>
    <font>
      <sz val="20"/>
      <color rgb="FF000000"/>
      <name val="方正小标宋简体"/>
      <charset val="134"/>
    </font>
    <font>
      <b/>
      <sz val="12"/>
      <name val="宋体"/>
      <charset val="134"/>
    </font>
    <font>
      <sz val="11"/>
      <name val="宋体"/>
      <charset val="134"/>
    </font>
    <font>
      <sz val="16"/>
      <name val="宋体"/>
      <charset val="134"/>
    </font>
    <font>
      <sz val="16"/>
      <color indexed="8"/>
      <name val="方正小标宋简体"/>
      <charset val="134"/>
    </font>
    <font>
      <sz val="16"/>
      <color indexed="8"/>
      <name val="宋体"/>
      <charset val="134"/>
    </font>
    <font>
      <sz val="14"/>
      <name val="宋体"/>
      <charset val="134"/>
      <scheme val="minor"/>
    </font>
    <font>
      <sz val="14"/>
      <color rgb="FF000000"/>
      <name val="宋体"/>
      <charset val="134"/>
    </font>
    <font>
      <sz val="14"/>
      <color theme="1"/>
      <name val="宋体"/>
      <charset val="134"/>
    </font>
    <font>
      <sz val="20"/>
      <color indexed="8"/>
      <name val="宋体"/>
      <charset val="134"/>
    </font>
    <font>
      <b/>
      <sz val="18"/>
      <color indexed="8"/>
      <name val="方正小标宋简体"/>
      <charset val="134"/>
    </font>
    <font>
      <sz val="12"/>
      <color indexed="8"/>
      <name val="宋体"/>
      <charset val="134"/>
    </font>
    <font>
      <b/>
      <sz val="14"/>
      <name val="黑体"/>
      <charset val="134"/>
    </font>
    <font>
      <sz val="14"/>
      <color indexed="9"/>
      <name val="宋体"/>
      <charset val="134"/>
    </font>
    <font>
      <sz val="12"/>
      <name val="仿宋_GB2312"/>
      <charset val="134"/>
    </font>
    <font>
      <b/>
      <sz val="11"/>
      <name val="宋体"/>
      <charset val="134"/>
    </font>
    <font>
      <sz val="20"/>
      <color theme="1"/>
      <name val="方正小标宋简体"/>
      <charset val="134"/>
    </font>
    <font>
      <sz val="20"/>
      <color theme="1"/>
      <name val="方正小标宋_GBK"/>
      <charset val="134"/>
    </font>
    <font>
      <b/>
      <sz val="12"/>
      <color theme="1"/>
      <name val="宋体"/>
      <charset val="134"/>
      <scheme val="minor"/>
    </font>
    <font>
      <sz val="12"/>
      <color theme="1"/>
      <name val="宋体"/>
      <charset val="134"/>
      <scheme val="minor"/>
    </font>
    <font>
      <sz val="14"/>
      <name val="Arial"/>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b/>
      <sz val="11"/>
      <color indexed="8"/>
      <name val="宋体"/>
      <charset val="134"/>
    </font>
    <font>
      <sz val="12"/>
      <color indexed="9"/>
      <name val="宋体"/>
      <charset val="134"/>
    </font>
    <font>
      <sz val="10"/>
      <name val="楷体"/>
      <charset val="134"/>
    </font>
    <font>
      <sz val="10"/>
      <name val="Geneva"/>
      <charset val="134"/>
    </font>
    <font>
      <sz val="11"/>
      <color indexed="52"/>
      <name val="宋体"/>
      <charset val="134"/>
    </font>
    <font>
      <sz val="11"/>
      <color indexed="17"/>
      <name val="宋体"/>
      <charset val="134"/>
    </font>
    <font>
      <sz val="8"/>
      <name val="Times New Roman"/>
      <charset val="134"/>
    </font>
    <font>
      <sz val="11"/>
      <color indexed="60"/>
      <name val="宋体"/>
      <charset val="134"/>
    </font>
    <font>
      <sz val="8"/>
      <name val="Arial"/>
      <charset val="134"/>
    </font>
    <font>
      <sz val="10"/>
      <name val="Arial"/>
      <charset val="134"/>
    </font>
    <font>
      <sz val="12"/>
      <color indexed="16"/>
      <name val="宋体"/>
      <charset val="134"/>
    </font>
    <font>
      <sz val="12"/>
      <color indexed="17"/>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1"/>
      <color indexed="52"/>
      <name val="宋体"/>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1"/>
      <color rgb="FF000000"/>
      <name val="宋体"/>
      <charset val="134"/>
    </font>
    <font>
      <b/>
      <sz val="11"/>
      <color rgb="FF000000"/>
      <name val="宋体"/>
      <charset val="134"/>
    </font>
  </fonts>
  <fills count="7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D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52"/>
        <bgColor indexed="64"/>
      </patternFill>
    </fill>
    <fill>
      <patternFill patternType="solid">
        <fgColor indexed="2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24">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9"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 fillId="6" borderId="15"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6" applyNumberFormat="0" applyFill="0" applyAlignment="0" applyProtection="0">
      <alignment vertical="center"/>
    </xf>
    <xf numFmtId="0" fontId="57" fillId="0" borderId="16" applyNumberFormat="0" applyFill="0" applyAlignment="0" applyProtection="0">
      <alignment vertical="center"/>
    </xf>
    <xf numFmtId="0" fontId="58" fillId="0" borderId="17" applyNumberFormat="0" applyFill="0" applyAlignment="0" applyProtection="0">
      <alignment vertical="center"/>
    </xf>
    <xf numFmtId="0" fontId="58" fillId="0" borderId="0" applyNumberFormat="0" applyFill="0" applyBorder="0" applyAlignment="0" applyProtection="0">
      <alignment vertical="center"/>
    </xf>
    <xf numFmtId="0" fontId="59" fillId="7" borderId="18" applyNumberFormat="0" applyAlignment="0" applyProtection="0">
      <alignment vertical="center"/>
    </xf>
    <xf numFmtId="0" fontId="60" fillId="8" borderId="19" applyNumberFormat="0" applyAlignment="0" applyProtection="0">
      <alignment vertical="center"/>
    </xf>
    <xf numFmtId="0" fontId="61" fillId="8" borderId="18" applyNumberFormat="0" applyAlignment="0" applyProtection="0">
      <alignment vertical="center"/>
    </xf>
    <xf numFmtId="0" fontId="62" fillId="9" borderId="20" applyNumberFormat="0" applyAlignment="0" applyProtection="0">
      <alignment vertical="center"/>
    </xf>
    <xf numFmtId="0" fontId="63" fillId="0" borderId="21" applyNumberFormat="0" applyFill="0" applyAlignment="0" applyProtection="0">
      <alignment vertical="center"/>
    </xf>
    <xf numFmtId="0" fontId="64" fillId="0" borderId="22" applyNumberFormat="0" applyFill="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68" fillId="36" borderId="0" applyNumberFormat="0" applyBorder="0" applyAlignment="0" applyProtection="0">
      <alignment vertical="center"/>
    </xf>
    <xf numFmtId="0" fontId="70" fillId="37" borderId="0" applyNumberFormat="0" applyBorder="0" applyAlignment="0" applyProtection="0">
      <alignment vertical="center"/>
    </xf>
    <xf numFmtId="0" fontId="71" fillId="0" borderId="23" applyNumberFormat="0" applyFill="0" applyAlignment="0" applyProtection="0">
      <alignment vertical="center"/>
    </xf>
    <xf numFmtId="0" fontId="72" fillId="38" borderId="0" applyNumberFormat="0" applyBorder="0" applyAlignment="0" applyProtection="0">
      <alignment vertical="center"/>
    </xf>
    <xf numFmtId="0" fontId="73" fillId="0" borderId="11" applyNumberFormat="0" applyFill="0" applyProtection="0">
      <alignment horizontal="center" vertical="center"/>
    </xf>
    <xf numFmtId="0" fontId="74" fillId="0" borderId="0">
      <alignment vertical="center"/>
    </xf>
    <xf numFmtId="0" fontId="75" fillId="0" borderId="24" applyNumberFormat="0" applyFill="0" applyAlignment="0" applyProtection="0">
      <alignment vertical="center"/>
    </xf>
    <xf numFmtId="0" fontId="72" fillId="39" borderId="0" applyNumberFormat="0" applyBorder="0" applyAlignment="0" applyProtection="0">
      <alignment vertical="center"/>
    </xf>
    <xf numFmtId="0" fontId="76" fillId="40" borderId="0" applyNumberFormat="0" applyBorder="0" applyAlignment="0" applyProtection="0">
      <alignment vertical="center"/>
    </xf>
    <xf numFmtId="0" fontId="77" fillId="0" borderId="0">
      <alignment horizontal="center" vertical="center" wrapText="1"/>
      <protection locked="0"/>
    </xf>
    <xf numFmtId="0" fontId="40" fillId="5" borderId="0" applyNumberFormat="0" applyBorder="0" applyAlignment="0" applyProtection="0">
      <alignment vertical="center"/>
    </xf>
    <xf numFmtId="0" fontId="78" fillId="41" borderId="0" applyNumberFormat="0" applyBorder="0" applyAlignment="0" applyProtection="0">
      <alignment vertical="center"/>
    </xf>
    <xf numFmtId="0" fontId="40" fillId="42" borderId="0" applyNumberFormat="0" applyBorder="0" applyAlignment="0" applyProtection="0">
      <alignment vertical="center"/>
    </xf>
    <xf numFmtId="0" fontId="72" fillId="43" borderId="0" applyNumberFormat="0" applyBorder="0" applyAlignment="0" applyProtection="0">
      <alignment vertical="center"/>
    </xf>
    <xf numFmtId="0" fontId="76" fillId="44" borderId="0" applyNumberFormat="0" applyBorder="0" applyAlignment="0" applyProtection="0">
      <alignment vertical="center"/>
    </xf>
    <xf numFmtId="0" fontId="79" fillId="5" borderId="1" applyNumberFormat="0" applyBorder="0" applyAlignment="0" applyProtection="0">
      <alignment vertical="center"/>
    </xf>
    <xf numFmtId="0" fontId="72" fillId="45" borderId="0" applyNumberFormat="0" applyBorder="0" applyAlignment="0" applyProtection="0">
      <alignment vertical="center"/>
    </xf>
    <xf numFmtId="176" fontId="80" fillId="0" borderId="11" applyFill="0" applyProtection="0">
      <alignment horizontal="right" vertical="center"/>
    </xf>
    <xf numFmtId="0" fontId="70" fillId="43" borderId="0" applyNumberFormat="0" applyBorder="0" applyAlignment="0" applyProtection="0">
      <alignment vertical="center"/>
    </xf>
    <xf numFmtId="0" fontId="81" fillId="46" borderId="0" applyNumberFormat="0" applyBorder="0" applyAlignment="0" applyProtection="0">
      <alignment vertical="center"/>
    </xf>
    <xf numFmtId="0" fontId="82" fillId="40" borderId="0" applyNumberFormat="0" applyBorder="0" applyAlignment="0" applyProtection="0">
      <alignment vertical="center"/>
    </xf>
    <xf numFmtId="0" fontId="70" fillId="47" borderId="0" applyNumberFormat="0" applyBorder="0" applyAlignment="0" applyProtection="0">
      <alignment vertical="center"/>
    </xf>
    <xf numFmtId="0" fontId="70" fillId="48" borderId="0" applyNumberFormat="0" applyBorder="0" applyAlignment="0" applyProtection="0">
      <alignment vertical="center"/>
    </xf>
    <xf numFmtId="0" fontId="83" fillId="0" borderId="0">
      <alignment vertical="center"/>
    </xf>
    <xf numFmtId="0" fontId="72" fillId="49" borderId="0" applyNumberFormat="0" applyBorder="0" applyAlignment="0" applyProtection="0">
      <alignment vertical="center"/>
    </xf>
    <xf numFmtId="0" fontId="84" fillId="0" borderId="0" applyNumberFormat="0" applyFill="0" applyBorder="0" applyAlignment="0" applyProtection="0">
      <alignment vertical="center"/>
    </xf>
    <xf numFmtId="0" fontId="70" fillId="46" borderId="0" applyNumberFormat="0" applyBorder="0" applyAlignment="0" applyProtection="0">
      <alignment vertical="center"/>
    </xf>
    <xf numFmtId="0" fontId="85" fillId="0" borderId="25" applyNumberFormat="0" applyFill="0" applyAlignment="0" applyProtection="0">
      <alignment vertical="center"/>
    </xf>
    <xf numFmtId="0" fontId="86" fillId="46" borderId="0" applyNumberFormat="0" applyBorder="0" applyAlignment="0" applyProtection="0">
      <alignment vertical="center"/>
    </xf>
    <xf numFmtId="0" fontId="9" fillId="0" borderId="0">
      <alignment vertical="center"/>
    </xf>
    <xf numFmtId="0" fontId="0" fillId="49" borderId="0" applyNumberFormat="0" applyBorder="0" applyAlignment="0" applyProtection="0">
      <alignment vertical="center"/>
    </xf>
    <xf numFmtId="0" fontId="87" fillId="0" borderId="0" applyNumberFormat="0" applyFill="0" applyBorder="0" applyAlignment="0" applyProtection="0">
      <alignment vertical="center"/>
    </xf>
    <xf numFmtId="0" fontId="88" fillId="0" borderId="26">
      <alignment horizontal="center" vertical="center"/>
    </xf>
    <xf numFmtId="0" fontId="86" fillId="50" borderId="0" applyNumberFormat="0" applyBorder="0" applyAlignment="0" applyProtection="0">
      <alignment vertical="center"/>
    </xf>
    <xf numFmtId="0" fontId="0" fillId="40" borderId="0" applyNumberFormat="0" applyBorder="0" applyAlignment="0" applyProtection="0">
      <alignment vertical="center"/>
    </xf>
    <xf numFmtId="0" fontId="89" fillId="42" borderId="27" applyNumberFormat="0" applyAlignment="0" applyProtection="0">
      <alignment vertical="center"/>
    </xf>
    <xf numFmtId="0" fontId="80" fillId="0" borderId="4" applyNumberFormat="0" applyFill="0" applyProtection="0">
      <alignment horizontal="right" vertical="center"/>
    </xf>
    <xf numFmtId="0" fontId="90" fillId="0" borderId="0" applyNumberFormat="0" applyFill="0" applyBorder="0" applyAlignment="0" applyProtection="0">
      <alignment vertical="center"/>
    </xf>
    <xf numFmtId="0" fontId="91" fillId="45" borderId="28" applyNumberFormat="0" applyAlignment="0" applyProtection="0">
      <alignment vertical="center"/>
    </xf>
    <xf numFmtId="0" fontId="9" fillId="0" borderId="0" applyNumberFormat="0" applyFont="0" applyFill="0" applyBorder="0" applyAlignment="0" applyProtection="0">
      <alignment horizontal="left" vertical="center"/>
    </xf>
    <xf numFmtId="0" fontId="70" fillId="42" borderId="0" applyNumberFormat="0" applyBorder="0" applyAlignment="0" applyProtection="0">
      <alignment vertical="center"/>
    </xf>
    <xf numFmtId="0" fontId="92" fillId="0" borderId="0">
      <alignment vertical="center"/>
    </xf>
    <xf numFmtId="0" fontId="93" fillId="0" borderId="0" applyNumberFormat="0" applyFill="0" applyBorder="0" applyAlignment="0" applyProtection="0">
      <alignment vertical="top"/>
      <protection locked="0"/>
    </xf>
    <xf numFmtId="49" fontId="9" fillId="0" borderId="0" applyFont="0" applyFill="0" applyBorder="0" applyAlignment="0" applyProtection="0">
      <alignment vertical="center"/>
    </xf>
    <xf numFmtId="0" fontId="94" fillId="46" borderId="0" applyNumberFormat="0" applyBorder="0" applyAlignment="0" applyProtection="0">
      <alignment vertical="center"/>
    </xf>
    <xf numFmtId="0" fontId="95" fillId="0" borderId="29" applyNumberFormat="0" applyFill="0" applyAlignment="0" applyProtection="0">
      <alignment vertical="center"/>
    </xf>
    <xf numFmtId="10" fontId="9" fillId="0" borderId="0" applyFont="0" applyFill="0" applyBorder="0" applyAlignment="0" applyProtection="0">
      <alignment vertical="center"/>
    </xf>
    <xf numFmtId="0" fontId="96" fillId="0" borderId="0" applyNumberFormat="0" applyFill="0" applyBorder="0" applyAlignment="0" applyProtection="0">
      <alignment vertical="center"/>
    </xf>
    <xf numFmtId="0" fontId="70" fillId="51" borderId="0" applyNumberFormat="0" applyBorder="0" applyAlignment="0" applyProtection="0">
      <alignment vertical="center"/>
    </xf>
    <xf numFmtId="0" fontId="0" fillId="52" borderId="0" applyNumberFormat="0" applyBorder="0" applyAlignment="0" applyProtection="0">
      <alignment vertical="center"/>
    </xf>
    <xf numFmtId="0" fontId="40" fillId="52" borderId="0" applyNumberFormat="0" applyBorder="0" applyAlignment="0" applyProtection="0">
      <alignment vertical="center"/>
    </xf>
    <xf numFmtId="0" fontId="0" fillId="46" borderId="0" applyNumberFormat="0" applyBorder="0" applyAlignment="0" applyProtection="0">
      <alignment vertical="center"/>
    </xf>
    <xf numFmtId="0" fontId="70" fillId="53" borderId="0" applyNumberFormat="0" applyBorder="0" applyAlignment="0" applyProtection="0">
      <alignment vertical="center"/>
    </xf>
    <xf numFmtId="0" fontId="0" fillId="5" borderId="0" applyNumberFormat="0" applyBorder="0" applyAlignment="0" applyProtection="0">
      <alignment vertical="center"/>
    </xf>
    <xf numFmtId="177" fontId="9" fillId="0" borderId="0" applyFont="0" applyFill="0" applyBorder="0" applyAlignment="0" applyProtection="0">
      <alignment vertical="center"/>
    </xf>
    <xf numFmtId="0" fontId="0" fillId="44" borderId="0" applyNumberFormat="0" applyBorder="0" applyAlignment="0" applyProtection="0">
      <alignment vertical="center"/>
    </xf>
    <xf numFmtId="0" fontId="72" fillId="53" borderId="0" applyNumberFormat="0" applyBorder="0" applyAlignment="0" applyProtection="0">
      <alignment vertical="center"/>
    </xf>
    <xf numFmtId="0" fontId="0" fillId="50" borderId="0" applyNumberFormat="0" applyBorder="0" applyAlignment="0" applyProtection="0">
      <alignment vertical="center"/>
    </xf>
    <xf numFmtId="0" fontId="0" fillId="3" borderId="0" applyNumberFormat="0" applyBorder="0" applyAlignment="0" applyProtection="0">
      <alignment vertical="center"/>
    </xf>
    <xf numFmtId="0" fontId="0" fillId="53" borderId="0" applyNumberFormat="0" applyBorder="0" applyAlignment="0" applyProtection="0">
      <alignment vertical="center"/>
    </xf>
    <xf numFmtId="0" fontId="0" fillId="41" borderId="0" applyNumberFormat="0" applyBorder="0" applyAlignment="0" applyProtection="0">
      <alignment vertical="center"/>
    </xf>
    <xf numFmtId="0" fontId="97" fillId="0" borderId="1">
      <alignment horizontal="left" vertical="center"/>
    </xf>
    <xf numFmtId="0" fontId="0" fillId="48" borderId="0" applyNumberFormat="0" applyBorder="0" applyAlignment="0" applyProtection="0">
      <alignment vertical="center"/>
    </xf>
    <xf numFmtId="0" fontId="7" fillId="0" borderId="0">
      <alignment vertical="center"/>
    </xf>
    <xf numFmtId="0" fontId="0" fillId="54" borderId="0" applyNumberFormat="0" applyBorder="0" applyAlignment="0" applyProtection="0">
      <alignment vertical="center"/>
    </xf>
    <xf numFmtId="0" fontId="98" fillId="42" borderId="30" applyNumberFormat="0" applyAlignment="0" applyProtection="0">
      <alignment vertical="center"/>
    </xf>
    <xf numFmtId="0" fontId="0" fillId="42" borderId="0" applyNumberFormat="0" applyBorder="0" applyAlignment="0" applyProtection="0">
      <alignment vertical="center"/>
    </xf>
    <xf numFmtId="0" fontId="70" fillId="55" borderId="0" applyNumberFormat="0" applyBorder="0" applyAlignment="0" applyProtection="0">
      <alignment vertical="center"/>
    </xf>
    <xf numFmtId="0" fontId="72" fillId="56" borderId="0" applyNumberFormat="0" applyBorder="0" applyAlignment="0" applyProtection="0">
      <alignment vertical="center"/>
    </xf>
    <xf numFmtId="0" fontId="0" fillId="57" borderId="0" applyNumberFormat="0" applyBorder="0" applyAlignment="0" applyProtection="0">
      <alignment vertical="center"/>
    </xf>
    <xf numFmtId="0" fontId="70" fillId="41" borderId="0" applyNumberFormat="0" applyBorder="0" applyAlignment="0" applyProtection="0">
      <alignment vertical="center"/>
    </xf>
    <xf numFmtId="0" fontId="80" fillId="0" borderId="4" applyNumberFormat="0" applyFill="0" applyProtection="0">
      <alignment horizontal="left" vertical="center"/>
    </xf>
    <xf numFmtId="0" fontId="87" fillId="0" borderId="31" applyNumberFormat="0" applyFill="0" applyAlignment="0" applyProtection="0">
      <alignment vertical="center"/>
    </xf>
    <xf numFmtId="0" fontId="70" fillId="58" borderId="0" applyNumberFormat="0" applyBorder="0" applyAlignment="0" applyProtection="0">
      <alignment vertical="center"/>
    </xf>
    <xf numFmtId="0" fontId="9" fillId="0" borderId="0">
      <alignment vertical="center"/>
    </xf>
    <xf numFmtId="0" fontId="0" fillId="5" borderId="32" applyNumberFormat="0" applyFont="0" applyAlignment="0" applyProtection="0">
      <alignment vertical="center"/>
    </xf>
    <xf numFmtId="0" fontId="70" fillId="54" borderId="0" applyNumberFormat="0" applyBorder="0" applyAlignment="0" applyProtection="0">
      <alignment vertical="center"/>
    </xf>
    <xf numFmtId="0" fontId="80" fillId="0" borderId="0" applyProtection="0">
      <alignment vertical="center"/>
    </xf>
    <xf numFmtId="0" fontId="70" fillId="38" borderId="0" applyNumberFormat="0" applyBorder="0" applyAlignment="0" applyProtection="0">
      <alignment vertical="center"/>
    </xf>
    <xf numFmtId="0" fontId="9" fillId="0" borderId="0" applyNumberFormat="0" applyFill="0" applyBorder="0" applyAlignment="0" applyProtection="0">
      <alignment vertical="center"/>
    </xf>
    <xf numFmtId="0" fontId="70" fillId="39" borderId="0" applyNumberFormat="0" applyBorder="0" applyAlignment="0" applyProtection="0">
      <alignment vertical="center"/>
    </xf>
    <xf numFmtId="0" fontId="99" fillId="0" borderId="14">
      <alignment horizontal="left" vertical="center"/>
    </xf>
    <xf numFmtId="0" fontId="92" fillId="0" borderId="0">
      <alignment vertical="center"/>
      <protection locked="0"/>
    </xf>
    <xf numFmtId="0" fontId="40" fillId="44" borderId="0" applyNumberFormat="0" applyBorder="0" applyAlignment="0" applyProtection="0">
      <alignment vertical="center"/>
    </xf>
    <xf numFmtId="15" fontId="100" fillId="0" borderId="0">
      <alignment vertical="center"/>
    </xf>
    <xf numFmtId="0" fontId="101" fillId="59" borderId="33">
      <alignment vertical="center"/>
      <protection locked="0"/>
    </xf>
    <xf numFmtId="0" fontId="99" fillId="0" borderId="34" applyNumberFormat="0" applyAlignment="0" applyProtection="0">
      <alignment horizontal="left" vertical="center"/>
    </xf>
    <xf numFmtId="0" fontId="102" fillId="53" borderId="30" applyNumberFormat="0" applyAlignment="0" applyProtection="0">
      <alignment vertical="center"/>
    </xf>
    <xf numFmtId="0" fontId="9" fillId="0" borderId="0" applyFont="0" applyFill="0" applyBorder="0" applyAlignment="0" applyProtection="0">
      <alignment vertical="center"/>
    </xf>
    <xf numFmtId="0" fontId="82" fillId="44" borderId="0" applyNumberFormat="0" applyBorder="0" applyAlignment="0" applyProtection="0">
      <alignment vertical="center"/>
    </xf>
    <xf numFmtId="178" fontId="9" fillId="0" borderId="0" applyFont="0" applyFill="0" applyBorder="0" applyAlignment="0" applyProtection="0">
      <alignment vertical="center"/>
    </xf>
    <xf numFmtId="0" fontId="40" fillId="40" borderId="0" applyNumberFormat="0" applyBorder="0" applyAlignment="0" applyProtection="0">
      <alignment vertical="center"/>
    </xf>
    <xf numFmtId="0" fontId="72" fillId="42" borderId="0" applyNumberFormat="0" applyBorder="0" applyAlignment="0" applyProtection="0">
      <alignment vertical="center"/>
    </xf>
    <xf numFmtId="179" fontId="9" fillId="0" borderId="0" applyFont="0" applyFill="0" applyBorder="0" applyAlignment="0" applyProtection="0">
      <alignment vertical="center"/>
    </xf>
    <xf numFmtId="0" fontId="9" fillId="0" borderId="0">
      <alignment vertical="center"/>
    </xf>
    <xf numFmtId="180" fontId="103" fillId="0" borderId="0">
      <alignment vertical="center"/>
    </xf>
    <xf numFmtId="181" fontId="9" fillId="0" borderId="0" applyFont="0" applyFill="0" applyBorder="0" applyAlignment="0" applyProtection="0">
      <alignment vertical="center"/>
    </xf>
    <xf numFmtId="0" fontId="104" fillId="60" borderId="0" applyNumberFormat="0" applyBorder="0" applyAlignment="0" applyProtection="0">
      <alignment vertical="center"/>
    </xf>
    <xf numFmtId="0" fontId="40" fillId="53" borderId="0" applyNumberFormat="0" applyBorder="0" applyAlignment="0" applyProtection="0">
      <alignment vertical="center"/>
    </xf>
    <xf numFmtId="0" fontId="9" fillId="0" borderId="0">
      <alignment vertical="center"/>
    </xf>
    <xf numFmtId="0" fontId="9" fillId="61" borderId="0" applyNumberFormat="0" applyFont="0" applyBorder="0" applyAlignment="0" applyProtection="0">
      <alignment vertical="center"/>
    </xf>
    <xf numFmtId="0" fontId="103" fillId="0" borderId="0">
      <alignment vertical="center"/>
    </xf>
    <xf numFmtId="0" fontId="73" fillId="0" borderId="11" applyNumberFormat="0" applyFill="0" applyProtection="0">
      <alignment horizontal="left" vertical="center"/>
    </xf>
    <xf numFmtId="0" fontId="105" fillId="0" borderId="35" applyNumberFormat="0" applyFill="0" applyAlignment="0" applyProtection="0">
      <alignment vertical="center"/>
    </xf>
    <xf numFmtId="0" fontId="106" fillId="53" borderId="36">
      <alignment horizontal="left" vertical="center"/>
      <protection locked="0" hidden="1"/>
    </xf>
    <xf numFmtId="182" fontId="9" fillId="0" borderId="0" applyFont="0" applyFill="0" applyBorder="0" applyAlignment="0" applyProtection="0">
      <alignment vertical="center"/>
    </xf>
    <xf numFmtId="0" fontId="71" fillId="0" borderId="37" applyNumberFormat="0" applyFill="0" applyAlignment="0" applyProtection="0">
      <alignment vertical="center"/>
    </xf>
    <xf numFmtId="0" fontId="88" fillId="0" borderId="0" applyNumberFormat="0" applyFill="0" applyBorder="0" applyAlignment="0" applyProtection="0">
      <alignment vertical="center"/>
    </xf>
    <xf numFmtId="0" fontId="9" fillId="0" borderId="0">
      <alignment vertical="center"/>
    </xf>
    <xf numFmtId="183" fontId="9" fillId="0" borderId="0" applyFont="0" applyFill="0" applyBorder="0" applyAlignment="0" applyProtection="0">
      <alignment vertical="center"/>
    </xf>
    <xf numFmtId="0" fontId="107" fillId="0" borderId="0" applyNumberFormat="0" applyFill="0" applyBorder="0" applyAlignment="0" applyProtection="0">
      <alignment vertical="center"/>
    </xf>
    <xf numFmtId="184" fontId="9" fillId="0" borderId="0" applyFont="0" applyFill="0" applyBorder="0" applyAlignment="0" applyProtection="0">
      <alignment vertical="center"/>
    </xf>
    <xf numFmtId="185" fontId="103" fillId="0" borderId="0">
      <alignment vertical="center"/>
    </xf>
    <xf numFmtId="0" fontId="108" fillId="0" borderId="0">
      <alignment vertical="center"/>
    </xf>
    <xf numFmtId="186" fontId="103" fillId="0" borderId="0">
      <alignment vertical="center"/>
    </xf>
    <xf numFmtId="0" fontId="94" fillId="50" borderId="0" applyNumberFormat="0" applyBorder="0" applyAlignment="0" applyProtection="0">
      <alignment vertical="center"/>
    </xf>
    <xf numFmtId="0" fontId="109" fillId="0" borderId="38" applyNumberFormat="0" applyFill="0" applyAlignment="0" applyProtection="0">
      <alignment vertical="center"/>
    </xf>
    <xf numFmtId="0" fontId="79" fillId="42" borderId="0" applyNumberFormat="0" applyBorder="0" applyAlignment="0" applyProtection="0">
      <alignment vertical="center"/>
    </xf>
    <xf numFmtId="187" fontId="110" fillId="62" borderId="0">
      <alignment vertical="center"/>
    </xf>
    <xf numFmtId="0" fontId="70" fillId="63" borderId="0" applyNumberFormat="0" applyBorder="0" applyAlignment="0" applyProtection="0">
      <alignment vertical="center"/>
    </xf>
    <xf numFmtId="187" fontId="111" fillId="64" borderId="0">
      <alignment vertical="center"/>
    </xf>
    <xf numFmtId="38" fontId="9" fillId="0" borderId="0" applyFont="0" applyFill="0" applyBorder="0" applyAlignment="0" applyProtection="0">
      <alignment vertical="center"/>
    </xf>
    <xf numFmtId="40" fontId="9" fillId="0" borderId="0" applyFont="0" applyFill="0" applyBorder="0" applyAlignment="0" applyProtection="0">
      <alignment vertical="center"/>
    </xf>
    <xf numFmtId="188" fontId="9" fillId="0" borderId="0" applyFont="0" applyFill="0" applyBorder="0" applyAlignment="0" applyProtection="0">
      <alignment vertical="center"/>
    </xf>
    <xf numFmtId="1" fontId="80" fillId="0" borderId="11" applyFill="0" applyProtection="0">
      <alignment horizontal="center" vertical="center"/>
    </xf>
    <xf numFmtId="40" fontId="112" fillId="57" borderId="36">
      <alignment horizontal="centerContinuous" vertical="center"/>
    </xf>
    <xf numFmtId="37" fontId="113" fillId="0" borderId="0">
      <alignment vertical="center"/>
    </xf>
    <xf numFmtId="189" fontId="80" fillId="0" borderId="0">
      <alignment vertical="center"/>
    </xf>
    <xf numFmtId="3" fontId="9" fillId="0" borderId="0" applyFont="0" applyFill="0" applyBorder="0" applyAlignment="0" applyProtection="0">
      <alignment vertical="center"/>
    </xf>
    <xf numFmtId="0" fontId="9" fillId="0" borderId="0">
      <alignment vertical="center"/>
    </xf>
    <xf numFmtId="14" fontId="77" fillId="0" borderId="0">
      <alignment horizontal="center" vertical="center" wrapText="1"/>
      <protection locked="0"/>
    </xf>
    <xf numFmtId="0" fontId="114" fillId="0" borderId="0" applyNumberFormat="0" applyFill="0" applyBorder="0" applyAlignment="0" applyProtection="0">
      <alignment vertical="center"/>
    </xf>
    <xf numFmtId="190" fontId="9" fillId="0" borderId="0" applyFont="0" applyFill="0" applyProtection="0">
      <alignment vertical="center"/>
    </xf>
    <xf numFmtId="0" fontId="70" fillId="65" borderId="0" applyNumberFormat="0" applyBorder="0" applyAlignment="0" applyProtection="0">
      <alignment vertical="center"/>
    </xf>
    <xf numFmtId="15" fontId="9" fillId="0" borderId="0" applyFont="0" applyFill="0" applyBorder="0" applyAlignment="0" applyProtection="0">
      <alignment vertical="center"/>
    </xf>
    <xf numFmtId="4" fontId="9" fillId="0" borderId="0" applyFont="0" applyFill="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115" fillId="0" borderId="0">
      <alignment vertical="center"/>
    </xf>
    <xf numFmtId="0" fontId="116" fillId="0" borderId="0" applyNumberFormat="0" applyFill="0" applyBorder="0" applyAlignment="0" applyProtection="0">
      <alignment vertical="center"/>
    </xf>
    <xf numFmtId="0" fontId="9" fillId="0" borderId="0" applyProtection="0"/>
    <xf numFmtId="0" fontId="9" fillId="0" borderId="0">
      <alignment vertical="center"/>
    </xf>
    <xf numFmtId="0" fontId="116" fillId="0" borderId="39" applyNumberFormat="0" applyFill="0" applyAlignment="0" applyProtection="0">
      <alignment vertical="center"/>
    </xf>
    <xf numFmtId="191" fontId="9" fillId="0" borderId="0" applyFont="0" applyFill="0" applyBorder="0" applyAlignment="0" applyProtection="0">
      <alignment vertical="center"/>
    </xf>
    <xf numFmtId="0" fontId="117" fillId="0" borderId="4" applyNumberFormat="0" applyFill="0" applyProtection="0">
      <alignment horizontal="center" vertical="center"/>
    </xf>
    <xf numFmtId="0" fontId="9" fillId="0" borderId="0"/>
    <xf numFmtId="0" fontId="118" fillId="0" borderId="0" applyNumberFormat="0" applyFill="0" applyBorder="0" applyAlignment="0" applyProtection="0">
      <alignment vertical="center"/>
    </xf>
    <xf numFmtId="0" fontId="9" fillId="0" borderId="0">
      <alignment vertical="center"/>
    </xf>
    <xf numFmtId="0" fontId="0" fillId="0" borderId="0">
      <alignment vertical="center"/>
    </xf>
    <xf numFmtId="0" fontId="100" fillId="0" borderId="0">
      <alignment vertical="center"/>
    </xf>
    <xf numFmtId="0" fontId="9" fillId="0" borderId="0">
      <alignment vertical="center"/>
    </xf>
    <xf numFmtId="0" fontId="0" fillId="0" borderId="0">
      <alignment vertical="center"/>
    </xf>
    <xf numFmtId="0" fontId="119" fillId="0" borderId="0" applyNumberFormat="0" applyFill="0" applyBorder="0" applyAlignment="0" applyProtection="0">
      <alignment vertical="center"/>
    </xf>
    <xf numFmtId="0" fontId="9" fillId="0" borderId="0">
      <alignment vertical="center"/>
    </xf>
    <xf numFmtId="0" fontId="9" fillId="0" borderId="0">
      <alignment vertical="center"/>
    </xf>
    <xf numFmtId="192" fontId="0" fillId="0" borderId="0" applyFont="0" applyFill="0" applyBorder="0" applyAlignment="0" applyProtection="0">
      <alignment vertical="center"/>
    </xf>
    <xf numFmtId="0" fontId="9" fillId="0" borderId="0">
      <alignment vertical="center"/>
    </xf>
    <xf numFmtId="0" fontId="104" fillId="66" borderId="0" applyNumberFormat="0" applyBorder="0" applyAlignment="0" applyProtection="0">
      <alignment vertical="center"/>
    </xf>
    <xf numFmtId="0" fontId="80" fillId="0" borderId="0">
      <alignment vertical="center"/>
    </xf>
    <xf numFmtId="0" fontId="7" fillId="0" borderId="0" applyAlignment="0"/>
    <xf numFmtId="0" fontId="9" fillId="0" borderId="0">
      <alignment vertical="center"/>
    </xf>
    <xf numFmtId="0" fontId="9" fillId="0" borderId="0">
      <alignment vertical="center"/>
    </xf>
    <xf numFmtId="0" fontId="9" fillId="0" borderId="0">
      <alignment vertical="center"/>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4" fillId="67" borderId="0" applyNumberFormat="0" applyBorder="0" applyAlignment="0" applyProtection="0">
      <alignment vertical="center"/>
    </xf>
    <xf numFmtId="0" fontId="70" fillId="68" borderId="0" applyNumberFormat="0" applyBorder="0" applyAlignment="0" applyProtection="0">
      <alignment vertical="center"/>
    </xf>
    <xf numFmtId="0" fontId="70" fillId="57" borderId="0" applyNumberFormat="0" applyBorder="0" applyAlignment="0" applyProtection="0">
      <alignment vertical="center"/>
    </xf>
    <xf numFmtId="0" fontId="70" fillId="69" borderId="0" applyNumberFormat="0" applyBorder="0" applyAlignment="0" applyProtection="0">
      <alignment vertical="center"/>
    </xf>
    <xf numFmtId="0" fontId="123" fillId="0" borderId="0">
      <alignment vertical="center"/>
    </xf>
    <xf numFmtId="0" fontId="124" fillId="0" borderId="0">
      <alignment vertical="top"/>
      <protection locked="0"/>
    </xf>
  </cellStyleXfs>
  <cellXfs count="405">
    <xf numFmtId="0" fontId="0" fillId="0" borderId="0" xfId="0" applyAlignment="1"/>
    <xf numFmtId="0" fontId="1" fillId="0" borderId="0" xfId="0" applyFont="1" applyFill="1" applyBorder="1" applyAlignment="1">
      <alignment vertical="center"/>
    </xf>
    <xf numFmtId="0" fontId="2" fillId="0" borderId="0" xfId="156" applyFont="1" applyFill="1" applyBorder="1" applyAlignment="1">
      <alignment horizontal="center" vertical="center"/>
    </xf>
    <xf numFmtId="0" fontId="3" fillId="0" borderId="1" xfId="156"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56"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156" applyFont="1" applyFill="1" applyBorder="1" applyAlignment="1">
      <alignment horizontal="center" vertical="center" wrapText="1"/>
    </xf>
    <xf numFmtId="0" fontId="6" fillId="0" borderId="1" xfId="0" applyFont="1" applyFill="1" applyBorder="1" applyAlignment="1">
      <alignment vertical="center" wrapText="1"/>
    </xf>
    <xf numFmtId="0" fontId="7" fillId="0" borderId="0" xfId="122" applyFont="1" applyFill="1" applyBorder="1" applyAlignment="1">
      <alignment vertical="center"/>
    </xf>
    <xf numFmtId="0" fontId="8" fillId="0" borderId="0" xfId="122" applyFont="1" applyFill="1" applyBorder="1" applyAlignment="1">
      <alignment vertical="center"/>
    </xf>
    <xf numFmtId="0" fontId="9" fillId="0" borderId="0" xfId="0" applyFont="1" applyFill="1" applyBorder="1" applyAlignment="1">
      <alignment vertical="center"/>
    </xf>
    <xf numFmtId="0" fontId="10" fillId="0" borderId="0" xfId="122" applyNumberFormat="1" applyFont="1" applyFill="1" applyBorder="1" applyAlignment="1" applyProtection="1">
      <alignment horizontal="center" vertical="center"/>
    </xf>
    <xf numFmtId="0" fontId="0" fillId="0" borderId="0" xfId="122" applyNumberFormat="1" applyFont="1" applyFill="1" applyBorder="1" applyAlignment="1" applyProtection="1">
      <alignment horizontal="left" vertical="center"/>
    </xf>
    <xf numFmtId="0" fontId="11" fillId="0" borderId="1" xfId="147" applyFont="1" applyFill="1" applyBorder="1" applyAlignment="1">
      <alignment horizontal="center" vertical="center" wrapText="1"/>
    </xf>
    <xf numFmtId="0" fontId="12" fillId="0" borderId="1" xfId="147" applyFont="1" applyFill="1" applyBorder="1" applyAlignment="1">
      <alignment horizontal="center" vertical="center" wrapText="1"/>
    </xf>
    <xf numFmtId="0" fontId="13" fillId="0" borderId="2" xfId="223" applyFont="1" applyFill="1" applyBorder="1" applyAlignment="1" applyProtection="1">
      <alignment vertical="center" wrapText="1"/>
      <protection locked="0"/>
    </xf>
    <xf numFmtId="0" fontId="13" fillId="0" borderId="2" xfId="223" applyFont="1" applyFill="1" applyBorder="1" applyAlignment="1" applyProtection="1">
      <alignment vertical="center" wrapText="1"/>
    </xf>
    <xf numFmtId="0" fontId="13" fillId="0" borderId="2" xfId="223" applyFont="1" applyFill="1" applyBorder="1" applyAlignment="1" applyProtection="1">
      <alignment horizontal="center" vertical="center" wrapText="1"/>
    </xf>
    <xf numFmtId="0" fontId="14" fillId="0" borderId="2" xfId="223" applyFont="1" applyFill="1" applyBorder="1" applyAlignment="1" applyProtection="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2"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94" fontId="21" fillId="0" borderId="1" xfId="0" applyNumberFormat="1" applyFont="1" applyFill="1" applyBorder="1" applyAlignment="1">
      <alignment horizontal="left" vertical="center" wrapText="1"/>
    </xf>
    <xf numFmtId="194" fontId="21"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1" fillId="0" borderId="0" xfId="0" applyFont="1" applyFill="1" applyBorder="1" applyAlignment="1">
      <alignment horizontal="right" vertical="center" wrapText="1"/>
    </xf>
    <xf numFmtId="0" fontId="20" fillId="0" borderId="1" xfId="0" applyFont="1" applyFill="1" applyBorder="1" applyAlignment="1">
      <alignment vertical="center"/>
    </xf>
    <xf numFmtId="4" fontId="21" fillId="0" borderId="1" xfId="0" applyNumberFormat="1" applyFont="1" applyFill="1" applyBorder="1" applyAlignment="1">
      <alignment horizontal="right" vertical="center" wrapText="1"/>
    </xf>
    <xf numFmtId="194" fontId="21"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xf>
    <xf numFmtId="0" fontId="20" fillId="0" borderId="1" xfId="0" applyFont="1" applyFill="1" applyBorder="1" applyAlignment="1">
      <alignment horizontal="left" vertical="center"/>
    </xf>
    <xf numFmtId="0" fontId="19"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4"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0" xfId="0" applyFont="1" applyFill="1" applyBorder="1" applyAlignment="1">
      <alignment vertical="center" wrapText="1"/>
    </xf>
    <xf numFmtId="0" fontId="19"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4" fontId="21" fillId="0" borderId="1" xfId="0" applyNumberFormat="1"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19" fillId="0" borderId="0" xfId="0" applyFont="1" applyFill="1" applyBorder="1" applyAlignment="1">
      <alignment horizontal="right" vertical="center" wrapText="1"/>
    </xf>
    <xf numFmtId="0" fontId="2" fillId="0" borderId="0" xfId="199" applyNumberFormat="1" applyFont="1" applyFill="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9" fillId="0" borderId="0" xfId="199" applyFill="1" applyAlignment="1"/>
    <xf numFmtId="0" fontId="9" fillId="0" borderId="0" xfId="199" applyAlignment="1"/>
    <xf numFmtId="0" fontId="9" fillId="0" borderId="0" xfId="199" applyAlignment="1">
      <alignment horizontal="right" vertical="center"/>
    </xf>
    <xf numFmtId="0" fontId="26" fillId="0" borderId="0" xfId="199" applyNumberFormat="1" applyFont="1" applyFill="1" applyAlignment="1" applyProtection="1">
      <alignment horizontal="center" vertical="center" wrapText="1"/>
    </xf>
    <xf numFmtId="0" fontId="26" fillId="0" borderId="0" xfId="199" applyNumberFormat="1" applyFont="1" applyFill="1" applyAlignment="1" applyProtection="1">
      <alignment horizontal="right" vertical="center" wrapText="1"/>
    </xf>
    <xf numFmtId="0" fontId="12" fillId="0" borderId="0" xfId="161" applyFont="1" applyAlignment="1" applyProtection="1">
      <alignment horizontal="left" vertical="center"/>
    </xf>
    <xf numFmtId="195" fontId="27" fillId="0" borderId="0" xfId="161" applyNumberFormat="1" applyFont="1" applyAlignment="1">
      <alignment horizontal="right" vertical="center"/>
    </xf>
    <xf numFmtId="0" fontId="27" fillId="0" borderId="0" xfId="161" applyFont="1" applyAlignment="1">
      <alignment horizontal="right" vertical="center"/>
    </xf>
    <xf numFmtId="196" fontId="27" fillId="0" borderId="0" xfId="161" applyNumberFormat="1" applyFont="1" applyFill="1" applyBorder="1" applyAlignment="1" applyProtection="1">
      <alignment horizontal="right" vertical="center"/>
    </xf>
    <xf numFmtId="2" fontId="24" fillId="0" borderId="1" xfId="196" applyNumberFormat="1" applyFont="1" applyFill="1" applyBorder="1" applyAlignment="1" applyProtection="1">
      <alignment horizontal="center" vertical="center" wrapText="1"/>
    </xf>
    <xf numFmtId="197" fontId="24" fillId="0" borderId="1" xfId="205" applyNumberFormat="1" applyFont="1" applyBorder="1" applyAlignment="1">
      <alignment horizontal="center" vertical="center" wrapText="1"/>
    </xf>
    <xf numFmtId="0" fontId="9" fillId="0" borderId="0" xfId="190" applyAlignment="1">
      <alignment horizontal="center" vertical="center"/>
    </xf>
    <xf numFmtId="49" fontId="11" fillId="0" borderId="5" xfId="200" applyNumberFormat="1" applyFont="1" applyBorder="1" applyAlignment="1">
      <alignment horizontal="left" vertical="center" wrapText="1"/>
    </xf>
    <xf numFmtId="198" fontId="11" fillId="2" borderId="5" xfId="0" applyNumberFormat="1" applyFont="1" applyFill="1" applyBorder="1" applyAlignment="1">
      <alignment horizontal="right" vertical="center" wrapText="1"/>
    </xf>
    <xf numFmtId="199" fontId="11" fillId="0" borderId="1" xfId="203" applyNumberFormat="1" applyFont="1" applyFill="1" applyBorder="1" applyAlignment="1">
      <alignment horizontal="right" vertical="center" wrapText="1"/>
    </xf>
    <xf numFmtId="49" fontId="12" fillId="0" borderId="5" xfId="200" applyNumberFormat="1" applyFont="1" applyBorder="1" applyAlignment="1">
      <alignment horizontal="left" vertical="center" wrapText="1"/>
    </xf>
    <xf numFmtId="200" fontId="12" fillId="2" borderId="1" xfId="1" applyNumberFormat="1" applyFont="1" applyFill="1" applyBorder="1" applyAlignment="1" applyProtection="1">
      <alignment vertical="center"/>
    </xf>
    <xf numFmtId="200" fontId="12" fillId="2" borderId="1" xfId="1" applyNumberFormat="1" applyFont="1" applyFill="1" applyBorder="1" applyAlignment="1" applyProtection="1">
      <alignment horizontal="right" vertical="center"/>
    </xf>
    <xf numFmtId="200" fontId="12" fillId="2" borderId="6" xfId="1" applyNumberFormat="1" applyFont="1" applyFill="1" applyBorder="1" applyAlignment="1" applyProtection="1">
      <alignment horizontal="right" vertical="center"/>
    </xf>
    <xf numFmtId="201" fontId="25" fillId="3" borderId="1" xfId="0" applyNumberFormat="1" applyFont="1" applyFill="1" applyBorder="1" applyAlignment="1">
      <alignment horizontal="right" vertical="center"/>
    </xf>
    <xf numFmtId="200" fontId="12" fillId="2" borderId="5" xfId="1" applyNumberFormat="1" applyFont="1" applyFill="1" applyBorder="1" applyAlignment="1" applyProtection="1">
      <alignment horizontal="right" vertical="center"/>
    </xf>
    <xf numFmtId="200" fontId="11" fillId="2" borderId="7" xfId="0" applyNumberFormat="1" applyFont="1" applyFill="1" applyBorder="1" applyAlignment="1">
      <alignment horizontal="right" vertical="center" wrapText="1"/>
    </xf>
    <xf numFmtId="200" fontId="12" fillId="2" borderId="5" xfId="1" applyNumberFormat="1" applyFont="1" applyFill="1" applyBorder="1" applyAlignment="1">
      <alignment horizontal="center" vertical="center" wrapText="1"/>
    </xf>
    <xf numFmtId="200" fontId="11" fillId="2" borderId="5" xfId="1" applyNumberFormat="1" applyFont="1" applyFill="1" applyBorder="1" applyAlignment="1">
      <alignment horizontal="center" vertical="center" wrapText="1"/>
    </xf>
    <xf numFmtId="49" fontId="11" fillId="0" borderId="5" xfId="200" applyNumberFormat="1" applyFont="1" applyBorder="1" applyAlignment="1">
      <alignment horizontal="distributed" vertical="center" wrapText="1"/>
    </xf>
    <xf numFmtId="201" fontId="11" fillId="2" borderId="5" xfId="0" applyNumberFormat="1" applyFont="1" applyFill="1" applyBorder="1" applyAlignment="1">
      <alignment horizontal="right" vertical="center" wrapText="1"/>
    </xf>
    <xf numFmtId="201" fontId="12" fillId="2" borderId="5" xfId="0" applyNumberFormat="1" applyFont="1" applyFill="1" applyBorder="1" applyAlignment="1">
      <alignment horizontal="right" vertical="center" wrapText="1"/>
    </xf>
    <xf numFmtId="198" fontId="9" fillId="0" borderId="0" xfId="199" applyNumberFormat="1" applyAlignment="1">
      <alignment horizontal="right" vertical="center"/>
    </xf>
    <xf numFmtId="0" fontId="9" fillId="0" borderId="0" xfId="190" applyFill="1" applyAlignment="1"/>
    <xf numFmtId="0" fontId="9" fillId="0" borderId="0" xfId="190" applyAlignment="1"/>
    <xf numFmtId="0" fontId="26" fillId="0" borderId="0" xfId="190" applyNumberFormat="1" applyFont="1" applyFill="1" applyAlignment="1" applyProtection="1">
      <alignment horizontal="center" vertical="center" wrapText="1"/>
    </xf>
    <xf numFmtId="0" fontId="25" fillId="0" borderId="0" xfId="190" applyFont="1" applyFill="1" applyAlignment="1" applyProtection="1">
      <alignment horizontal="left" vertical="center"/>
    </xf>
    <xf numFmtId="195" fontId="25" fillId="0" borderId="0" xfId="190" applyNumberFormat="1" applyFont="1" applyFill="1" applyAlignment="1" applyProtection="1">
      <alignment horizontal="right"/>
    </xf>
    <xf numFmtId="0" fontId="28" fillId="0" borderId="0" xfId="190" applyFont="1" applyFill="1" applyAlignment="1">
      <alignment vertical="center"/>
    </xf>
    <xf numFmtId="0" fontId="25" fillId="0" borderId="0" xfId="190" applyFont="1" applyFill="1" applyAlignment="1">
      <alignment horizontal="right" vertical="center"/>
    </xf>
    <xf numFmtId="0" fontId="24" fillId="0" borderId="1" xfId="190" applyNumberFormat="1" applyFont="1" applyFill="1" applyBorder="1" applyAlignment="1" applyProtection="1">
      <alignment horizontal="center" vertical="center"/>
    </xf>
    <xf numFmtId="49" fontId="24" fillId="0" borderId="1" xfId="142" applyNumberFormat="1" applyFont="1" applyFill="1" applyBorder="1" applyAlignment="1" applyProtection="1">
      <alignment vertical="center"/>
    </xf>
    <xf numFmtId="198" fontId="24" fillId="0" borderId="1" xfId="197" applyNumberFormat="1" applyFont="1" applyFill="1" applyBorder="1" applyAlignment="1">
      <alignment horizontal="right" vertical="center" wrapText="1"/>
    </xf>
    <xf numFmtId="199" fontId="24" fillId="0" borderId="1" xfId="3" applyNumberFormat="1" applyFont="1" applyFill="1" applyBorder="1" applyAlignment="1" applyProtection="1">
      <alignment horizontal="right" vertical="center" wrapText="1"/>
    </xf>
    <xf numFmtId="49" fontId="25" fillId="0" borderId="1" xfId="142" applyNumberFormat="1" applyFont="1" applyFill="1" applyBorder="1" applyAlignment="1" applyProtection="1">
      <alignment vertical="center"/>
    </xf>
    <xf numFmtId="198" fontId="12" fillId="0" borderId="5" xfId="197" applyNumberFormat="1" applyFont="1" applyFill="1" applyBorder="1" applyAlignment="1">
      <alignment horizontal="right" vertical="center"/>
    </xf>
    <xf numFmtId="198" fontId="25" fillId="0" borderId="1" xfId="197" applyNumberFormat="1" applyFont="1" applyFill="1" applyBorder="1" applyAlignment="1">
      <alignment horizontal="right" vertical="center" wrapText="1"/>
    </xf>
    <xf numFmtId="49" fontId="24" fillId="0" borderId="1" xfId="142" applyNumberFormat="1" applyFont="1" applyFill="1" applyBorder="1" applyAlignment="1" applyProtection="1">
      <alignment vertical="center" wrapText="1"/>
    </xf>
    <xf numFmtId="198" fontId="25" fillId="0" borderId="1" xfId="1" applyNumberFormat="1" applyFont="1" applyFill="1" applyBorder="1" applyAlignment="1">
      <alignment horizontal="right" vertical="center" wrapText="1"/>
    </xf>
    <xf numFmtId="202" fontId="9" fillId="0" borderId="1" xfId="0" applyNumberFormat="1" applyFont="1" applyFill="1" applyBorder="1" applyAlignment="1">
      <alignment horizontal="right" vertical="center"/>
    </xf>
    <xf numFmtId="198" fontId="25" fillId="0" borderId="1" xfId="1" applyNumberFormat="1" applyFont="1" applyFill="1" applyBorder="1" applyAlignment="1" applyProtection="1">
      <alignment horizontal="right" vertical="center" wrapText="1"/>
    </xf>
    <xf numFmtId="198" fontId="24" fillId="0" borderId="1" xfId="1" applyNumberFormat="1" applyFont="1" applyFill="1" applyBorder="1" applyAlignment="1" applyProtection="1">
      <alignment horizontal="right" vertical="center" wrapText="1"/>
    </xf>
    <xf numFmtId="49" fontId="24" fillId="0" borderId="1" xfId="200" applyNumberFormat="1" applyFont="1" applyFill="1" applyBorder="1" applyAlignment="1" applyProtection="1">
      <alignment horizontal="distributed" vertical="center"/>
    </xf>
    <xf numFmtId="49" fontId="24" fillId="0" borderId="1" xfId="200" applyNumberFormat="1" applyFont="1" applyFill="1" applyBorder="1" applyAlignment="1" applyProtection="1">
      <alignment horizontal="left" vertical="center"/>
    </xf>
    <xf numFmtId="198" fontId="9" fillId="0" borderId="0" xfId="190" applyNumberFormat="1" applyAlignment="1"/>
    <xf numFmtId="0" fontId="9" fillId="0" borderId="0" xfId="205">
      <alignment vertical="center"/>
    </xf>
    <xf numFmtId="0" fontId="8" fillId="0" borderId="0" xfId="205" applyFont="1" applyAlignment="1">
      <alignment horizontal="center" vertical="center" wrapText="1"/>
    </xf>
    <xf numFmtId="0" fontId="9" fillId="0" borderId="0" xfId="205" applyFill="1">
      <alignment vertical="center"/>
    </xf>
    <xf numFmtId="0" fontId="1" fillId="0" borderId="0" xfId="0" applyFont="1" applyFill="1" applyAlignment="1">
      <alignment vertical="center"/>
    </xf>
    <xf numFmtId="0" fontId="29" fillId="0" borderId="0" xfId="186" applyFont="1" applyAlignment="1">
      <alignment horizontal="center" vertical="center" shrinkToFit="1"/>
    </xf>
    <xf numFmtId="0" fontId="10" fillId="0" borderId="0" xfId="186" applyFont="1" applyAlignment="1">
      <alignment horizontal="center" vertical="center" shrinkToFit="1"/>
    </xf>
    <xf numFmtId="0" fontId="12" fillId="0" borderId="0" xfId="186" applyFont="1" applyBorder="1" applyAlignment="1">
      <alignment horizontal="left" vertical="center" wrapText="1"/>
    </xf>
    <xf numFmtId="0" fontId="12" fillId="0" borderId="0" xfId="0" applyFont="1" applyFill="1" applyAlignment="1">
      <alignment horizontal="right"/>
    </xf>
    <xf numFmtId="0" fontId="24" fillId="0" borderId="1" xfId="211" applyFont="1" applyBorder="1" applyAlignment="1">
      <alignment horizontal="center" vertical="center"/>
    </xf>
    <xf numFmtId="49" fontId="24" fillId="0" borderId="1" xfId="0" applyNumberFormat="1" applyFont="1" applyFill="1" applyBorder="1" applyAlignment="1" applyProtection="1">
      <alignment vertical="center" wrapText="1"/>
    </xf>
    <xf numFmtId="198" fontId="25" fillId="0" borderId="1" xfId="1" applyNumberFormat="1" applyFont="1" applyBorder="1" applyAlignment="1">
      <alignment horizontal="right" vertical="center" wrapText="1"/>
    </xf>
    <xf numFmtId="0" fontId="25" fillId="0" borderId="1" xfId="184" applyNumberFormat="1"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30" fillId="0" borderId="1" xfId="205" applyFont="1" applyFill="1" applyBorder="1">
      <alignment vertical="center"/>
    </xf>
    <xf numFmtId="0" fontId="29" fillId="0" borderId="0" xfId="186" applyFont="1" applyAlignment="1">
      <alignment horizontal="center" vertical="center" wrapText="1" shrinkToFit="1"/>
    </xf>
    <xf numFmtId="0" fontId="10" fillId="0" borderId="0" xfId="186" applyFont="1" applyAlignment="1">
      <alignment horizontal="center" vertical="center" wrapText="1" shrinkToFit="1"/>
    </xf>
    <xf numFmtId="0" fontId="10" fillId="0" borderId="0" xfId="177" applyFont="1" applyFill="1" applyAlignment="1">
      <alignment horizontal="center" vertical="center" shrinkToFit="1"/>
    </xf>
    <xf numFmtId="0" fontId="12" fillId="0" borderId="0" xfId="177" applyFont="1" applyFill="1" applyAlignment="1">
      <alignment horizontal="left" vertical="center" wrapText="1"/>
    </xf>
    <xf numFmtId="197" fontId="25" fillId="0" borderId="0" xfId="210" applyNumberFormat="1" applyFont="1" applyFill="1" applyBorder="1" applyAlignment="1">
      <alignment horizontal="right" vertical="center"/>
    </xf>
    <xf numFmtId="0" fontId="24" fillId="0" borderId="1" xfId="210" applyFont="1" applyFill="1" applyBorder="1" applyAlignment="1">
      <alignment horizontal="center" vertical="center"/>
    </xf>
    <xf numFmtId="197" fontId="24" fillId="0" borderId="1" xfId="205" applyNumberFormat="1" applyFont="1" applyFill="1" applyBorder="1" applyAlignment="1">
      <alignment horizontal="center" vertical="center" wrapText="1"/>
    </xf>
    <xf numFmtId="0" fontId="0" fillId="0" borderId="0" xfId="0" applyFont="1" applyAlignment="1"/>
    <xf numFmtId="198" fontId="24" fillId="0" borderId="1" xfId="205" applyNumberFormat="1" applyFont="1" applyFill="1" applyBorder="1" applyAlignment="1">
      <alignment horizontal="right" vertical="center" wrapText="1"/>
    </xf>
    <xf numFmtId="199" fontId="25" fillId="0" borderId="1" xfId="205" applyNumberFormat="1" applyFont="1" applyBorder="1" applyAlignment="1">
      <alignment horizontal="right" vertical="center" wrapText="1"/>
    </xf>
    <xf numFmtId="0" fontId="31" fillId="0" borderId="0" xfId="156" applyFont="1">
      <alignment vertical="center"/>
    </xf>
    <xf numFmtId="198" fontId="25" fillId="0" borderId="1" xfId="205" applyNumberFormat="1" applyFont="1" applyFill="1" applyBorder="1" applyAlignment="1">
      <alignment horizontal="right" vertical="center" wrapText="1"/>
    </xf>
    <xf numFmtId="197" fontId="25" fillId="0" borderId="1" xfId="77" applyNumberFormat="1" applyFont="1" applyBorder="1" applyAlignment="1">
      <alignment horizontal="right" vertical="center" wrapText="1"/>
    </xf>
    <xf numFmtId="49" fontId="25" fillId="0" borderId="1" xfId="0" applyNumberFormat="1" applyFont="1" applyFill="1" applyBorder="1" applyAlignment="1" applyProtection="1">
      <alignment vertical="center" wrapText="1"/>
    </xf>
    <xf numFmtId="0" fontId="24" fillId="0" borderId="1" xfId="205" applyFont="1" applyFill="1" applyBorder="1" applyAlignment="1">
      <alignment horizontal="distributed" vertical="center" wrapText="1"/>
    </xf>
    <xf numFmtId="0" fontId="24" fillId="0" borderId="1" xfId="184" applyNumberFormat="1" applyFont="1" applyFill="1" applyBorder="1" applyAlignment="1">
      <alignment horizontal="left" vertical="center" wrapText="1"/>
    </xf>
    <xf numFmtId="0" fontId="25" fillId="0" borderId="1" xfId="184" applyNumberFormat="1" applyFont="1" applyFill="1" applyBorder="1" applyAlignment="1">
      <alignment horizontal="left" vertical="center" wrapText="1" indent="1"/>
    </xf>
    <xf numFmtId="198" fontId="12" fillId="0" borderId="1" xfId="0" applyNumberFormat="1" applyFont="1" applyFill="1" applyBorder="1" applyAlignment="1">
      <alignment horizontal="right" vertical="center" wrapText="1"/>
    </xf>
    <xf numFmtId="203" fontId="25" fillId="0" borderId="1" xfId="77" applyNumberFormat="1" applyFont="1" applyFill="1" applyBorder="1" applyAlignment="1">
      <alignment horizontal="right" vertical="center" wrapText="1"/>
    </xf>
    <xf numFmtId="0" fontId="24" fillId="0" borderId="1" xfId="205" applyFont="1" applyFill="1" applyBorder="1" applyAlignment="1">
      <alignment horizontal="left" vertical="center" wrapText="1"/>
    </xf>
    <xf numFmtId="198" fontId="11" fillId="0" borderId="1" xfId="0" applyNumberFormat="1" applyFont="1" applyFill="1" applyBorder="1" applyAlignment="1">
      <alignment horizontal="right" vertical="center" wrapText="1"/>
    </xf>
    <xf numFmtId="41" fontId="0" fillId="0" borderId="0" xfId="0" applyNumberFormat="1" applyAlignment="1"/>
    <xf numFmtId="198" fontId="0" fillId="0" borderId="0" xfId="0" applyNumberFormat="1" applyAlignment="1"/>
    <xf numFmtId="0" fontId="9" fillId="0" borderId="0" xfId="184" applyAlignment="1"/>
    <xf numFmtId="0" fontId="32" fillId="2" borderId="0" xfId="184" applyFont="1" applyFill="1" applyAlignment="1"/>
    <xf numFmtId="0" fontId="10" fillId="0" borderId="0" xfId="177" applyFont="1" applyAlignment="1">
      <alignment horizontal="center" vertical="center" shrinkToFit="1"/>
    </xf>
    <xf numFmtId="0" fontId="33" fillId="2" borderId="0" xfId="177" applyFont="1" applyFill="1" applyAlignment="1">
      <alignment horizontal="center" vertical="center" shrinkToFit="1"/>
    </xf>
    <xf numFmtId="0" fontId="12" fillId="0" borderId="0" xfId="177" applyFont="1" applyAlignment="1">
      <alignment horizontal="left" vertical="center" wrapText="1"/>
    </xf>
    <xf numFmtId="0" fontId="34" fillId="0" borderId="0" xfId="177" applyFont="1" applyFill="1" applyAlignment="1">
      <alignment horizontal="left" vertical="center" wrapText="1"/>
    </xf>
    <xf numFmtId="0" fontId="25" fillId="0" borderId="0" xfId="184" applyFont="1" applyAlignment="1">
      <alignment horizontal="right" vertical="center"/>
    </xf>
    <xf numFmtId="0" fontId="24" fillId="0" borderId="1" xfId="184" applyFont="1" applyFill="1" applyBorder="1" applyAlignment="1">
      <alignment horizontal="center" vertical="center" wrapText="1"/>
    </xf>
    <xf numFmtId="198" fontId="24" fillId="0" borderId="1" xfId="1" applyNumberFormat="1" applyFont="1" applyFill="1" applyBorder="1" applyAlignment="1">
      <alignment horizontal="right" vertical="center" wrapText="1"/>
    </xf>
    <xf numFmtId="199" fontId="12" fillId="0" borderId="1" xfId="0" applyNumberFormat="1" applyFont="1" applyBorder="1" applyAlignment="1">
      <alignment horizontal="right" vertical="center" wrapText="1"/>
    </xf>
    <xf numFmtId="0" fontId="35" fillId="0" borderId="1" xfId="0" applyFont="1" applyFill="1" applyBorder="1" applyAlignment="1" applyProtection="1">
      <alignment horizontal="right" vertical="center"/>
      <protection locked="0"/>
    </xf>
    <xf numFmtId="0" fontId="35" fillId="2" borderId="1" xfId="0" applyFont="1" applyFill="1" applyBorder="1" applyAlignment="1" applyProtection="1">
      <alignment horizontal="right" vertical="center"/>
      <protection locked="0"/>
    </xf>
    <xf numFmtId="0" fontId="35" fillId="0" borderId="1" xfId="0" applyNumberFormat="1" applyFont="1" applyFill="1" applyBorder="1" applyAlignment="1" applyProtection="1">
      <alignment horizontal="right" vertical="center"/>
    </xf>
    <xf numFmtId="3" fontId="35" fillId="2" borderId="1" xfId="0" applyNumberFormat="1" applyFont="1" applyFill="1" applyBorder="1" applyAlignment="1" applyProtection="1">
      <alignment horizontal="right" vertical="center" wrapText="1"/>
      <protection locked="0"/>
    </xf>
    <xf numFmtId="3" fontId="35" fillId="0" borderId="1" xfId="0" applyNumberFormat="1" applyFont="1" applyFill="1" applyBorder="1" applyAlignment="1" applyProtection="1">
      <alignment horizontal="right" vertical="center" wrapText="1"/>
      <protection locked="0"/>
    </xf>
    <xf numFmtId="4" fontId="36" fillId="0" borderId="1" xfId="223" applyNumberFormat="1" applyFont="1" applyFill="1" applyBorder="1" applyAlignment="1" applyProtection="1">
      <alignment horizontal="right" vertical="center"/>
    </xf>
    <xf numFmtId="4" fontId="37" fillId="0" borderId="1" xfId="223" applyNumberFormat="1" applyFont="1" applyFill="1" applyBorder="1" applyAlignment="1" applyProtection="1">
      <alignment horizontal="right" vertical="center"/>
    </xf>
    <xf numFmtId="198" fontId="25" fillId="0" borderId="1" xfId="77" applyNumberFormat="1" applyFont="1" applyFill="1" applyBorder="1" applyAlignment="1">
      <alignment horizontal="right" vertical="center" wrapText="1"/>
    </xf>
    <xf numFmtId="198" fontId="24" fillId="0" borderId="1" xfId="177" applyNumberFormat="1" applyFont="1" applyFill="1" applyBorder="1" applyAlignment="1">
      <alignment horizontal="right" vertical="center" wrapText="1"/>
    </xf>
    <xf numFmtId="198" fontId="25" fillId="0" borderId="1" xfId="177" applyNumberFormat="1" applyFont="1" applyFill="1" applyBorder="1" applyAlignment="1">
      <alignment horizontal="right" vertical="center" wrapText="1"/>
    </xf>
    <xf numFmtId="198" fontId="25" fillId="2" borderId="1" xfId="177" applyNumberFormat="1" applyFont="1" applyFill="1" applyBorder="1" applyAlignment="1">
      <alignment horizontal="right" vertical="center" wrapText="1"/>
    </xf>
    <xf numFmtId="198" fontId="24" fillId="2" borderId="1" xfId="205" applyNumberFormat="1" applyFont="1" applyFill="1" applyBorder="1" applyAlignment="1">
      <alignment horizontal="right" vertical="center" wrapText="1"/>
    </xf>
    <xf numFmtId="198" fontId="25" fillId="2" borderId="1" xfId="205" applyNumberFormat="1" applyFont="1" applyFill="1" applyBorder="1" applyAlignment="1">
      <alignment horizontal="right" vertical="center" wrapText="1"/>
    </xf>
    <xf numFmtId="198" fontId="25" fillId="0" borderId="1" xfId="204" applyNumberFormat="1" applyFont="1" applyFill="1" applyBorder="1" applyAlignment="1">
      <alignment horizontal="right" vertical="center" wrapText="1"/>
    </xf>
    <xf numFmtId="198" fontId="24" fillId="0" borderId="1" xfId="204" applyNumberFormat="1" applyFont="1" applyFill="1" applyBorder="1" applyAlignment="1">
      <alignment horizontal="right" vertical="center" wrapText="1"/>
    </xf>
    <xf numFmtId="0" fontId="11" fillId="0" borderId="1" xfId="0" applyFont="1" applyFill="1" applyBorder="1" applyAlignment="1">
      <alignment horizontal="distributed" vertical="center" wrapText="1"/>
    </xf>
    <xf numFmtId="49" fontId="24"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pplyProtection="1">
      <alignment horizontal="left" vertical="center" wrapText="1"/>
    </xf>
    <xf numFmtId="198" fontId="24" fillId="2" borderId="1" xfId="1" applyNumberFormat="1" applyFont="1" applyFill="1" applyBorder="1" applyAlignment="1">
      <alignment horizontal="right" vertical="center" wrapText="1"/>
    </xf>
    <xf numFmtId="41" fontId="9" fillId="0" borderId="0" xfId="184" applyNumberFormat="1" applyAlignment="1"/>
    <xf numFmtId="198" fontId="9" fillId="0" borderId="0" xfId="184" applyNumberFormat="1" applyAlignment="1"/>
    <xf numFmtId="0" fontId="38" fillId="0" borderId="0" xfId="0" applyFont="1" applyAlignment="1"/>
    <xf numFmtId="0" fontId="0" fillId="0" borderId="0" xfId="0" applyFill="1" applyAlignment="1"/>
    <xf numFmtId="0" fontId="39" fillId="0" borderId="0" xfId="200" applyFont="1" applyFill="1" applyAlignment="1">
      <alignment horizontal="center" vertical="center"/>
    </xf>
    <xf numFmtId="0" fontId="38" fillId="0" borderId="0" xfId="0" applyFont="1" applyFill="1" applyAlignment="1"/>
    <xf numFmtId="0" fontId="12" fillId="0" borderId="0" xfId="200" applyFont="1" applyFill="1" applyAlignment="1">
      <alignment horizontal="left" vertical="center"/>
    </xf>
    <xf numFmtId="0" fontId="12" fillId="0" borderId="0" xfId="0" applyFont="1" applyFill="1" applyAlignment="1">
      <alignment vertical="center"/>
    </xf>
    <xf numFmtId="0" fontId="12" fillId="0" borderId="0" xfId="200" applyFont="1" applyFill="1" applyAlignment="1">
      <alignment horizontal="right" vertical="center"/>
    </xf>
    <xf numFmtId="198" fontId="9" fillId="0" borderId="0" xfId="184" applyNumberFormat="1" applyFont="1" applyFill="1" applyAlignment="1">
      <alignment horizontal="center" vertical="center" wrapText="1"/>
    </xf>
    <xf numFmtId="0" fontId="12" fillId="0" borderId="1" xfId="0" applyFont="1" applyFill="1" applyBorder="1" applyAlignment="1">
      <alignment horizontal="left" vertical="center" wrapText="1"/>
    </xf>
    <xf numFmtId="198" fontId="25" fillId="0" borderId="1" xfId="0" applyNumberFormat="1" applyFont="1" applyFill="1" applyBorder="1" applyAlignment="1">
      <alignment vertical="center" wrapText="1"/>
    </xf>
    <xf numFmtId="199" fontId="25" fillId="3" borderId="1" xfId="3" applyNumberFormat="1" applyFont="1" applyFill="1" applyBorder="1" applyAlignment="1" applyProtection="1">
      <alignment horizontal="right" vertical="center" wrapText="1"/>
    </xf>
    <xf numFmtId="0" fontId="31" fillId="0" borderId="0" xfId="156" applyFont="1" applyFill="1" applyAlignment="1">
      <alignment horizontal="center" vertical="center"/>
    </xf>
    <xf numFmtId="0" fontId="12" fillId="0" borderId="1" xfId="0" applyFont="1" applyBorder="1" applyAlignment="1">
      <alignment horizontal="left" vertical="center" wrapText="1"/>
    </xf>
    <xf numFmtId="0" fontId="31" fillId="3" borderId="0" xfId="156" applyFont="1" applyFill="1" applyAlignment="1">
      <alignment horizontal="center" vertical="center"/>
    </xf>
    <xf numFmtId="199" fontId="25" fillId="0" borderId="1" xfId="3" applyNumberFormat="1" applyFont="1" applyFill="1" applyBorder="1" applyAlignment="1">
      <alignment vertical="center" wrapText="1"/>
    </xf>
    <xf numFmtId="0" fontId="11" fillId="0" borderId="1" xfId="0" applyFont="1" applyFill="1" applyBorder="1" applyAlignment="1">
      <alignment horizontal="center" vertical="center" wrapText="1"/>
    </xf>
    <xf numFmtId="198" fontId="24" fillId="0" borderId="1" xfId="0" applyNumberFormat="1" applyFont="1" applyFill="1" applyBorder="1" applyAlignment="1">
      <alignment vertical="center" wrapText="1"/>
    </xf>
    <xf numFmtId="0" fontId="9" fillId="0" borderId="0" xfId="205" applyProtection="1">
      <alignment vertical="center"/>
    </xf>
    <xf numFmtId="0" fontId="31" fillId="0" borderId="0" xfId="205" applyFont="1" applyProtection="1">
      <alignment vertical="center"/>
    </xf>
    <xf numFmtId="0" fontId="30" fillId="0" borderId="0" xfId="205" applyFont="1" applyAlignment="1" applyProtection="1">
      <alignment horizontal="center" vertical="center"/>
    </xf>
    <xf numFmtId="0" fontId="30" fillId="0" borderId="0" xfId="205" applyFont="1" applyProtection="1">
      <alignment vertical="center"/>
    </xf>
    <xf numFmtId="0" fontId="9" fillId="3" borderId="0" xfId="205" applyFill="1" applyProtection="1">
      <alignment vertical="center"/>
    </xf>
    <xf numFmtId="197" fontId="9" fillId="0" borderId="0" xfId="205" applyNumberFormat="1" applyProtection="1">
      <alignment vertical="center"/>
    </xf>
    <xf numFmtId="198" fontId="9" fillId="0" borderId="0" xfId="184" applyNumberFormat="1" applyAlignment="1" applyProtection="1"/>
    <xf numFmtId="0" fontId="9" fillId="0" borderId="0" xfId="205" applyFill="1" applyProtection="1">
      <alignment vertical="center"/>
    </xf>
    <xf numFmtId="0" fontId="2" fillId="0" borderId="0" xfId="205" applyFont="1" applyFill="1" applyAlignment="1" applyProtection="1">
      <alignment horizontal="center" vertical="center"/>
    </xf>
    <xf numFmtId="198" fontId="9" fillId="0" borderId="0" xfId="184" applyNumberFormat="1" applyFill="1" applyAlignment="1" applyProtection="1"/>
    <xf numFmtId="0" fontId="31" fillId="0" borderId="0" xfId="205" applyFont="1" applyFill="1" applyProtection="1">
      <alignment vertical="center"/>
    </xf>
    <xf numFmtId="0" fontId="25" fillId="0" borderId="0" xfId="205" applyFont="1" applyFill="1" applyProtection="1">
      <alignment vertical="center"/>
    </xf>
    <xf numFmtId="197" fontId="25" fillId="0" borderId="0" xfId="205" applyNumberFormat="1" applyFont="1" applyFill="1" applyBorder="1" applyAlignment="1" applyProtection="1">
      <alignment horizontal="right" vertical="center"/>
    </xf>
    <xf numFmtId="198" fontId="31" fillId="0" borderId="0" xfId="184" applyNumberFormat="1" applyFont="1" applyFill="1" applyAlignment="1" applyProtection="1"/>
    <xf numFmtId="197" fontId="24" fillId="0" borderId="8" xfId="205" applyNumberFormat="1" applyFont="1" applyFill="1" applyBorder="1" applyAlignment="1" applyProtection="1">
      <alignment horizontal="center" vertical="center" wrapText="1"/>
    </xf>
    <xf numFmtId="0" fontId="24" fillId="0" borderId="1" xfId="205" applyFont="1" applyFill="1" applyBorder="1" applyAlignment="1" applyProtection="1">
      <alignment horizontal="distributed" vertical="center" wrapText="1" indent="3"/>
    </xf>
    <xf numFmtId="197" fontId="24" fillId="0" borderId="1" xfId="205" applyNumberFormat="1" applyFont="1" applyFill="1" applyBorder="1" applyAlignment="1" applyProtection="1">
      <alignment horizontal="center" vertical="center" wrapText="1"/>
    </xf>
    <xf numFmtId="0" fontId="30" fillId="0" borderId="0" xfId="205" applyFont="1" applyFill="1" applyAlignment="1" applyProtection="1">
      <alignment horizontal="center" vertical="center" wrapText="1"/>
    </xf>
    <xf numFmtId="0" fontId="30" fillId="0" borderId="0" xfId="205" applyFont="1" applyFill="1" applyAlignment="1" applyProtection="1">
      <alignment horizontal="center" vertical="center"/>
    </xf>
    <xf numFmtId="0" fontId="11" fillId="2" borderId="9" xfId="0"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198" fontId="24" fillId="4" borderId="10" xfId="0" applyNumberFormat="1" applyFont="1" applyFill="1" applyBorder="1" applyAlignment="1" applyProtection="1">
      <alignment horizontal="right" vertical="center" wrapText="1"/>
    </xf>
    <xf numFmtId="199" fontId="25" fillId="0" borderId="1" xfId="3" applyNumberFormat="1" applyFont="1" applyFill="1" applyBorder="1" applyAlignment="1" applyProtection="1">
      <alignment horizontal="right" vertical="center" wrapText="1" shrinkToFit="1"/>
      <protection locked="0"/>
    </xf>
    <xf numFmtId="0" fontId="31" fillId="0" borderId="0" xfId="156" applyFont="1" applyFill="1" applyProtection="1">
      <alignment vertical="center"/>
    </xf>
    <xf numFmtId="49" fontId="12" fillId="0" borderId="1" xfId="0" applyNumberFormat="1" applyFont="1" applyFill="1" applyBorder="1" applyAlignment="1" applyProtection="1">
      <alignment horizontal="left" vertical="center" wrapText="1"/>
    </xf>
    <xf numFmtId="198" fontId="25" fillId="4" borderId="10" xfId="0" applyNumberFormat="1" applyFont="1" applyFill="1" applyBorder="1" applyAlignment="1" applyProtection="1">
      <alignment horizontal="right" vertical="center" wrapText="1"/>
    </xf>
    <xf numFmtId="0" fontId="12" fillId="2" borderId="9" xfId="0" applyFont="1" applyFill="1" applyBorder="1" applyAlignment="1" applyProtection="1">
      <alignment horizontal="left" vertical="center"/>
    </xf>
    <xf numFmtId="49" fontId="12" fillId="2" borderId="1" xfId="0" applyNumberFormat="1" applyFont="1" applyFill="1" applyBorder="1" applyAlignment="1" applyProtection="1">
      <alignment horizontal="left" vertical="center" wrapText="1"/>
    </xf>
    <xf numFmtId="3" fontId="25" fillId="0" borderId="10" xfId="0" applyNumberFormat="1" applyFont="1" applyFill="1" applyBorder="1" applyAlignment="1" applyProtection="1">
      <alignment horizontal="right" vertical="center"/>
      <protection locked="0"/>
    </xf>
    <xf numFmtId="49" fontId="11" fillId="2" borderId="1" xfId="0" applyNumberFormat="1" applyFont="1" applyFill="1" applyBorder="1" applyAlignment="1" applyProtection="1">
      <alignment horizontal="left" vertical="center" wrapText="1"/>
    </xf>
    <xf numFmtId="198" fontId="25" fillId="3" borderId="10" xfId="0" applyNumberFormat="1" applyFont="1" applyFill="1" applyBorder="1" applyAlignment="1" applyProtection="1">
      <alignment horizontal="right" vertical="center" wrapText="1"/>
    </xf>
    <xf numFmtId="3" fontId="11" fillId="2" borderId="1" xfId="0" applyNumberFormat="1" applyFont="1" applyFill="1" applyBorder="1" applyAlignment="1" applyProtection="1">
      <alignment horizontal="right" vertical="center"/>
      <protection locked="0"/>
    </xf>
    <xf numFmtId="3" fontId="12" fillId="2" borderId="1" xfId="0" applyNumberFormat="1" applyFont="1" applyFill="1" applyBorder="1" applyAlignment="1" applyProtection="1">
      <alignment horizontal="right" vertical="center"/>
      <protection locked="0"/>
    </xf>
    <xf numFmtId="3" fontId="11" fillId="0" borderId="1" xfId="0" applyNumberFormat="1" applyFont="1" applyFill="1" applyBorder="1" applyAlignment="1" applyProtection="1">
      <alignment horizontal="right" vertical="center"/>
    </xf>
    <xf numFmtId="3" fontId="12" fillId="2" borderId="11" xfId="0" applyNumberFormat="1" applyFont="1" applyFill="1" applyBorder="1" applyAlignment="1" applyProtection="1">
      <alignment horizontal="right" vertical="center"/>
      <protection locked="0"/>
    </xf>
    <xf numFmtId="3" fontId="25" fillId="4" borderId="10" xfId="0" applyNumberFormat="1" applyFont="1" applyFill="1" applyBorder="1" applyAlignment="1" applyProtection="1">
      <alignment horizontal="right" vertical="center"/>
      <protection locked="0"/>
    </xf>
    <xf numFmtId="3" fontId="12" fillId="0" borderId="1" xfId="0" applyNumberFormat="1" applyFont="1" applyFill="1" applyBorder="1" applyAlignment="1" applyProtection="1">
      <alignment horizontal="right" vertical="center"/>
    </xf>
    <xf numFmtId="49" fontId="11" fillId="2" borderId="9" xfId="0" applyNumberFormat="1" applyFont="1" applyFill="1" applyBorder="1" applyAlignment="1" applyProtection="1">
      <alignment horizontal="left" vertical="center" wrapText="1"/>
    </xf>
    <xf numFmtId="49" fontId="12" fillId="2" borderId="9" xfId="0" applyNumberFormat="1" applyFont="1" applyFill="1" applyBorder="1" applyAlignment="1" applyProtection="1">
      <alignment horizontal="left" vertical="center" wrapText="1"/>
    </xf>
    <xf numFmtId="3" fontId="11" fillId="4" borderId="10" xfId="0" applyNumberFormat="1" applyFont="1" applyFill="1" applyBorder="1" applyAlignment="1" applyProtection="1">
      <alignment horizontal="right" vertical="center"/>
      <protection locked="0"/>
    </xf>
    <xf numFmtId="3" fontId="12" fillId="3" borderId="10" xfId="0" applyNumberFormat="1" applyFont="1" applyFill="1" applyBorder="1" applyAlignment="1" applyProtection="1">
      <alignment horizontal="right" vertical="center"/>
      <protection locked="0"/>
    </xf>
    <xf numFmtId="3" fontId="40" fillId="3" borderId="10" xfId="0" applyNumberFormat="1" applyFont="1" applyFill="1" applyBorder="1" applyAlignment="1" applyProtection="1">
      <alignment horizontal="right" vertical="center"/>
    </xf>
    <xf numFmtId="3" fontId="12" fillId="0" borderId="10" xfId="0" applyNumberFormat="1" applyFont="1" applyFill="1" applyBorder="1" applyAlignment="1" applyProtection="1">
      <alignment horizontal="right" vertical="center"/>
      <protection locked="0"/>
    </xf>
    <xf numFmtId="49" fontId="41" fillId="2" borderId="9" xfId="0" applyNumberFormat="1" applyFont="1" applyFill="1" applyBorder="1" applyAlignment="1" applyProtection="1">
      <alignment horizontal="distributed" vertical="center"/>
    </xf>
    <xf numFmtId="49" fontId="41" fillId="0" borderId="1" xfId="0" applyNumberFormat="1" applyFont="1" applyFill="1" applyBorder="1" applyAlignment="1" applyProtection="1">
      <alignment horizontal="distributed" vertical="center" wrapText="1"/>
    </xf>
    <xf numFmtId="49" fontId="24" fillId="0" borderId="8" xfId="205" applyNumberFormat="1" applyFont="1" applyFill="1" applyBorder="1" applyAlignment="1" applyProtection="1">
      <alignment horizontal="left" vertical="center"/>
    </xf>
    <xf numFmtId="0" fontId="24" fillId="0" borderId="1" xfId="205" applyFont="1" applyFill="1" applyBorder="1" applyAlignment="1" applyProtection="1">
      <alignment horizontal="left" vertical="center" wrapText="1"/>
    </xf>
    <xf numFmtId="0" fontId="25" fillId="0" borderId="1" xfId="205" applyFont="1" applyFill="1" applyBorder="1" applyAlignment="1" applyProtection="1">
      <alignment horizontal="left" vertical="center" wrapText="1"/>
    </xf>
    <xf numFmtId="49" fontId="25" fillId="0" borderId="8" xfId="205" applyNumberFormat="1" applyFont="1" applyFill="1" applyBorder="1" applyAlignment="1" applyProtection="1">
      <alignment horizontal="left" vertical="center"/>
    </xf>
    <xf numFmtId="49" fontId="25" fillId="0" borderId="8" xfId="205" applyNumberFormat="1" applyFont="1" applyBorder="1" applyAlignment="1" applyProtection="1">
      <alignment horizontal="left" vertical="center"/>
    </xf>
    <xf numFmtId="0" fontId="25" fillId="3" borderId="1" xfId="205" applyFont="1" applyFill="1" applyBorder="1" applyAlignment="1" applyProtection="1">
      <alignment horizontal="left" vertical="center" wrapText="1"/>
    </xf>
    <xf numFmtId="3" fontId="25" fillId="0" borderId="10" xfId="0" applyNumberFormat="1" applyFont="1" applyFill="1" applyBorder="1" applyAlignment="1" applyProtection="1">
      <alignment horizontal="right" vertical="center"/>
    </xf>
    <xf numFmtId="0" fontId="25" fillId="0" borderId="1" xfId="156" applyFont="1" applyFill="1" applyBorder="1" applyAlignment="1" applyProtection="1">
      <alignment horizontal="left" vertical="center" wrapText="1"/>
    </xf>
    <xf numFmtId="0" fontId="24" fillId="0" borderId="1" xfId="156" applyFont="1" applyFill="1" applyBorder="1" applyAlignment="1" applyProtection="1">
      <alignment horizontal="left" vertical="center" wrapText="1"/>
    </xf>
    <xf numFmtId="49" fontId="24" fillId="0" borderId="8" xfId="205" applyNumberFormat="1" applyFont="1" applyFill="1" applyBorder="1" applyAlignment="1" applyProtection="1">
      <alignment horizontal="distributed" vertical="center" indent="1"/>
    </xf>
    <xf numFmtId="0" fontId="24" fillId="0" borderId="1" xfId="205" applyFont="1" applyFill="1" applyBorder="1" applyAlignment="1" applyProtection="1">
      <alignment horizontal="distributed" vertical="center" wrapText="1" indent="1"/>
    </xf>
    <xf numFmtId="198" fontId="9" fillId="3" borderId="0" xfId="205" applyNumberFormat="1" applyFill="1" applyProtection="1">
      <alignment vertical="center"/>
    </xf>
    <xf numFmtId="0" fontId="31" fillId="0" borderId="0" xfId="205" applyFont="1">
      <alignment vertical="center"/>
    </xf>
    <xf numFmtId="0" fontId="30" fillId="0" borderId="0" xfId="205" applyFont="1" applyAlignment="1">
      <alignment horizontal="center" vertical="center"/>
    </xf>
    <xf numFmtId="197" fontId="9" fillId="0" borderId="0" xfId="205" applyNumberFormat="1">
      <alignment vertical="center"/>
    </xf>
    <xf numFmtId="0" fontId="2" fillId="0" borderId="0" xfId="205" applyFont="1" applyFill="1" applyAlignment="1">
      <alignment horizontal="center" vertical="center"/>
    </xf>
    <xf numFmtId="0" fontId="31" fillId="0" borderId="0" xfId="205" applyFont="1" applyFill="1">
      <alignment vertical="center"/>
    </xf>
    <xf numFmtId="0" fontId="25" fillId="0" borderId="0" xfId="205" applyFont="1" applyFill="1">
      <alignment vertical="center"/>
    </xf>
    <xf numFmtId="0" fontId="42" fillId="0" borderId="0" xfId="205" applyFont="1" applyFill="1">
      <alignment vertical="center"/>
    </xf>
    <xf numFmtId="197" fontId="25" fillId="0" borderId="0" xfId="205" applyNumberFormat="1" applyFont="1" applyFill="1" applyAlignment="1">
      <alignment horizontal="right" vertical="center"/>
    </xf>
    <xf numFmtId="197" fontId="24" fillId="0" borderId="8" xfId="205" applyNumberFormat="1" applyFont="1" applyFill="1" applyBorder="1" applyAlignment="1">
      <alignment horizontal="center" vertical="center" wrapText="1"/>
    </xf>
    <xf numFmtId="0" fontId="24" fillId="0" borderId="1" xfId="205" applyFont="1" applyFill="1" applyBorder="1" applyAlignment="1">
      <alignment horizontal="distributed" vertical="center" wrapText="1" indent="3"/>
    </xf>
    <xf numFmtId="0" fontId="43" fillId="0" borderId="0" xfId="209" applyFont="1" applyFill="1" applyAlignment="1">
      <alignment vertical="center" wrapText="1"/>
    </xf>
    <xf numFmtId="3" fontId="11" fillId="0" borderId="1" xfId="0" applyNumberFormat="1" applyFont="1" applyFill="1" applyBorder="1" applyAlignment="1" applyProtection="1">
      <alignment horizontal="right" vertical="center"/>
      <protection locked="0"/>
    </xf>
    <xf numFmtId="199" fontId="25" fillId="0" borderId="1" xfId="3" applyNumberFormat="1" applyFont="1" applyFill="1" applyBorder="1" applyAlignment="1" applyProtection="1">
      <alignment horizontal="right" vertical="center" wrapText="1"/>
      <protection locked="0"/>
    </xf>
    <xf numFmtId="0" fontId="31" fillId="0" borderId="0" xfId="156" applyFont="1" applyFill="1">
      <alignment vertical="center"/>
    </xf>
    <xf numFmtId="198" fontId="25" fillId="3" borderId="1" xfId="0" applyNumberFormat="1" applyFont="1" applyFill="1" applyBorder="1" applyAlignment="1" applyProtection="1">
      <alignment horizontal="right" vertical="center" wrapText="1"/>
    </xf>
    <xf numFmtId="3" fontId="12" fillId="0" borderId="1" xfId="0" applyNumberFormat="1" applyFont="1" applyFill="1" applyBorder="1" applyAlignment="1" applyProtection="1">
      <alignment horizontal="right" vertical="center"/>
      <protection locked="0"/>
    </xf>
    <xf numFmtId="0" fontId="25" fillId="2" borderId="9" xfId="0" applyFont="1" applyFill="1" applyBorder="1" applyAlignment="1" applyProtection="1">
      <alignment vertical="center"/>
    </xf>
    <xf numFmtId="198" fontId="24" fillId="3" borderId="1" xfId="0" applyNumberFormat="1" applyFont="1" applyFill="1" applyBorder="1" applyAlignment="1" applyProtection="1">
      <alignment horizontal="right" vertical="center" wrapText="1"/>
    </xf>
    <xf numFmtId="0" fontId="24" fillId="0" borderId="8" xfId="205" applyFont="1" applyFill="1" applyBorder="1" applyAlignment="1">
      <alignment horizontal="left" vertical="center"/>
    </xf>
    <xf numFmtId="0" fontId="24" fillId="0" borderId="1" xfId="156" applyFont="1" applyFill="1" applyBorder="1" applyAlignment="1">
      <alignment horizontal="left" vertical="center"/>
    </xf>
    <xf numFmtId="200" fontId="24" fillId="0" borderId="1" xfId="1" applyNumberFormat="1" applyFont="1" applyFill="1" applyBorder="1" applyAlignment="1">
      <alignment horizontal="right" vertical="center" wrapText="1"/>
    </xf>
    <xf numFmtId="3" fontId="24" fillId="0" borderId="1" xfId="0" applyNumberFormat="1" applyFont="1" applyFill="1" applyBorder="1" applyAlignment="1" applyProtection="1">
      <alignment horizontal="right" vertical="center"/>
    </xf>
    <xf numFmtId="0" fontId="25" fillId="0" borderId="8" xfId="205" applyFont="1" applyFill="1" applyBorder="1" applyAlignment="1">
      <alignment horizontal="left" vertical="center"/>
    </xf>
    <xf numFmtId="0" fontId="25" fillId="0" borderId="1" xfId="205" applyFont="1" applyFill="1" applyBorder="1" applyAlignment="1">
      <alignment horizontal="left" vertical="center"/>
    </xf>
    <xf numFmtId="200" fontId="25" fillId="0" borderId="1" xfId="1" applyNumberFormat="1" applyFont="1" applyFill="1" applyBorder="1" applyAlignment="1">
      <alignment horizontal="right" vertical="center" wrapText="1"/>
    </xf>
    <xf numFmtId="0" fontId="25" fillId="0" borderId="8" xfId="205" applyFont="1" applyBorder="1" applyAlignment="1">
      <alignment horizontal="left" vertical="center"/>
    </xf>
    <xf numFmtId="0" fontId="25" fillId="3" borderId="1" xfId="205" applyFont="1" applyFill="1" applyBorder="1" applyAlignment="1">
      <alignment horizontal="left" vertical="center"/>
    </xf>
    <xf numFmtId="200" fontId="25" fillId="3" borderId="1" xfId="1" applyNumberFormat="1" applyFont="1" applyFill="1" applyBorder="1" applyAlignment="1">
      <alignment horizontal="right" vertical="center" wrapText="1"/>
    </xf>
    <xf numFmtId="0" fontId="24" fillId="3" borderId="1" xfId="205" applyFont="1" applyFill="1" applyBorder="1" applyAlignment="1" applyProtection="1">
      <alignment horizontal="left" vertical="center"/>
    </xf>
    <xf numFmtId="0" fontId="24" fillId="3" borderId="1" xfId="205" applyFont="1" applyFill="1" applyBorder="1" applyAlignment="1" applyProtection="1">
      <alignment horizontal="left" vertical="center" wrapText="1"/>
    </xf>
    <xf numFmtId="0" fontId="44" fillId="0" borderId="0" xfId="156" applyFont="1">
      <alignment vertical="center"/>
    </xf>
    <xf numFmtId="0" fontId="25" fillId="3" borderId="1" xfId="205" applyFont="1" applyFill="1" applyBorder="1" applyAlignment="1" applyProtection="1">
      <alignment horizontal="left" vertical="center"/>
    </xf>
    <xf numFmtId="0" fontId="25" fillId="3" borderId="1" xfId="205" applyFont="1" applyFill="1" applyBorder="1" applyProtection="1">
      <alignment vertical="center"/>
    </xf>
    <xf numFmtId="3" fontId="25" fillId="0" borderId="1" xfId="0" applyNumberFormat="1" applyFont="1" applyFill="1" applyBorder="1" applyAlignment="1" applyProtection="1">
      <alignment horizontal="right" vertical="center"/>
    </xf>
    <xf numFmtId="0" fontId="25" fillId="3" borderId="8" xfId="205" applyFont="1" applyFill="1" applyBorder="1" applyProtection="1">
      <alignment vertical="center"/>
    </xf>
    <xf numFmtId="0" fontId="25" fillId="0" borderId="8" xfId="205" applyFont="1" applyFill="1" applyBorder="1">
      <alignment vertical="center"/>
    </xf>
    <xf numFmtId="0" fontId="24" fillId="0" borderId="1" xfId="205" applyFont="1" applyFill="1" applyBorder="1" applyAlignment="1">
      <alignment horizontal="distributed" vertical="center" indent="1"/>
    </xf>
    <xf numFmtId="197" fontId="24" fillId="0" borderId="1" xfId="205" applyNumberFormat="1" applyFont="1" applyFill="1" applyBorder="1" applyAlignment="1">
      <alignment horizontal="right" vertical="center" wrapText="1"/>
    </xf>
    <xf numFmtId="0" fontId="1" fillId="0" borderId="0" xfId="0" applyFont="1" applyFill="1" applyBorder="1" applyAlignment="1"/>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2" xfId="0" applyFont="1" applyFill="1" applyBorder="1" applyAlignment="1">
      <alignment horizontal="center" vertical="center"/>
    </xf>
    <xf numFmtId="0" fontId="12" fillId="0" borderId="0" xfId="0" applyFont="1" applyAlignment="1">
      <alignment horizontal="right"/>
    </xf>
    <xf numFmtId="0" fontId="24" fillId="0" borderId="3" xfId="211" applyFont="1" applyBorder="1" applyAlignment="1">
      <alignment horizontal="center" vertical="center"/>
    </xf>
    <xf numFmtId="0" fontId="24" fillId="0" borderId="8" xfId="211" applyFont="1" applyBorder="1" applyAlignment="1">
      <alignment horizontal="center" vertical="center"/>
    </xf>
    <xf numFmtId="0" fontId="24" fillId="0" borderId="13" xfId="211" applyFont="1" applyBorder="1" applyAlignment="1">
      <alignment horizontal="center" vertical="center"/>
    </xf>
    <xf numFmtId="0" fontId="24" fillId="0" borderId="4" xfId="211" applyFont="1" applyBorder="1" applyAlignment="1">
      <alignment horizontal="center" vertical="center"/>
    </xf>
    <xf numFmtId="49" fontId="24" fillId="0" borderId="1" xfId="202" applyNumberFormat="1" applyFont="1" applyFill="1" applyBorder="1" applyAlignment="1" applyProtection="1">
      <alignment horizontal="center" vertical="center"/>
    </xf>
    <xf numFmtId="0" fontId="47" fillId="0" borderId="1" xfId="0" applyFont="1" applyFill="1" applyBorder="1" applyAlignment="1">
      <alignment horizontal="right"/>
    </xf>
    <xf numFmtId="0" fontId="47" fillId="0" borderId="1" xfId="0" applyFont="1" applyFill="1" applyBorder="1" applyAlignment="1"/>
    <xf numFmtId="0" fontId="48" fillId="0" borderId="1" xfId="0" applyFont="1" applyFill="1" applyBorder="1" applyAlignment="1"/>
    <xf numFmtId="199" fontId="24" fillId="0" borderId="1" xfId="3" applyNumberFormat="1" applyFont="1" applyFill="1" applyBorder="1" applyAlignment="1" applyProtection="1">
      <alignment horizontal="right" vertical="center" wrapText="1" shrinkToFit="1"/>
      <protection locked="0"/>
    </xf>
    <xf numFmtId="49" fontId="24" fillId="0" borderId="1" xfId="202" applyNumberFormat="1" applyFont="1" applyFill="1" applyBorder="1" applyAlignment="1" applyProtection="1">
      <alignment vertical="center"/>
    </xf>
    <xf numFmtId="49" fontId="25" fillId="0" borderId="1" xfId="202" applyNumberFormat="1" applyFont="1" applyFill="1" applyBorder="1" applyAlignment="1" applyProtection="1">
      <alignment vertical="center"/>
    </xf>
    <xf numFmtId="0" fontId="5" fillId="0" borderId="0" xfId="0" applyFont="1" applyFill="1" applyBorder="1" applyAlignment="1">
      <alignment horizontal="left" vertical="top" wrapText="1"/>
    </xf>
    <xf numFmtId="0" fontId="49" fillId="0" borderId="0" xfId="207" applyFont="1" applyAlignment="1"/>
    <xf numFmtId="0" fontId="12" fillId="0" borderId="0" xfId="0" applyFont="1" applyAlignment="1">
      <alignment horizontal="right" vertical="center"/>
    </xf>
    <xf numFmtId="0" fontId="24" fillId="0" borderId="1" xfId="211" applyFont="1" applyBorder="1" applyAlignment="1">
      <alignment horizontal="center" vertical="center" wrapText="1"/>
    </xf>
    <xf numFmtId="0" fontId="24" fillId="0" borderId="1" xfId="0" applyFont="1" applyBorder="1" applyAlignment="1">
      <alignment horizontal="left" vertical="center"/>
    </xf>
    <xf numFmtId="198" fontId="24" fillId="0" borderId="1" xfId="1" applyNumberFormat="1" applyFont="1" applyBorder="1" applyAlignment="1">
      <alignment horizontal="right" vertical="center" wrapText="1"/>
    </xf>
    <xf numFmtId="0" fontId="9" fillId="0" borderId="0" xfId="205" applyFont="1" applyFill="1">
      <alignment vertical="center"/>
    </xf>
    <xf numFmtId="0" fontId="9" fillId="0" borderId="0" xfId="205" applyFont="1">
      <alignment vertical="center"/>
    </xf>
    <xf numFmtId="197" fontId="9" fillId="0" borderId="0" xfId="205" applyNumberFormat="1" applyFont="1">
      <alignment vertical="center"/>
    </xf>
    <xf numFmtId="198" fontId="9" fillId="0" borderId="0" xfId="205" applyNumberFormat="1">
      <alignment vertical="center"/>
    </xf>
    <xf numFmtId="0" fontId="39" fillId="0" borderId="0" xfId="200" applyFont="1" applyAlignment="1">
      <alignment horizontal="center" vertical="center"/>
    </xf>
    <xf numFmtId="0" fontId="0" fillId="0" borderId="0" xfId="200" applyFont="1" applyAlignment="1">
      <alignment horizontal="right"/>
    </xf>
    <xf numFmtId="197" fontId="24" fillId="0" borderId="14" xfId="205" applyNumberFormat="1" applyFont="1" applyBorder="1" applyAlignment="1">
      <alignment horizontal="center" vertical="center" wrapText="1"/>
    </xf>
    <xf numFmtId="198" fontId="9" fillId="3" borderId="0" xfId="184" applyNumberFormat="1" applyFont="1" applyFill="1" applyAlignment="1">
      <alignment horizontal="center" vertical="center" wrapText="1"/>
    </xf>
    <xf numFmtId="0" fontId="11" fillId="0" borderId="1" xfId="0" applyFont="1" applyFill="1" applyBorder="1" applyAlignment="1">
      <alignment horizontal="left" vertical="center" wrapText="1"/>
    </xf>
    <xf numFmtId="198" fontId="11" fillId="0" borderId="13" xfId="0" applyNumberFormat="1" applyFont="1" applyFill="1" applyBorder="1" applyAlignment="1">
      <alignment vertical="center" wrapText="1"/>
    </xf>
    <xf numFmtId="198" fontId="11" fillId="0" borderId="1" xfId="0" applyNumberFormat="1" applyFont="1" applyFill="1" applyBorder="1" applyAlignment="1">
      <alignment vertical="center" wrapText="1"/>
    </xf>
    <xf numFmtId="198" fontId="12" fillId="0" borderId="13" xfId="0" applyNumberFormat="1" applyFont="1" applyFill="1" applyBorder="1" applyAlignment="1">
      <alignment vertical="center" wrapText="1"/>
    </xf>
    <xf numFmtId="198" fontId="12" fillId="0" borderId="1" xfId="0" applyNumberFormat="1" applyFont="1" applyFill="1" applyBorder="1" applyAlignment="1">
      <alignment vertical="center" wrapText="1"/>
    </xf>
    <xf numFmtId="204" fontId="50" fillId="0" borderId="1" xfId="0" applyNumberFormat="1" applyFont="1" applyFill="1" applyBorder="1" applyAlignment="1">
      <alignment horizontal="center" vertical="center" wrapText="1"/>
    </xf>
    <xf numFmtId="0" fontId="10" fillId="0" borderId="0" xfId="200" applyFont="1" applyFill="1" applyBorder="1" applyAlignment="1">
      <alignment horizontal="center" vertical="center"/>
    </xf>
    <xf numFmtId="0" fontId="12" fillId="0" borderId="0" xfId="200" applyFont="1" applyBorder="1" applyAlignment="1">
      <alignment horizontal="left" vertical="center"/>
    </xf>
    <xf numFmtId="0" fontId="12" fillId="0" borderId="0" xfId="200" applyFont="1" applyBorder="1" applyAlignment="1">
      <alignment horizontal="right" vertical="center"/>
    </xf>
    <xf numFmtId="0" fontId="24" fillId="0" borderId="1" xfId="0" applyFont="1" applyBorder="1" applyAlignment="1">
      <alignment horizontal="center" vertical="center" wrapText="1"/>
    </xf>
    <xf numFmtId="205" fontId="11" fillId="0" borderId="1" xfId="185" applyNumberFormat="1" applyFont="1" applyFill="1" applyBorder="1" applyAlignment="1">
      <alignment horizontal="left" vertical="center"/>
    </xf>
    <xf numFmtId="198" fontId="11" fillId="0" borderId="1" xfId="185" applyNumberFormat="1" applyFont="1" applyFill="1" applyBorder="1" applyAlignment="1">
      <alignment horizontal="right" vertical="center" wrapText="1"/>
    </xf>
    <xf numFmtId="205" fontId="12" fillId="0" borderId="1" xfId="185" applyNumberFormat="1" applyFont="1" applyFill="1" applyBorder="1" applyAlignment="1">
      <alignment horizontal="left" vertical="center"/>
    </xf>
    <xf numFmtId="198" fontId="12" fillId="0" borderId="1" xfId="185" applyNumberFormat="1" applyFont="1" applyFill="1" applyBorder="1" applyAlignment="1">
      <alignment horizontal="right" vertical="center" wrapText="1"/>
    </xf>
    <xf numFmtId="198" fontId="12" fillId="0" borderId="1" xfId="0" applyNumberFormat="1" applyFont="1" applyBorder="1" applyAlignment="1">
      <alignment horizontal="right" vertical="center" wrapText="1"/>
    </xf>
    <xf numFmtId="0" fontId="11" fillId="0" borderId="1" xfId="185" applyFont="1" applyFill="1" applyBorder="1" applyAlignment="1">
      <alignment horizontal="center" vertical="center"/>
    </xf>
    <xf numFmtId="0" fontId="9" fillId="0" borderId="0" xfId="184" applyFill="1" applyAlignment="1"/>
    <xf numFmtId="0" fontId="40" fillId="0" borderId="0" xfId="205" applyFont="1">
      <alignment vertical="center"/>
    </xf>
    <xf numFmtId="0" fontId="24" fillId="3" borderId="0" xfId="205" applyFont="1" applyFill="1" applyAlignment="1">
      <alignment horizontal="center" vertical="center" wrapText="1"/>
    </xf>
    <xf numFmtId="0" fontId="2" fillId="3" borderId="0" xfId="205" applyFont="1" applyFill="1" applyAlignment="1">
      <alignment horizontal="center" vertical="center"/>
    </xf>
    <xf numFmtId="0" fontId="31" fillId="3" borderId="0" xfId="205" applyFont="1" applyFill="1">
      <alignment vertical="center"/>
    </xf>
    <xf numFmtId="0" fontId="12" fillId="0" borderId="0" xfId="205" applyFont="1">
      <alignment vertical="center"/>
    </xf>
    <xf numFmtId="0" fontId="42" fillId="3" borderId="0" xfId="205" applyFont="1" applyFill="1">
      <alignment vertical="center"/>
    </xf>
    <xf numFmtId="197" fontId="25" fillId="3" borderId="0" xfId="205" applyNumberFormat="1" applyFont="1" applyFill="1" applyBorder="1" applyAlignment="1">
      <alignment horizontal="right" vertical="center"/>
    </xf>
    <xf numFmtId="197" fontId="24" fillId="3" borderId="1" xfId="205" applyNumberFormat="1" applyFont="1" applyFill="1" applyBorder="1" applyAlignment="1">
      <alignment horizontal="center" vertical="center" wrapText="1"/>
    </xf>
    <xf numFmtId="0" fontId="24" fillId="3" borderId="1" xfId="205" applyFont="1" applyFill="1" applyBorder="1" applyAlignment="1">
      <alignment horizontal="distributed" vertical="center" wrapText="1" indent="3"/>
    </xf>
    <xf numFmtId="0" fontId="24" fillId="3" borderId="1" xfId="205" applyNumberFormat="1" applyFont="1" applyFill="1" applyBorder="1" applyAlignment="1">
      <alignment horizontal="center" vertical="center" wrapText="1"/>
    </xf>
    <xf numFmtId="0" fontId="24" fillId="3" borderId="1" xfId="205" applyFont="1" applyFill="1" applyBorder="1" applyAlignment="1">
      <alignment horizontal="left" vertical="center" wrapText="1"/>
    </xf>
    <xf numFmtId="3" fontId="25" fillId="5" borderId="10" xfId="0" applyNumberFormat="1" applyFont="1" applyFill="1" applyBorder="1" applyAlignment="1" applyProtection="1">
      <alignment vertical="center"/>
    </xf>
    <xf numFmtId="199" fontId="24" fillId="0" borderId="1" xfId="3" applyNumberFormat="1" applyFont="1" applyFill="1" applyBorder="1" applyAlignment="1">
      <alignment horizontal="right" vertical="center" wrapText="1" shrinkToFit="1"/>
    </xf>
    <xf numFmtId="0" fontId="44" fillId="3" borderId="0" xfId="156" applyFont="1" applyFill="1" applyAlignment="1">
      <alignment horizontal="center" vertical="center"/>
    </xf>
    <xf numFmtId="0" fontId="44" fillId="0" borderId="0" xfId="205" applyFont="1" applyFill="1" applyAlignment="1">
      <alignment horizontal="center" vertical="center"/>
    </xf>
    <xf numFmtId="3" fontId="25" fillId="3" borderId="10" xfId="0" applyNumberFormat="1" applyFont="1" applyFill="1" applyBorder="1" applyAlignment="1" applyProtection="1">
      <alignment vertical="center"/>
    </xf>
    <xf numFmtId="206" fontId="24" fillId="3" borderId="1" xfId="205" applyNumberFormat="1" applyFont="1" applyFill="1" applyBorder="1" applyAlignment="1">
      <alignment horizontal="center" vertical="center" wrapText="1"/>
    </xf>
    <xf numFmtId="0" fontId="12" fillId="2" borderId="1"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49" fontId="24" fillId="0" borderId="1" xfId="0" applyNumberFormat="1" applyFont="1" applyFill="1" applyBorder="1" applyAlignment="1">
      <alignment vertical="center" wrapText="1"/>
    </xf>
    <xf numFmtId="198" fontId="24" fillId="0" borderId="1" xfId="1" applyNumberFormat="1" applyFont="1" applyFill="1" applyBorder="1" applyAlignment="1" applyProtection="1">
      <alignment horizontal="right" vertical="center" wrapText="1"/>
      <protection locked="0"/>
    </xf>
    <xf numFmtId="3" fontId="25" fillId="3" borderId="10" xfId="0" applyNumberFormat="1" applyFont="1" applyFill="1" applyBorder="1" applyAlignment="1" applyProtection="1">
      <alignment vertical="center"/>
      <protection locked="0"/>
    </xf>
    <xf numFmtId="3" fontId="24" fillId="5" borderId="10" xfId="0" applyNumberFormat="1" applyFont="1" applyFill="1" applyBorder="1" applyAlignment="1" applyProtection="1">
      <alignment vertical="center"/>
    </xf>
    <xf numFmtId="0" fontId="24" fillId="3" borderId="1" xfId="205" applyFont="1" applyFill="1" applyBorder="1" applyAlignment="1">
      <alignment horizontal="left" vertical="center"/>
    </xf>
    <xf numFmtId="0" fontId="24" fillId="3" borderId="1" xfId="205" applyFont="1" applyFill="1" applyBorder="1" applyAlignment="1">
      <alignment vertical="center" wrapText="1"/>
    </xf>
    <xf numFmtId="0" fontId="25" fillId="3" borderId="1" xfId="205" applyNumberFormat="1" applyFont="1" applyFill="1" applyBorder="1" applyAlignment="1">
      <alignment horizontal="left" vertical="center"/>
    </xf>
    <xf numFmtId="0" fontId="25" fillId="3" borderId="1" xfId="205" applyNumberFormat="1" applyFont="1" applyFill="1" applyBorder="1" applyAlignment="1">
      <alignment horizontal="left" vertical="center" wrapText="1"/>
    </xf>
    <xf numFmtId="0" fontId="25" fillId="3" borderId="1" xfId="156" applyFont="1" applyFill="1" applyBorder="1" applyAlignment="1">
      <alignment horizontal="left" vertical="center"/>
    </xf>
    <xf numFmtId="0" fontId="25" fillId="3" borderId="1" xfId="205" applyNumberFormat="1" applyFont="1" applyFill="1" applyBorder="1" applyAlignment="1">
      <alignment vertical="center" wrapText="1"/>
    </xf>
    <xf numFmtId="0" fontId="25" fillId="3" borderId="1" xfId="205" applyFont="1" applyFill="1" applyBorder="1" applyAlignment="1">
      <alignment vertical="center" wrapText="1"/>
    </xf>
    <xf numFmtId="198" fontId="25" fillId="0" borderId="1" xfId="0" applyNumberFormat="1" applyFont="1" applyFill="1" applyBorder="1" applyAlignment="1">
      <alignment horizontal="right" vertical="center" wrapText="1"/>
    </xf>
    <xf numFmtId="0" fontId="9" fillId="0" borderId="1" xfId="205" applyFill="1" applyBorder="1">
      <alignment vertical="center"/>
    </xf>
    <xf numFmtId="0" fontId="24" fillId="3" borderId="8" xfId="205" applyFont="1" applyFill="1" applyBorder="1" applyAlignment="1">
      <alignment horizontal="distributed" vertical="center"/>
    </xf>
    <xf numFmtId="0" fontId="24" fillId="3" borderId="1" xfId="205" applyFont="1" applyFill="1" applyBorder="1" applyAlignment="1">
      <alignment horizontal="distributed" vertical="center" wrapText="1" indent="2"/>
    </xf>
    <xf numFmtId="198" fontId="24" fillId="3" borderId="1" xfId="1" applyNumberFormat="1" applyFont="1" applyFill="1" applyBorder="1" applyAlignment="1">
      <alignment horizontal="right" vertical="center" wrapText="1"/>
    </xf>
    <xf numFmtId="3" fontId="9" fillId="0" borderId="0" xfId="205" applyNumberFormat="1">
      <alignment vertical="center"/>
    </xf>
    <xf numFmtId="0" fontId="24" fillId="0" borderId="0" xfId="205" applyFont="1" applyFill="1" applyAlignment="1">
      <alignment horizontal="center" vertical="center" wrapText="1"/>
    </xf>
    <xf numFmtId="0" fontId="9" fillId="3" borderId="0" xfId="156" applyFill="1">
      <alignment vertical="center"/>
    </xf>
    <xf numFmtId="0" fontId="9" fillId="0" borderId="0" xfId="156" applyFill="1">
      <alignment vertical="center"/>
    </xf>
    <xf numFmtId="0" fontId="25" fillId="0" borderId="0" xfId="205" applyFont="1" applyFill="1" applyAlignment="1">
      <alignment horizontal="left" vertical="center"/>
    </xf>
    <xf numFmtId="197" fontId="25" fillId="0" borderId="0" xfId="205" applyNumberFormat="1" applyFont="1" applyFill="1" applyBorder="1" applyAlignment="1">
      <alignment horizontal="right" vertical="center"/>
    </xf>
    <xf numFmtId="197" fontId="24" fillId="0" borderId="8" xfId="205" applyNumberFormat="1" applyFont="1" applyFill="1" applyBorder="1" applyAlignment="1">
      <alignment vertical="center" wrapText="1"/>
    </xf>
    <xf numFmtId="0" fontId="24" fillId="0" borderId="8" xfId="205" applyNumberFormat="1" applyFont="1" applyFill="1" applyBorder="1" applyAlignment="1">
      <alignment horizontal="left" vertical="center"/>
    </xf>
    <xf numFmtId="0" fontId="24" fillId="0" borderId="1" xfId="205" applyNumberFormat="1" applyFont="1" applyFill="1" applyBorder="1" applyAlignment="1">
      <alignment vertical="center" wrapText="1"/>
    </xf>
    <xf numFmtId="199" fontId="25" fillId="3" borderId="1" xfId="3" applyNumberFormat="1" applyFont="1" applyFill="1" applyBorder="1" applyAlignment="1" applyProtection="1">
      <alignment horizontal="right" vertical="center" wrapText="1"/>
      <protection locked="0"/>
    </xf>
    <xf numFmtId="0" fontId="25" fillId="0" borderId="1" xfId="205" applyFont="1" applyFill="1" applyBorder="1" applyAlignment="1">
      <alignment horizontal="left" vertical="center" wrapText="1"/>
    </xf>
    <xf numFmtId="0" fontId="25" fillId="3" borderId="8" xfId="205" applyFont="1" applyFill="1" applyBorder="1" applyAlignment="1">
      <alignment horizontal="left" vertical="center"/>
    </xf>
    <xf numFmtId="0" fontId="25" fillId="3" borderId="1" xfId="205" applyFont="1" applyFill="1" applyBorder="1" applyAlignment="1">
      <alignment horizontal="left" vertical="center" wrapText="1"/>
    </xf>
    <xf numFmtId="198" fontId="25" fillId="3" borderId="1" xfId="1" applyNumberFormat="1" applyFont="1" applyFill="1" applyBorder="1" applyAlignment="1">
      <alignment horizontal="right" vertical="center" wrapText="1"/>
    </xf>
    <xf numFmtId="0" fontId="25" fillId="0" borderId="8" xfId="205" applyFont="1" applyFill="1" applyBorder="1" applyAlignment="1">
      <alignment horizontal="left" vertical="top" wrapText="1"/>
    </xf>
    <xf numFmtId="0" fontId="25" fillId="0" borderId="1" xfId="205" applyNumberFormat="1" applyFont="1" applyFill="1" applyBorder="1" applyAlignment="1">
      <alignment vertical="center" wrapText="1"/>
    </xf>
    <xf numFmtId="198" fontId="25" fillId="0" borderId="1" xfId="1" applyNumberFormat="1" applyFont="1" applyFill="1" applyBorder="1" applyAlignment="1" applyProtection="1">
      <alignment horizontal="right" vertical="center" wrapText="1"/>
      <protection locked="0"/>
    </xf>
    <xf numFmtId="0" fontId="24" fillId="0" borderId="8" xfId="205" applyFont="1" applyFill="1" applyBorder="1" applyAlignment="1">
      <alignment horizontal="distributed" vertical="center"/>
    </xf>
    <xf numFmtId="49" fontId="24" fillId="0" borderId="1" xfId="0" applyNumberFormat="1" applyFont="1" applyFill="1" applyBorder="1" applyAlignment="1" applyProtection="1">
      <alignment horizontal="distributed" vertical="center" wrapText="1"/>
    </xf>
    <xf numFmtId="0" fontId="24" fillId="0" borderId="8" xfId="205" applyNumberFormat="1" applyFont="1" applyFill="1" applyBorder="1" applyAlignment="1" applyProtection="1">
      <alignment horizontal="left" vertical="center"/>
    </xf>
    <xf numFmtId="0" fontId="24" fillId="0" borderId="1" xfId="205" applyNumberFormat="1" applyFont="1" applyFill="1" applyBorder="1" applyAlignment="1" applyProtection="1">
      <alignment vertical="center" wrapText="1"/>
    </xf>
    <xf numFmtId="0" fontId="25" fillId="0" borderId="8" xfId="205" applyFont="1" applyFill="1" applyBorder="1" applyAlignment="1" applyProtection="1">
      <alignment horizontal="left" vertical="center"/>
    </xf>
    <xf numFmtId="0" fontId="25" fillId="3" borderId="8" xfId="156" applyFont="1" applyFill="1" applyBorder="1" applyAlignment="1" applyProtection="1">
      <alignment horizontal="left" vertical="center"/>
    </xf>
    <xf numFmtId="0" fontId="25" fillId="3" borderId="1" xfId="156" applyFont="1" applyFill="1" applyBorder="1" applyAlignment="1" applyProtection="1">
      <alignment horizontal="left" vertical="center" wrapText="1"/>
    </xf>
    <xf numFmtId="198" fontId="25" fillId="3" borderId="1" xfId="1" applyNumberFormat="1" applyFont="1" applyFill="1" applyBorder="1" applyAlignment="1" applyProtection="1">
      <alignment horizontal="right" vertical="center" wrapText="1"/>
      <protection locked="0"/>
    </xf>
    <xf numFmtId="0" fontId="44" fillId="0" borderId="8" xfId="205" applyFont="1" applyFill="1" applyBorder="1" applyAlignment="1">
      <alignment horizontal="distributed" vertical="center"/>
    </xf>
    <xf numFmtId="0" fontId="24" fillId="0" borderId="1" xfId="205" applyFont="1" applyFill="1" applyBorder="1" applyAlignment="1">
      <alignment horizontal="distributed" vertical="center" wrapText="1" indent="2"/>
    </xf>
    <xf numFmtId="198" fontId="9" fillId="0" borderId="0" xfId="205" applyNumberFormat="1" applyFill="1">
      <alignment vertical="center"/>
    </xf>
    <xf numFmtId="0" fontId="25" fillId="3" borderId="8" xfId="205" applyFont="1" applyFill="1" applyBorder="1" applyAlignment="1" quotePrefix="1">
      <alignment horizontal="left" vertical="center"/>
    </xf>
  </cellXfs>
  <cellStyles count="22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汇总 6" xfId="50"/>
    <cellStyle name="Accent5 9" xfId="51"/>
    <cellStyle name="部门 4" xfId="52"/>
    <cellStyle name="_ET_STYLE_NoName_00__Book1_1 2 2 2" xfId="53"/>
    <cellStyle name="链接单元格 5" xfId="54"/>
    <cellStyle name="Accent1 5" xfId="55"/>
    <cellStyle name="好 3 2 2" xfId="56"/>
    <cellStyle name="args.style" xfId="57"/>
    <cellStyle name="Accent2 - 20% 2" xfId="58"/>
    <cellStyle name="适中 5 2" xfId="59"/>
    <cellStyle name="Accent2 - 40%" xfId="60"/>
    <cellStyle name="Accent6 4" xfId="61"/>
    <cellStyle name="好_0605石屏县 2 2" xfId="62"/>
    <cellStyle name="Input [yellow] 4" xfId="63"/>
    <cellStyle name="Accent2 - 60%" xfId="64"/>
    <cellStyle name="日期" xfId="65"/>
    <cellStyle name="60% - 强调文字颜色 6 3 2" xfId="66"/>
    <cellStyle name="差_Book1 2" xfId="67"/>
    <cellStyle name="好_2007年地州资金往来对账表 3" xfId="68"/>
    <cellStyle name="60% - 强调文字颜色 4 2 2 2" xfId="69"/>
    <cellStyle name="60% - 强调文字颜色 2 3" xfId="70"/>
    <cellStyle name="_ET_STYLE_NoName_00__Sheet3" xfId="71"/>
    <cellStyle name="Accent5 - 60% 2 2" xfId="72"/>
    <cellStyle name="解释性文本 2 2" xfId="73"/>
    <cellStyle name="60% - 强调文字颜色 2 2 2" xfId="74"/>
    <cellStyle name="标题 1 5 2" xfId="75"/>
    <cellStyle name="差 7" xfId="76"/>
    <cellStyle name="常规_2007年云南省向人大报送政府收支预算表格式编制过程表 2 2 3" xfId="77"/>
    <cellStyle name="40% - 强调文字颜色 4 2" xfId="78"/>
    <cellStyle name="标题 4 5 3" xfId="79"/>
    <cellStyle name="PSHeading 4" xfId="80"/>
    <cellStyle name="差_0605石屏" xfId="81"/>
    <cellStyle name="20% - 强调文字颜色 3 3" xfId="82"/>
    <cellStyle name="输出 3 3" xfId="83"/>
    <cellStyle name="编号 3 2" xfId="84"/>
    <cellStyle name="标题 5 4" xfId="85"/>
    <cellStyle name="检查单元格 3 4" xfId="86"/>
    <cellStyle name="PSChar" xfId="87"/>
    <cellStyle name="60% - 强调文字颜色 5 2 2 2" xfId="88"/>
    <cellStyle name="_弱电系统设备配置报价清单" xfId="89"/>
    <cellStyle name="超级链接 2 2" xfId="90"/>
    <cellStyle name="_Book1_3 2" xfId="91"/>
    <cellStyle name="差_2008年地州对账表(国库资金） 3" xfId="92"/>
    <cellStyle name="标题 2 2 2 2" xfId="93"/>
    <cellStyle name="Percent [2]" xfId="94"/>
    <cellStyle name="警告文本 4 2" xfId="95"/>
    <cellStyle name="强调文字颜色 2 2 2 2" xfId="96"/>
    <cellStyle name="20% - 强调文字颜色 1 3" xfId="97"/>
    <cellStyle name="Accent1 - 20% 2" xfId="98"/>
    <cellStyle name="20% - 强调文字颜色 2 2" xfId="99"/>
    <cellStyle name="60% - 强调文字颜色 3 2 2 2" xfId="100"/>
    <cellStyle name="20% - 强调文字颜色 3 2" xfId="101"/>
    <cellStyle name="Mon閠aire_!!!GO" xfId="102"/>
    <cellStyle name="20% - 强调文字颜色 4 2" xfId="103"/>
    <cellStyle name="Accent6 - 60% 2 2" xfId="104"/>
    <cellStyle name="20% - 强调文字颜色 4 3" xfId="105"/>
    <cellStyle name="20% - 强调文字颜色 5 2" xfId="106"/>
    <cellStyle name="20% - 强调文字颜色 6 3" xfId="107"/>
    <cellStyle name="40% - 强调文字颜色 1 2" xfId="108"/>
    <cellStyle name="常规 9 2" xfId="109"/>
    <cellStyle name="40% - 强调文字颜色 2 3" xfId="110"/>
    <cellStyle name="常规 2 3 2 5" xfId="111"/>
    <cellStyle name="40% - 强调文字颜色 3 3" xfId="112"/>
    <cellStyle name="计算 3 3" xfId="113"/>
    <cellStyle name="40% - 强调文字颜色 5 2" xfId="114"/>
    <cellStyle name="60% - 强调文字颜色 4 3" xfId="115"/>
    <cellStyle name="Accent2 5" xfId="116"/>
    <cellStyle name="40% - 强调文字颜色 6 3" xfId="117"/>
    <cellStyle name="60% - 强调文字颜色 1 2" xfId="118"/>
    <cellStyle name="商品名称 2 2" xfId="119"/>
    <cellStyle name="标题 3 2 4" xfId="120"/>
    <cellStyle name="60% - 强调文字颜色 1 3" xfId="121"/>
    <cellStyle name="常规 5" xfId="122"/>
    <cellStyle name="注释 2" xfId="123"/>
    <cellStyle name="60% - 强调文字颜色 3 3" xfId="124"/>
    <cellStyle name="常规 20" xfId="125"/>
    <cellStyle name="60% - 强调文字颜色 5 3" xfId="126"/>
    <cellStyle name="RowLevel_0" xfId="127"/>
    <cellStyle name="强调文字颜色 5 2 3" xfId="128"/>
    <cellStyle name="Header2" xfId="129"/>
    <cellStyle name="6mal" xfId="130"/>
    <cellStyle name="Accent5 - 20%" xfId="131"/>
    <cellStyle name="Date 3" xfId="132"/>
    <cellStyle name="sstot" xfId="133"/>
    <cellStyle name="Header1 2" xfId="134"/>
    <cellStyle name="输入 2 4" xfId="135"/>
    <cellStyle name="Milliers_!!!GO" xfId="136"/>
    <cellStyle name="好_0502通海县" xfId="137"/>
    <cellStyle name="Mon閠aire [0]_!!!GO" xfId="138"/>
    <cellStyle name="Accent3 - 40%" xfId="139"/>
    <cellStyle name="Accent4 - 60%" xfId="140"/>
    <cellStyle name="捠壿 [0.00]_Region Orders (2)" xfId="141"/>
    <cellStyle name="常规 15 2 2" xfId="142"/>
    <cellStyle name="comma zerodec" xfId="143"/>
    <cellStyle name="Moneda_96 Risk" xfId="144"/>
    <cellStyle name="强调 2 2" xfId="145"/>
    <cellStyle name="Accent6 - 40%" xfId="146"/>
    <cellStyle name="常规 3 3" xfId="147"/>
    <cellStyle name="PSSpacer" xfId="148"/>
    <cellStyle name="New Times Roman" xfId="149"/>
    <cellStyle name="借出原因" xfId="150"/>
    <cellStyle name="标题 1 2 2" xfId="151"/>
    <cellStyle name="Category" xfId="152"/>
    <cellStyle name="Comma [0]_!!!GO" xfId="153"/>
    <cellStyle name="汇总 2" xfId="154"/>
    <cellStyle name="ColLevel_0" xfId="155"/>
    <cellStyle name="常规_2007年云南省向人大报送政府收支预算表格式编制过程表" xfId="156"/>
    <cellStyle name="Comma_!!!GO" xfId="157"/>
    <cellStyle name="分级显示列_1_Book1" xfId="158"/>
    <cellStyle name="Currency_!!!GO" xfId="159"/>
    <cellStyle name="Currency1" xfId="160"/>
    <cellStyle name="常规 2 2 11 2" xfId="161"/>
    <cellStyle name="Dollar (zero dec)" xfId="162"/>
    <cellStyle name="差_0502通海县 3" xfId="163"/>
    <cellStyle name="标题 2 2" xfId="164"/>
    <cellStyle name="Grey" xfId="165"/>
    <cellStyle name="Input Cells" xfId="166"/>
    <cellStyle name="强调文字颜色 3 3" xfId="167"/>
    <cellStyle name="Linked Cells" xfId="168"/>
    <cellStyle name="Millares [0]_96 Risk" xfId="169"/>
    <cellStyle name="Millares_96 Risk" xfId="170"/>
    <cellStyle name="Moneda [0]_96 Risk" xfId="171"/>
    <cellStyle name="数量 3" xfId="172"/>
    <cellStyle name="Month" xfId="173"/>
    <cellStyle name="no dec" xfId="174"/>
    <cellStyle name="Normal - Style1" xfId="175"/>
    <cellStyle name="PSInt" xfId="176"/>
    <cellStyle name="常规 2 4" xfId="177"/>
    <cellStyle name="per.style" xfId="178"/>
    <cellStyle name="标题 5" xfId="179"/>
    <cellStyle name="Pourcentage_pldt" xfId="180"/>
    <cellStyle name="强调文字颜色 4 2" xfId="181"/>
    <cellStyle name="PSDate" xfId="182"/>
    <cellStyle name="PSDec" xfId="183"/>
    <cellStyle name="常规 10" xfId="184"/>
    <cellStyle name="常规 16 2" xfId="185"/>
    <cellStyle name="常规 2 4 2" xfId="186"/>
    <cellStyle name="Standard_AREAS" xfId="187"/>
    <cellStyle name="标题 4 2" xfId="188"/>
    <cellStyle name="常规_Sheet3" xfId="189"/>
    <cellStyle name="常规 15 2" xfId="190"/>
    <cellStyle name="标题 3 2" xfId="191"/>
    <cellStyle name="捠壿_Region Orders (2)" xfId="192"/>
    <cellStyle name="标题1 4" xfId="193"/>
    <cellStyle name="常规 5 42" xfId="194"/>
    <cellStyle name="表标题" xfId="195"/>
    <cellStyle name="常规 2 2" xfId="196"/>
    <cellStyle name="常规 28" xfId="197"/>
    <cellStyle name="昗弨_Pacific Region P&amp;L" xfId="198"/>
    <cellStyle name="常规 11 3" xfId="199"/>
    <cellStyle name="常规 16" xfId="200"/>
    <cellStyle name="分级显示行_1_Book1" xfId="201"/>
    <cellStyle name="常规 19 2 2" xfId="202"/>
    <cellStyle name="常规 2 4 2 2 2" xfId="203"/>
    <cellStyle name="千位分隔 2" xfId="204"/>
    <cellStyle name="常规_2007年云南省向人大报送政府收支预算表格式编制过程表 2" xfId="205"/>
    <cellStyle name="强调 3" xfId="206"/>
    <cellStyle name="常规 3 7" xfId="207"/>
    <cellStyle name="常规 452" xfId="208"/>
    <cellStyle name="常规_2004年基金预算(二稿)" xfId="209"/>
    <cellStyle name="常规_2007年云南省向人大报送政府收支预算表格式编制过程表 2 2" xfId="210"/>
    <cellStyle name="常规_2007年云南省向人大报送政府收支预算表格式编制过程表 2 2 2" xfId="211"/>
    <cellStyle name="超链接 2" xfId="212"/>
    <cellStyle name="超链接 2 2" xfId="213"/>
    <cellStyle name="后继超级链接" xfId="214"/>
    <cellStyle name="千分位_97-917" xfId="215"/>
    <cellStyle name="千分位[0]_laroux" xfId="216"/>
    <cellStyle name="千位[0]_ 方正PC" xfId="217"/>
    <cellStyle name="强调 1" xfId="218"/>
    <cellStyle name="强调文字颜色 1 3" xfId="219"/>
    <cellStyle name="强调文字颜色 3 2" xfId="220"/>
    <cellStyle name="强调文字颜色 6 3" xfId="221"/>
    <cellStyle name="未定义" xfId="222"/>
    <cellStyle name="Normal" xfId="223"/>
  </cellStyles>
  <dxfs count="5">
    <dxf>
      <font>
        <color indexed="9"/>
      </font>
    </dxf>
    <dxf>
      <font>
        <b val="1"/>
        <i val="0"/>
      </font>
    </dxf>
    <dxf>
      <font>
        <color indexed="10"/>
      </font>
    </dxf>
    <dxf>
      <font>
        <b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tabColor rgb="FF00B0F0"/>
  </sheetPr>
  <dimension ref="A1:F44"/>
  <sheetViews>
    <sheetView showGridLines="0" showZeros="0" view="pageBreakPreview" zoomScaleNormal="90" topLeftCell="B1" workbookViewId="0">
      <pane ySplit="3" topLeftCell="A4" activePane="bottomLeft" state="frozen"/>
      <selection/>
      <selection pane="bottomLeft" activeCell="D12" sqref="D12"/>
    </sheetView>
  </sheetViews>
  <sheetFormatPr defaultColWidth="9" defaultRowHeight="14.25" outlineLevelCol="5"/>
  <cols>
    <col min="1" max="1" width="14.5" style="115" customWidth="1"/>
    <col min="2" max="2" width="50.75" style="115" customWidth="1"/>
    <col min="3" max="5" width="20.6333333333333" style="115" customWidth="1"/>
    <col min="6" max="16384" width="9" style="184"/>
  </cols>
  <sheetData>
    <row r="1" ht="45" customHeight="1" spans="1:5">
      <c r="A1" s="260"/>
      <c r="B1" s="260" t="s">
        <v>0</v>
      </c>
      <c r="C1" s="260"/>
      <c r="D1" s="260"/>
      <c r="E1" s="260"/>
    </row>
    <row r="2" ht="18.95" customHeight="1" spans="2:5">
      <c r="B2" s="381"/>
      <c r="C2" s="263"/>
      <c r="D2" s="263"/>
      <c r="E2" s="382" t="s">
        <v>1</v>
      </c>
    </row>
    <row r="3" s="378" customFormat="1" ht="45" customHeight="1" spans="1:6">
      <c r="A3" s="383" t="s">
        <v>2</v>
      </c>
      <c r="B3" s="266" t="s">
        <v>3</v>
      </c>
      <c r="C3" s="135" t="s">
        <v>4</v>
      </c>
      <c r="D3" s="135" t="s">
        <v>5</v>
      </c>
      <c r="E3" s="135" t="s">
        <v>6</v>
      </c>
      <c r="F3" s="190" t="s">
        <v>7</v>
      </c>
    </row>
    <row r="4" ht="32.1" customHeight="1" spans="1:6">
      <c r="A4" s="384" t="s">
        <v>8</v>
      </c>
      <c r="B4" s="385" t="s">
        <v>9</v>
      </c>
      <c r="C4" s="160">
        <f>SUM(C5:C19)</f>
        <v>54000</v>
      </c>
      <c r="D4" s="160">
        <f>SUM(D5:D19)</f>
        <v>54000</v>
      </c>
      <c r="E4" s="386">
        <f t="shared" ref="E4:E14" si="0">IF(C4&gt;0,D4/C4-1,IF(C4&lt;0,-(D4/C4-1),""))</f>
        <v>0</v>
      </c>
      <c r="F4" s="194" t="str">
        <f t="shared" ref="F4:F40" si="1">IF(LEN(A4)=3,"是",IF(B4&lt;&gt;"",IF(SUM(C4:D4)&lt;&gt;0,"是","否"),"是"))</f>
        <v>是</v>
      </c>
    </row>
    <row r="5" ht="32.1" customHeight="1" spans="1:6">
      <c r="A5" s="279" t="s">
        <v>10</v>
      </c>
      <c r="B5" s="387" t="s">
        <v>11</v>
      </c>
      <c r="C5" s="106">
        <v>22250</v>
      </c>
      <c r="D5" s="251">
        <v>23000</v>
      </c>
      <c r="E5" s="386">
        <f t="shared" si="0"/>
        <v>0.034</v>
      </c>
      <c r="F5" s="194" t="str">
        <f t="shared" si="1"/>
        <v>是</v>
      </c>
    </row>
    <row r="6" ht="32.1" customHeight="1" spans="1:6">
      <c r="A6" s="279" t="s">
        <v>12</v>
      </c>
      <c r="B6" s="387" t="s">
        <v>13</v>
      </c>
      <c r="C6" s="106">
        <v>2229</v>
      </c>
      <c r="D6" s="251">
        <v>2600</v>
      </c>
      <c r="E6" s="386">
        <f t="shared" si="0"/>
        <v>0.166</v>
      </c>
      <c r="F6" s="194" t="str">
        <f t="shared" si="1"/>
        <v>是</v>
      </c>
    </row>
    <row r="7" ht="32.1" customHeight="1" spans="1:6">
      <c r="A7" s="279" t="s">
        <v>14</v>
      </c>
      <c r="B7" s="387" t="s">
        <v>15</v>
      </c>
      <c r="C7" s="106">
        <v>952</v>
      </c>
      <c r="D7" s="251">
        <v>850</v>
      </c>
      <c r="E7" s="386">
        <f t="shared" si="0"/>
        <v>-0.107</v>
      </c>
      <c r="F7" s="194" t="str">
        <f t="shared" si="1"/>
        <v>是</v>
      </c>
    </row>
    <row r="8" customFormat="1" ht="32.1" customHeight="1" spans="1:6">
      <c r="A8" s="388" t="s">
        <v>16</v>
      </c>
      <c r="B8" s="389" t="s">
        <v>17</v>
      </c>
      <c r="C8" s="390">
        <v>910</v>
      </c>
      <c r="D8" s="251">
        <v>600</v>
      </c>
      <c r="E8" s="386">
        <f t="shared" si="0"/>
        <v>-0.341</v>
      </c>
      <c r="F8" s="194" t="str">
        <f t="shared" si="1"/>
        <v>是</v>
      </c>
    </row>
    <row r="9" ht="32.1" customHeight="1" spans="1:6">
      <c r="A9" s="279" t="s">
        <v>18</v>
      </c>
      <c r="B9" s="387" t="s">
        <v>19</v>
      </c>
      <c r="C9" s="106">
        <v>3570</v>
      </c>
      <c r="D9" s="251">
        <v>3500</v>
      </c>
      <c r="E9" s="386">
        <f t="shared" si="0"/>
        <v>-0.02</v>
      </c>
      <c r="F9" s="194" t="str">
        <f t="shared" si="1"/>
        <v>是</v>
      </c>
    </row>
    <row r="10" customFormat="1" ht="32.1" customHeight="1" spans="1:6">
      <c r="A10" s="388" t="s">
        <v>20</v>
      </c>
      <c r="B10" s="389" t="s">
        <v>21</v>
      </c>
      <c r="C10" s="390">
        <v>1920</v>
      </c>
      <c r="D10" s="251">
        <v>1500</v>
      </c>
      <c r="E10" s="386">
        <f t="shared" si="0"/>
        <v>-0.219</v>
      </c>
      <c r="F10" s="194" t="str">
        <f t="shared" si="1"/>
        <v>是</v>
      </c>
    </row>
    <row r="11" customFormat="1" ht="32.1" customHeight="1" spans="1:6">
      <c r="A11" s="388" t="s">
        <v>22</v>
      </c>
      <c r="B11" s="389" t="s">
        <v>23</v>
      </c>
      <c r="C11" s="390">
        <v>1734</v>
      </c>
      <c r="D11" s="251">
        <v>1300</v>
      </c>
      <c r="E11" s="386">
        <f t="shared" si="0"/>
        <v>-0.25</v>
      </c>
      <c r="F11" s="194" t="str">
        <f t="shared" si="1"/>
        <v>是</v>
      </c>
    </row>
    <row r="12" customFormat="1" ht="32.1" customHeight="1" spans="1:6">
      <c r="A12" s="388" t="s">
        <v>24</v>
      </c>
      <c r="B12" s="389" t="s">
        <v>25</v>
      </c>
      <c r="C12" s="390">
        <v>2695</v>
      </c>
      <c r="D12" s="251">
        <v>2000</v>
      </c>
      <c r="E12" s="386">
        <f t="shared" si="0"/>
        <v>-0.258</v>
      </c>
      <c r="F12" s="194" t="str">
        <f t="shared" si="1"/>
        <v>是</v>
      </c>
    </row>
    <row r="13" customFormat="1" ht="32.1" customHeight="1" spans="1:6">
      <c r="A13" s="388" t="s">
        <v>26</v>
      </c>
      <c r="B13" s="389" t="s">
        <v>27</v>
      </c>
      <c r="C13" s="390">
        <v>2725</v>
      </c>
      <c r="D13" s="251">
        <v>5000</v>
      </c>
      <c r="E13" s="386">
        <f t="shared" si="0"/>
        <v>0.835</v>
      </c>
      <c r="F13" s="194" t="str">
        <f t="shared" si="1"/>
        <v>是</v>
      </c>
    </row>
    <row r="14" customFormat="1" ht="32.1" customHeight="1" spans="1:6">
      <c r="A14" s="388" t="s">
        <v>28</v>
      </c>
      <c r="B14" s="389" t="s">
        <v>29</v>
      </c>
      <c r="C14" s="390">
        <v>2296</v>
      </c>
      <c r="D14" s="251">
        <v>3000</v>
      </c>
      <c r="E14" s="386">
        <f t="shared" si="0"/>
        <v>0.307</v>
      </c>
      <c r="F14" s="194" t="str">
        <f t="shared" si="1"/>
        <v>是</v>
      </c>
    </row>
    <row r="15" ht="32.1" customHeight="1" spans="1:6">
      <c r="A15" s="279" t="s">
        <v>30</v>
      </c>
      <c r="B15" s="387" t="s">
        <v>31</v>
      </c>
      <c r="C15" s="106">
        <v>1715</v>
      </c>
      <c r="D15" s="251">
        <v>150</v>
      </c>
      <c r="E15" s="269"/>
      <c r="F15" s="194" t="str">
        <f t="shared" si="1"/>
        <v>是</v>
      </c>
    </row>
    <row r="16" customFormat="1" ht="32.1" customHeight="1" spans="1:6">
      <c r="A16" s="388" t="s">
        <v>32</v>
      </c>
      <c r="B16" s="389" t="s">
        <v>33</v>
      </c>
      <c r="C16" s="390">
        <v>8344</v>
      </c>
      <c r="D16" s="251">
        <v>7000</v>
      </c>
      <c r="E16" s="386">
        <f>IF(C16&gt;0,D16/C16-1,IF(C16&lt;0,-(D16/C16-1),""))</f>
        <v>-0.161</v>
      </c>
      <c r="F16" s="194" t="str">
        <f t="shared" si="1"/>
        <v>是</v>
      </c>
    </row>
    <row r="17" customFormat="1" ht="32.1" customHeight="1" spans="1:6">
      <c r="A17" s="388" t="s">
        <v>34</v>
      </c>
      <c r="B17" s="389" t="s">
        <v>35</v>
      </c>
      <c r="C17" s="390">
        <v>2100</v>
      </c>
      <c r="D17" s="251">
        <v>3000</v>
      </c>
      <c r="E17" s="386">
        <f>IF(C17&gt;0,D17/C17-1,IF(C17&lt;0,-(D17/C17-1),""))</f>
        <v>0.429</v>
      </c>
      <c r="F17" s="194" t="str">
        <f t="shared" si="1"/>
        <v>是</v>
      </c>
    </row>
    <row r="18" customFormat="1" ht="32.1" customHeight="1" spans="1:6">
      <c r="A18" s="388" t="s">
        <v>36</v>
      </c>
      <c r="B18" s="389" t="s">
        <v>37</v>
      </c>
      <c r="C18" s="390">
        <v>560</v>
      </c>
      <c r="D18" s="251">
        <v>500</v>
      </c>
      <c r="E18" s="386">
        <f>IF(C18&gt;0,D18/C18-1,IF(C18&lt;0,-(D18/C18-1),""))</f>
        <v>-0.107</v>
      </c>
      <c r="F18" s="194" t="str">
        <f t="shared" si="1"/>
        <v>是</v>
      </c>
    </row>
    <row r="19" customFormat="1" ht="32.1" hidden="1" customHeight="1" spans="1:6">
      <c r="A19" s="405" t="s">
        <v>38</v>
      </c>
      <c r="B19" s="389" t="s">
        <v>39</v>
      </c>
      <c r="C19" s="390">
        <v>0</v>
      </c>
      <c r="D19" s="251">
        <v>0</v>
      </c>
      <c r="E19" s="386" t="str">
        <f t="shared" ref="E19:E40" si="2">IF(C19&gt;0,D19/C19-1,IF(C19&lt;0,-(D19/C19-1),""))</f>
        <v/>
      </c>
      <c r="F19" s="194" t="str">
        <f t="shared" si="1"/>
        <v>否</v>
      </c>
    </row>
    <row r="20" ht="32.1" customHeight="1" spans="1:6">
      <c r="A20" s="275" t="s">
        <v>40</v>
      </c>
      <c r="B20" s="385" t="s">
        <v>41</v>
      </c>
      <c r="C20" s="160">
        <f>SUM(C21:C28)</f>
        <v>46000</v>
      </c>
      <c r="D20" s="160">
        <f>SUM(D21:D28)</f>
        <v>46000</v>
      </c>
      <c r="E20" s="386">
        <f t="shared" si="2"/>
        <v>0</v>
      </c>
      <c r="F20" s="194" t="str">
        <f t="shared" si="1"/>
        <v>是</v>
      </c>
    </row>
    <row r="21" ht="32.1" customHeight="1" spans="1:6">
      <c r="A21" s="391" t="s">
        <v>42</v>
      </c>
      <c r="B21" s="387" t="s">
        <v>43</v>
      </c>
      <c r="C21" s="251">
        <v>5800</v>
      </c>
      <c r="D21" s="251">
        <v>4100</v>
      </c>
      <c r="E21" s="386">
        <f t="shared" si="2"/>
        <v>-0.293</v>
      </c>
      <c r="F21" s="194" t="str">
        <f t="shared" si="1"/>
        <v>是</v>
      </c>
    </row>
    <row r="22" ht="32.1" customHeight="1" spans="1:6">
      <c r="A22" s="279" t="s">
        <v>44</v>
      </c>
      <c r="B22" s="392" t="s">
        <v>45</v>
      </c>
      <c r="C22" s="251">
        <v>3000</v>
      </c>
      <c r="D22" s="251">
        <v>5220</v>
      </c>
      <c r="E22" s="386">
        <f t="shared" si="2"/>
        <v>0.74</v>
      </c>
      <c r="F22" s="194" t="str">
        <f t="shared" si="1"/>
        <v>是</v>
      </c>
    </row>
    <row r="23" ht="32.1" customHeight="1" spans="1:6">
      <c r="A23" s="279" t="s">
        <v>46</v>
      </c>
      <c r="B23" s="387" t="s">
        <v>47</v>
      </c>
      <c r="C23" s="251">
        <v>6000</v>
      </c>
      <c r="D23" s="251">
        <v>7500</v>
      </c>
      <c r="E23" s="386">
        <f t="shared" si="2"/>
        <v>0.25</v>
      </c>
      <c r="F23" s="194" t="str">
        <f t="shared" si="1"/>
        <v>是</v>
      </c>
    </row>
    <row r="24" ht="32.1" hidden="1" customHeight="1" spans="1:6">
      <c r="A24" s="279" t="s">
        <v>48</v>
      </c>
      <c r="B24" s="387" t="s">
        <v>49</v>
      </c>
      <c r="C24" s="251">
        <v>0</v>
      </c>
      <c r="D24" s="251">
        <v>0</v>
      </c>
      <c r="E24" s="386" t="str">
        <f t="shared" si="2"/>
        <v/>
      </c>
      <c r="F24" s="194" t="str">
        <f t="shared" si="1"/>
        <v>否</v>
      </c>
    </row>
    <row r="25" ht="32.1" customHeight="1" spans="1:6">
      <c r="A25" s="279" t="s">
        <v>50</v>
      </c>
      <c r="B25" s="387" t="s">
        <v>51</v>
      </c>
      <c r="C25" s="251">
        <v>26400</v>
      </c>
      <c r="D25" s="251">
        <v>27980</v>
      </c>
      <c r="E25" s="386">
        <f t="shared" si="2"/>
        <v>0.06</v>
      </c>
      <c r="F25" s="194" t="str">
        <f t="shared" si="1"/>
        <v>是</v>
      </c>
    </row>
    <row r="26" customFormat="1" ht="32.1" hidden="1" customHeight="1" spans="1:6">
      <c r="A26" s="388" t="s">
        <v>52</v>
      </c>
      <c r="B26" s="389" t="s">
        <v>53</v>
      </c>
      <c r="C26" s="251">
        <v>0</v>
      </c>
      <c r="D26" s="251">
        <v>0</v>
      </c>
      <c r="E26" s="386" t="str">
        <f t="shared" si="2"/>
        <v/>
      </c>
      <c r="F26" s="194" t="str">
        <f t="shared" si="1"/>
        <v>否</v>
      </c>
    </row>
    <row r="27" ht="32.1" customHeight="1" spans="1:6">
      <c r="A27" s="279" t="s">
        <v>54</v>
      </c>
      <c r="B27" s="387" t="s">
        <v>55</v>
      </c>
      <c r="C27" s="251">
        <v>3800</v>
      </c>
      <c r="D27" s="251">
        <v>200</v>
      </c>
      <c r="E27" s="386">
        <f t="shared" si="2"/>
        <v>-0.947</v>
      </c>
      <c r="F27" s="194" t="str">
        <f t="shared" si="1"/>
        <v>是</v>
      </c>
    </row>
    <row r="28" ht="32.1" customHeight="1" spans="1:6">
      <c r="A28" s="279" t="s">
        <v>56</v>
      </c>
      <c r="B28" s="387" t="s">
        <v>57</v>
      </c>
      <c r="C28" s="251">
        <v>1000</v>
      </c>
      <c r="D28" s="251">
        <v>1000</v>
      </c>
      <c r="E28" s="386">
        <f t="shared" si="2"/>
        <v>0</v>
      </c>
      <c r="F28" s="194" t="str">
        <f t="shared" si="1"/>
        <v>是</v>
      </c>
    </row>
    <row r="29" ht="32.1" customHeight="1" spans="1:6">
      <c r="A29" s="279"/>
      <c r="B29" s="387"/>
      <c r="C29" s="106"/>
      <c r="D29" s="393"/>
      <c r="E29" s="386" t="str">
        <f t="shared" si="2"/>
        <v/>
      </c>
      <c r="F29" s="194" t="str">
        <f t="shared" si="1"/>
        <v>是</v>
      </c>
    </row>
    <row r="30" s="262" customFormat="1" ht="32.1" customHeight="1" spans="1:6">
      <c r="A30" s="394"/>
      <c r="B30" s="395" t="s">
        <v>58</v>
      </c>
      <c r="C30" s="160">
        <f>C20+C4</f>
        <v>100000</v>
      </c>
      <c r="D30" s="160">
        <f>D20+D4</f>
        <v>100000</v>
      </c>
      <c r="E30" s="386">
        <f t="shared" si="2"/>
        <v>0</v>
      </c>
      <c r="F30" s="194" t="str">
        <f t="shared" si="1"/>
        <v>是</v>
      </c>
    </row>
    <row r="31" ht="32.1" customHeight="1" spans="1:6">
      <c r="A31" s="275">
        <v>105</v>
      </c>
      <c r="B31" s="148" t="s">
        <v>59</v>
      </c>
      <c r="C31" s="106">
        <v>40500</v>
      </c>
      <c r="D31" s="362">
        <v>26000</v>
      </c>
      <c r="E31" s="386">
        <f t="shared" si="2"/>
        <v>-0.358</v>
      </c>
      <c r="F31" s="194" t="str">
        <f t="shared" si="1"/>
        <v>是</v>
      </c>
    </row>
    <row r="32" ht="32.1" customHeight="1" spans="1:6">
      <c r="A32" s="396">
        <v>110</v>
      </c>
      <c r="B32" s="397" t="s">
        <v>60</v>
      </c>
      <c r="C32" s="160">
        <v>390524</v>
      </c>
      <c r="D32" s="362">
        <v>354325</v>
      </c>
      <c r="E32" s="386">
        <f t="shared" si="2"/>
        <v>-0.093</v>
      </c>
      <c r="F32" s="194" t="str">
        <f t="shared" si="1"/>
        <v>是</v>
      </c>
    </row>
    <row r="33" ht="32.1" customHeight="1" spans="1:6">
      <c r="A33" s="398">
        <v>11001</v>
      </c>
      <c r="B33" s="247" t="s">
        <v>61</v>
      </c>
      <c r="C33" s="106">
        <v>12959</v>
      </c>
      <c r="D33" s="393">
        <v>12959</v>
      </c>
      <c r="E33" s="386">
        <f t="shared" si="2"/>
        <v>0</v>
      </c>
      <c r="F33" s="194" t="str">
        <f t="shared" si="1"/>
        <v>是</v>
      </c>
    </row>
    <row r="34" ht="32.1" customHeight="1" spans="1:6">
      <c r="A34" s="398"/>
      <c r="B34" s="247" t="s">
        <v>62</v>
      </c>
      <c r="C34" s="106">
        <v>252907</v>
      </c>
      <c r="D34" s="393">
        <v>254521</v>
      </c>
      <c r="E34" s="386">
        <f t="shared" si="2"/>
        <v>0.006</v>
      </c>
      <c r="F34" s="194" t="str">
        <f t="shared" si="1"/>
        <v>是</v>
      </c>
    </row>
    <row r="35" ht="32.1" hidden="1" customHeight="1" spans="1:6">
      <c r="A35" s="398">
        <v>11006</v>
      </c>
      <c r="B35" s="247" t="s">
        <v>63</v>
      </c>
      <c r="C35" s="106"/>
      <c r="D35" s="393"/>
      <c r="E35" s="386" t="str">
        <f t="shared" si="2"/>
        <v/>
      </c>
      <c r="F35" s="194" t="str">
        <f t="shared" si="1"/>
        <v>否</v>
      </c>
    </row>
    <row r="36" ht="32.1" customHeight="1" spans="1:6">
      <c r="A36" s="398">
        <v>11008</v>
      </c>
      <c r="B36" s="247" t="s">
        <v>64</v>
      </c>
      <c r="C36" s="106">
        <v>7463</v>
      </c>
      <c r="D36" s="393">
        <v>24765</v>
      </c>
      <c r="E36" s="386">
        <f t="shared" si="2"/>
        <v>2.318</v>
      </c>
      <c r="F36" s="194" t="str">
        <f t="shared" si="1"/>
        <v>是</v>
      </c>
    </row>
    <row r="37" ht="32.1" customHeight="1" spans="1:6">
      <c r="A37" s="398">
        <v>11009</v>
      </c>
      <c r="B37" s="247" t="s">
        <v>65</v>
      </c>
      <c r="C37" s="106">
        <v>73600</v>
      </c>
      <c r="D37" s="393">
        <v>36080</v>
      </c>
      <c r="E37" s="386">
        <f t="shared" si="2"/>
        <v>-0.51</v>
      </c>
      <c r="F37" s="194" t="str">
        <f t="shared" si="1"/>
        <v>是</v>
      </c>
    </row>
    <row r="38" s="379" customFormat="1" ht="32.1" hidden="1" customHeight="1" spans="1:6">
      <c r="A38" s="399">
        <v>11013</v>
      </c>
      <c r="B38" s="400" t="s">
        <v>66</v>
      </c>
      <c r="C38" s="390">
        <v>0</v>
      </c>
      <c r="D38" s="401"/>
      <c r="E38" s="386" t="str">
        <f t="shared" si="2"/>
        <v/>
      </c>
      <c r="F38" s="194" t="str">
        <f t="shared" si="1"/>
        <v>否</v>
      </c>
    </row>
    <row r="39" s="380" customFormat="1" ht="32.1" customHeight="1" spans="1:6">
      <c r="A39" s="398">
        <v>11015</v>
      </c>
      <c r="B39" s="252" t="s">
        <v>67</v>
      </c>
      <c r="C39" s="106">
        <v>3095</v>
      </c>
      <c r="D39" s="393"/>
      <c r="E39" s="386">
        <f t="shared" si="2"/>
        <v>-1</v>
      </c>
      <c r="F39" s="194" t="str">
        <f t="shared" si="1"/>
        <v>是</v>
      </c>
    </row>
    <row r="40" ht="32.1" hidden="1" customHeight="1" spans="1:6">
      <c r="A40" s="402"/>
      <c r="B40" s="403" t="s">
        <v>68</v>
      </c>
      <c r="C40" s="160"/>
      <c r="D40" s="362"/>
      <c r="E40" s="386" t="str">
        <f t="shared" si="2"/>
        <v/>
      </c>
      <c r="F40" s="194" t="str">
        <f t="shared" si="1"/>
        <v>否</v>
      </c>
    </row>
    <row r="41" spans="4:4">
      <c r="D41" s="404"/>
    </row>
    <row r="42" spans="4:4">
      <c r="D42" s="404"/>
    </row>
    <row r="43" spans="4:4">
      <c r="D43" s="404"/>
    </row>
    <row r="44" spans="4:4">
      <c r="D44" s="404"/>
    </row>
  </sheetData>
  <autoFilter xmlns:etc="http://www.wps.cn/officeDocument/2017/etCustomData" ref="A3:F40" etc:filterBottomFollowUsedRange="0">
    <filterColumn colId="5">
      <customFilters>
        <customFilter operator="equal" val="是"/>
      </customFilters>
    </filterColumn>
    <extLst/>
  </autoFilter>
  <mergeCells count="1">
    <mergeCell ref="B1:E1"/>
  </mergeCells>
  <conditionalFormatting sqref="E2">
    <cfRule type="cellIs" dxfId="0" priority="39" stopIfTrue="1" operator="lessThanOrEqual">
      <formula>-1</formula>
    </cfRule>
  </conditionalFormatting>
  <conditionalFormatting sqref="D20">
    <cfRule type="expression" dxfId="1" priority="1" stopIfTrue="1">
      <formula>"len($A:$A)=3"</formula>
    </cfRule>
  </conditionalFormatting>
  <conditionalFormatting sqref="A31:B31">
    <cfRule type="expression" dxfId="1" priority="45" stopIfTrue="1">
      <formula>"len($A:$A)=3"</formula>
    </cfRule>
  </conditionalFormatting>
  <conditionalFormatting sqref="C31">
    <cfRule type="expression" dxfId="1" priority="8" stopIfTrue="1">
      <formula>"len($A:$A)=3"</formula>
    </cfRule>
  </conditionalFormatting>
  <conditionalFormatting sqref="B38:B39">
    <cfRule type="expression" dxfId="1" priority="13" stopIfTrue="1">
      <formula>"len($A:$A)=3"</formula>
    </cfRule>
  </conditionalFormatting>
  <conditionalFormatting sqref="C21:C28">
    <cfRule type="expression" dxfId="1" priority="3" stopIfTrue="1">
      <formula>"len($A:$A)=3"</formula>
    </cfRule>
  </conditionalFormatting>
  <conditionalFormatting sqref="C33:C34">
    <cfRule type="expression" dxfId="1" priority="43" stopIfTrue="1">
      <formula>"len($A:$A)=3"</formula>
    </cfRule>
  </conditionalFormatting>
  <conditionalFormatting sqref="C36:C39">
    <cfRule type="expression" dxfId="1" priority="41" stopIfTrue="1">
      <formula>"len($A:$A)=3"</formula>
    </cfRule>
  </conditionalFormatting>
  <conditionalFormatting sqref="D5:D9">
    <cfRule type="expression" dxfId="1" priority="6" stopIfTrue="1">
      <formula>"len($A:$A)=3"</formula>
    </cfRule>
  </conditionalFormatting>
  <conditionalFormatting sqref="D5:D19">
    <cfRule type="expression" dxfId="1" priority="4" stopIfTrue="1">
      <formula>"len($A:$A)=3"</formula>
    </cfRule>
  </conditionalFormatting>
  <conditionalFormatting sqref="D7:D9">
    <cfRule type="expression" dxfId="1" priority="5" stopIfTrue="1">
      <formula>"len($A:$A)=3"</formula>
    </cfRule>
  </conditionalFormatting>
  <conditionalFormatting sqref="D21:D28">
    <cfRule type="expression" dxfId="1" priority="2" stopIfTrue="1">
      <formula>"len($A:$A)=3"</formula>
    </cfRule>
  </conditionalFormatting>
  <conditionalFormatting sqref="F4:F58">
    <cfRule type="cellIs" dxfId="2" priority="29" stopIfTrue="1" operator="lessThan">
      <formula>0</formula>
    </cfRule>
  </conditionalFormatting>
  <conditionalFormatting sqref="A4:C20 A21:B28 D4">
    <cfRule type="expression" dxfId="1" priority="35" stopIfTrue="1">
      <formula>"len($A:$A)=3"</formula>
    </cfRule>
  </conditionalFormatting>
  <conditionalFormatting sqref="B4:C6 D4">
    <cfRule type="expression" dxfId="1" priority="38" stopIfTrue="1">
      <formula>"len($A:$A)=3"</formula>
    </cfRule>
  </conditionalFormatting>
  <conditionalFormatting sqref="B7:C8">
    <cfRule type="expression" dxfId="1" priority="37" stopIfTrue="1">
      <formula>"len($A:$A)=3"</formula>
    </cfRule>
  </conditionalFormatting>
  <conditionalFormatting sqref="A29:C29 C39 B40:C58 D40:D44">
    <cfRule type="expression" dxfId="1" priority="46" stopIfTrue="1">
      <formula>"len($A:$A)=3"</formula>
    </cfRule>
  </conditionalFormatting>
  <conditionalFormatting sqref="B29:C29 B31 C32:C34 D32 C38:C39">
    <cfRule type="expression" dxfId="1" priority="58" stopIfTrue="1">
      <formula>"len($A:$A)=3"</formula>
    </cfRule>
  </conditionalFormatting>
  <conditionalFormatting sqref="A32:B32 A35:C35">
    <cfRule type="expression" dxfId="1" priority="18" stopIfTrue="1">
      <formula>"len($A:$A)=3"</formula>
    </cfRule>
  </conditionalFormatting>
  <conditionalFormatting sqref="B32:B34 B39">
    <cfRule type="expression" dxfId="1" priority="19" stopIfTrue="1">
      <formula>"len($A:$A)=3"</formula>
    </cfRule>
  </conditionalFormatting>
  <conditionalFormatting sqref="C32:C34 D32">
    <cfRule type="expression" dxfId="1" priority="44" stopIfTrue="1">
      <formula>"len($A:$A)=3"</formula>
    </cfRule>
  </conditionalFormatting>
  <conditionalFormatting sqref="A33:B34">
    <cfRule type="expression" dxfId="1" priority="17" stopIfTrue="1">
      <formula>"len($A:$A)=3"</formula>
    </cfRule>
  </conditionalFormatting>
  <conditionalFormatting sqref="A36:B44">
    <cfRule type="expression" dxfId="1" priority="15" stopIfTrue="1">
      <formula>"len($A:$A)=3"</formula>
    </cfRule>
  </conditionalFormatting>
  <conditionalFormatting sqref="A38:B39">
    <cfRule type="expression" dxfId="1"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6">
    <tabColor rgb="FF00B0F0"/>
  </sheetPr>
  <dimension ref="A1:E48"/>
  <sheetViews>
    <sheetView showGridLines="0" showZeros="0" view="pageBreakPreview" zoomScaleNormal="100" topLeftCell="A33" workbookViewId="0">
      <selection activeCell="F43" sqref="F43"/>
    </sheetView>
  </sheetViews>
  <sheetFormatPr defaultColWidth="9" defaultRowHeight="20.25" outlineLevelCol="4"/>
  <cols>
    <col min="1" max="1" width="52.6666666666667" style="152" customWidth="1"/>
    <col min="2" max="2" width="20.6333333333333" style="152" customWidth="1"/>
    <col min="3" max="3" width="20.6333333333333" style="153" customWidth="1"/>
    <col min="4" max="4" width="20.6333333333333" style="152" customWidth="1"/>
    <col min="5" max="5" width="4.44166666666667" style="152" customWidth="1"/>
    <col min="6" max="16384" width="9" style="152"/>
  </cols>
  <sheetData>
    <row r="1" ht="45" customHeight="1" spans="1:4">
      <c r="A1" s="154" t="s">
        <v>1745</v>
      </c>
      <c r="B1" s="154"/>
      <c r="C1" s="155"/>
      <c r="D1" s="154"/>
    </row>
    <row r="2" ht="20.1" customHeight="1" spans="1:4">
      <c r="A2" s="156"/>
      <c r="B2" s="156"/>
      <c r="C2" s="157"/>
      <c r="D2" s="158" t="s">
        <v>1</v>
      </c>
    </row>
    <row r="3" ht="45" customHeight="1" spans="1:5">
      <c r="A3" s="159" t="s">
        <v>1746</v>
      </c>
      <c r="B3" s="135" t="s">
        <v>1747</v>
      </c>
      <c r="C3" s="135" t="s">
        <v>5</v>
      </c>
      <c r="D3" s="135" t="s">
        <v>1748</v>
      </c>
      <c r="E3" s="152" t="s">
        <v>7</v>
      </c>
    </row>
    <row r="4" ht="36" customHeight="1" spans="1:5">
      <c r="A4" s="122" t="s">
        <v>1749</v>
      </c>
      <c r="B4" s="160">
        <f>SUM(B5:B20)</f>
        <v>1600</v>
      </c>
      <c r="C4" s="160">
        <f>SUM(C5:C20)</f>
        <v>1700</v>
      </c>
      <c r="D4" s="161">
        <f>IF(B4&gt;0,C4/B4-1,IF(B4&lt;0,-(C4/B4-1),""))</f>
        <v>0.063</v>
      </c>
      <c r="E4" s="139" t="str">
        <f t="shared" ref="E4:E35" si="0">IF(A4&lt;&gt;"",IF(SUM(B4:C4)&lt;&gt;0,"是","否"),"是")</f>
        <v>是</v>
      </c>
    </row>
    <row r="5" ht="36" hidden="1" customHeight="1" spans="1:5">
      <c r="A5" s="142" t="s">
        <v>1750</v>
      </c>
      <c r="B5" s="160"/>
      <c r="C5" s="162"/>
      <c r="D5" s="161" t="str">
        <f t="shared" ref="D5:D35" si="1">IF(B5&gt;0,C5/B5-1,IF(B5&lt;0,-(C5/B5-1),""))</f>
        <v/>
      </c>
      <c r="E5" s="139" t="str">
        <f t="shared" si="0"/>
        <v>否</v>
      </c>
    </row>
    <row r="6" ht="36" hidden="1" customHeight="1" spans="1:5">
      <c r="A6" s="142" t="s">
        <v>1751</v>
      </c>
      <c r="B6" s="140"/>
      <c r="C6" s="163"/>
      <c r="D6" s="161" t="str">
        <f t="shared" si="1"/>
        <v/>
      </c>
      <c r="E6" s="139" t="str">
        <f t="shared" si="0"/>
        <v>否</v>
      </c>
    </row>
    <row r="7" ht="36" hidden="1" customHeight="1" spans="1:5">
      <c r="A7" s="142" t="s">
        <v>1752</v>
      </c>
      <c r="B7" s="164"/>
      <c r="C7" s="162"/>
      <c r="D7" s="161" t="str">
        <f t="shared" si="1"/>
        <v/>
      </c>
      <c r="E7" s="139" t="str">
        <f t="shared" si="0"/>
        <v>否</v>
      </c>
    </row>
    <row r="8" ht="36" hidden="1" customHeight="1" spans="1:5">
      <c r="A8" s="142" t="s">
        <v>1753</v>
      </c>
      <c r="B8" s="165"/>
      <c r="C8" s="163">
        <v>0</v>
      </c>
      <c r="D8" s="161" t="str">
        <f t="shared" si="1"/>
        <v/>
      </c>
      <c r="E8" s="139" t="str">
        <f t="shared" si="0"/>
        <v>否</v>
      </c>
    </row>
    <row r="9" ht="36" hidden="1" customHeight="1" spans="1:5">
      <c r="A9" s="142" t="s">
        <v>1754</v>
      </c>
      <c r="B9" s="164"/>
      <c r="C9" s="162"/>
      <c r="D9" s="161" t="str">
        <f t="shared" si="1"/>
        <v/>
      </c>
      <c r="E9" s="139" t="str">
        <f t="shared" si="0"/>
        <v>否</v>
      </c>
    </row>
    <row r="10" ht="36" hidden="1" customHeight="1" spans="1:5">
      <c r="A10" s="142" t="s">
        <v>1755</v>
      </c>
      <c r="B10" s="166"/>
      <c r="C10" s="162"/>
      <c r="D10" s="161" t="str">
        <f t="shared" si="1"/>
        <v/>
      </c>
      <c r="E10" s="139" t="str">
        <f t="shared" si="0"/>
        <v>否</v>
      </c>
    </row>
    <row r="11" ht="36" hidden="1" customHeight="1" spans="1:5">
      <c r="A11" s="142" t="s">
        <v>1756</v>
      </c>
      <c r="B11" s="166"/>
      <c r="C11" s="167"/>
      <c r="D11" s="161" t="str">
        <f t="shared" si="1"/>
        <v/>
      </c>
      <c r="E11" s="139" t="str">
        <f t="shared" si="0"/>
        <v>否</v>
      </c>
    </row>
    <row r="12" ht="36" hidden="1" customHeight="1" spans="1:5">
      <c r="A12" s="142" t="s">
        <v>1757</v>
      </c>
      <c r="B12" s="164"/>
      <c r="C12" s="168"/>
      <c r="D12" s="161" t="str">
        <f t="shared" si="1"/>
        <v/>
      </c>
      <c r="E12" s="139" t="str">
        <f t="shared" si="0"/>
        <v>否</v>
      </c>
    </row>
    <row r="13" ht="36" hidden="1" customHeight="1" spans="1:5">
      <c r="A13" s="142" t="s">
        <v>1758</v>
      </c>
      <c r="B13" s="164"/>
      <c r="C13" s="162"/>
      <c r="D13" s="161" t="str">
        <f t="shared" si="1"/>
        <v/>
      </c>
      <c r="E13" s="139" t="str">
        <f t="shared" si="0"/>
        <v>否</v>
      </c>
    </row>
    <row r="14" ht="36" hidden="1" customHeight="1" spans="1:5">
      <c r="A14" s="142" t="s">
        <v>1759</v>
      </c>
      <c r="B14" s="164"/>
      <c r="C14" s="162"/>
      <c r="D14" s="161" t="str">
        <f t="shared" si="1"/>
        <v/>
      </c>
      <c r="E14" s="139" t="str">
        <f t="shared" si="0"/>
        <v>否</v>
      </c>
    </row>
    <row r="15" ht="36" hidden="1" customHeight="1" spans="1:5">
      <c r="A15" s="142" t="s">
        <v>1760</v>
      </c>
      <c r="B15" s="164"/>
      <c r="C15" s="167"/>
      <c r="D15" s="161" t="str">
        <f t="shared" si="1"/>
        <v/>
      </c>
      <c r="E15" s="139" t="str">
        <f t="shared" si="0"/>
        <v>否</v>
      </c>
    </row>
    <row r="16" ht="36" hidden="1" customHeight="1" spans="1:5">
      <c r="A16" s="142" t="s">
        <v>1761</v>
      </c>
      <c r="B16" s="164"/>
      <c r="C16" s="162"/>
      <c r="D16" s="161" t="str">
        <f t="shared" si="1"/>
        <v/>
      </c>
      <c r="E16" s="139" t="str">
        <f t="shared" si="0"/>
        <v>否</v>
      </c>
    </row>
    <row r="17" ht="36" hidden="1" customHeight="1" spans="1:5">
      <c r="A17" s="142" t="s">
        <v>1762</v>
      </c>
      <c r="B17" s="164"/>
      <c r="C17" s="162"/>
      <c r="D17" s="161" t="str">
        <f t="shared" si="1"/>
        <v/>
      </c>
      <c r="E17" s="139" t="str">
        <f t="shared" si="0"/>
        <v>否</v>
      </c>
    </row>
    <row r="18" ht="36" hidden="1" customHeight="1" spans="1:5">
      <c r="A18" s="142" t="s">
        <v>1763</v>
      </c>
      <c r="B18" s="164"/>
      <c r="C18" s="162"/>
      <c r="D18" s="161" t="str">
        <f t="shared" si="1"/>
        <v/>
      </c>
      <c r="E18" s="139" t="str">
        <f t="shared" si="0"/>
        <v>否</v>
      </c>
    </row>
    <row r="19" ht="36" hidden="1" customHeight="1" spans="1:5">
      <c r="A19" s="142" t="s">
        <v>1764</v>
      </c>
      <c r="B19" s="165"/>
      <c r="C19" s="163"/>
      <c r="D19" s="161" t="str">
        <f t="shared" si="1"/>
        <v/>
      </c>
      <c r="E19" s="139" t="str">
        <f t="shared" si="0"/>
        <v>否</v>
      </c>
    </row>
    <row r="20" ht="36" customHeight="1" spans="1:5">
      <c r="A20" s="142" t="s">
        <v>1765</v>
      </c>
      <c r="B20" s="169">
        <v>1600</v>
      </c>
      <c r="C20" s="169">
        <v>1700</v>
      </c>
      <c r="D20" s="161">
        <f t="shared" si="1"/>
        <v>0.063</v>
      </c>
      <c r="E20" s="139" t="str">
        <f t="shared" si="0"/>
        <v>是</v>
      </c>
    </row>
    <row r="21" ht="36" hidden="1" customHeight="1" spans="1:5">
      <c r="A21" s="122" t="s">
        <v>1766</v>
      </c>
      <c r="B21" s="170"/>
      <c r="C21" s="170"/>
      <c r="D21" s="161" t="str">
        <f t="shared" si="1"/>
        <v/>
      </c>
      <c r="E21" s="139" t="str">
        <f t="shared" si="0"/>
        <v>否</v>
      </c>
    </row>
    <row r="22" ht="36" hidden="1" customHeight="1" spans="1:5">
      <c r="A22" s="142" t="s">
        <v>1767</v>
      </c>
      <c r="B22" s="171"/>
      <c r="C22" s="171"/>
      <c r="D22" s="161" t="str">
        <f t="shared" si="1"/>
        <v/>
      </c>
      <c r="E22" s="139" t="str">
        <f t="shared" si="0"/>
        <v>否</v>
      </c>
    </row>
    <row r="23" ht="36" hidden="1" customHeight="1" spans="1:5">
      <c r="A23" s="142" t="s">
        <v>1768</v>
      </c>
      <c r="B23" s="171">
        <v>0</v>
      </c>
      <c r="C23" s="172"/>
      <c r="D23" s="161" t="str">
        <f t="shared" si="1"/>
        <v/>
      </c>
      <c r="E23" s="139" t="str">
        <f t="shared" si="0"/>
        <v>否</v>
      </c>
    </row>
    <row r="24" ht="36" hidden="1" customHeight="1" spans="1:5">
      <c r="A24" s="122" t="s">
        <v>1769</v>
      </c>
      <c r="B24" s="137"/>
      <c r="C24" s="173">
        <f>SUM(C25:C27)</f>
        <v>0</v>
      </c>
      <c r="D24" s="161" t="str">
        <f t="shared" si="1"/>
        <v/>
      </c>
      <c r="E24" s="139" t="str">
        <f t="shared" si="0"/>
        <v>否</v>
      </c>
    </row>
    <row r="25" ht="36" hidden="1" customHeight="1" spans="1:5">
      <c r="A25" s="142" t="s">
        <v>1770</v>
      </c>
      <c r="B25" s="140"/>
      <c r="C25" s="174"/>
      <c r="D25" s="161" t="str">
        <f t="shared" si="1"/>
        <v/>
      </c>
      <c r="E25" s="139" t="str">
        <f t="shared" si="0"/>
        <v>否</v>
      </c>
    </row>
    <row r="26" ht="36" hidden="1" customHeight="1" spans="1:5">
      <c r="A26" s="142" t="s">
        <v>1771</v>
      </c>
      <c r="B26" s="140"/>
      <c r="C26" s="174"/>
      <c r="D26" s="161" t="str">
        <f t="shared" si="1"/>
        <v/>
      </c>
      <c r="E26" s="139" t="str">
        <f t="shared" si="0"/>
        <v>否</v>
      </c>
    </row>
    <row r="27" ht="36" hidden="1" customHeight="1" spans="1:5">
      <c r="A27" s="142" t="s">
        <v>1772</v>
      </c>
      <c r="B27" s="106"/>
      <c r="C27" s="172">
        <f>SUM(C28:C29)</f>
        <v>0</v>
      </c>
      <c r="D27" s="161" t="str">
        <f t="shared" si="1"/>
        <v/>
      </c>
      <c r="E27" s="139" t="str">
        <f t="shared" si="0"/>
        <v>否</v>
      </c>
    </row>
    <row r="28" ht="36" hidden="1" customHeight="1" spans="1:5">
      <c r="A28" s="122" t="s">
        <v>1773</v>
      </c>
      <c r="B28" s="137"/>
      <c r="C28" s="137"/>
      <c r="D28" s="161" t="str">
        <f t="shared" si="1"/>
        <v/>
      </c>
      <c r="E28" s="139" t="str">
        <f t="shared" si="0"/>
        <v>否</v>
      </c>
    </row>
    <row r="29" ht="36" hidden="1" customHeight="1" spans="1:5">
      <c r="A29" s="142" t="s">
        <v>1774</v>
      </c>
      <c r="B29" s="106"/>
      <c r="C29" s="175"/>
      <c r="D29" s="161" t="str">
        <f t="shared" si="1"/>
        <v/>
      </c>
      <c r="E29" s="139" t="str">
        <f t="shared" si="0"/>
        <v>否</v>
      </c>
    </row>
    <row r="30" ht="36" hidden="1" customHeight="1" spans="1:5">
      <c r="A30" s="122" t="s">
        <v>1775</v>
      </c>
      <c r="B30" s="149"/>
      <c r="C30" s="176"/>
      <c r="D30" s="161" t="str">
        <f t="shared" si="1"/>
        <v/>
      </c>
      <c r="E30" s="139" t="str">
        <f t="shared" si="0"/>
        <v>否</v>
      </c>
    </row>
    <row r="31" ht="36" customHeight="1" spans="1:5">
      <c r="A31" s="177" t="s">
        <v>1776</v>
      </c>
      <c r="B31" s="160">
        <f>SUM(B30,B28,B24,B21,B4)</f>
        <v>1600</v>
      </c>
      <c r="C31" s="160">
        <f>SUM(C30,C28,C24,C21,C4)</f>
        <v>1700</v>
      </c>
      <c r="D31" s="161">
        <f t="shared" si="1"/>
        <v>0.063</v>
      </c>
      <c r="E31" s="139" t="str">
        <f t="shared" si="0"/>
        <v>是</v>
      </c>
    </row>
    <row r="32" ht="36" customHeight="1" spans="1:5">
      <c r="A32" s="178" t="s">
        <v>60</v>
      </c>
      <c r="B32" s="169"/>
      <c r="C32" s="169">
        <v>20</v>
      </c>
      <c r="D32" s="161" t="str">
        <f t="shared" si="1"/>
        <v/>
      </c>
      <c r="E32" s="139" t="str">
        <f t="shared" si="0"/>
        <v>是</v>
      </c>
    </row>
    <row r="33" ht="36" customHeight="1" spans="1:5">
      <c r="A33" s="179" t="s">
        <v>1777</v>
      </c>
      <c r="B33" s="169">
        <v>31</v>
      </c>
      <c r="C33" s="169">
        <v>5</v>
      </c>
      <c r="D33" s="161">
        <f t="shared" si="1"/>
        <v>-0.839</v>
      </c>
      <c r="E33" s="139" t="str">
        <f t="shared" si="0"/>
        <v>是</v>
      </c>
    </row>
    <row r="34" ht="36" hidden="1" customHeight="1" spans="1:5">
      <c r="A34" s="178" t="s">
        <v>1778</v>
      </c>
      <c r="B34" s="160"/>
      <c r="C34" s="180"/>
      <c r="D34" s="161" t="str">
        <f t="shared" si="1"/>
        <v/>
      </c>
      <c r="E34" s="139" t="str">
        <f t="shared" si="0"/>
        <v>否</v>
      </c>
    </row>
    <row r="35" ht="36" customHeight="1" spans="1:5">
      <c r="A35" s="143" t="s">
        <v>68</v>
      </c>
      <c r="B35" s="160">
        <f>SUM(B31,B33,B32,B34)</f>
        <v>1631</v>
      </c>
      <c r="C35" s="160">
        <f>SUM(C31,C33,C32,C34)</f>
        <v>1725</v>
      </c>
      <c r="D35" s="161">
        <f t="shared" si="1"/>
        <v>0.058</v>
      </c>
      <c r="E35" s="139" t="str">
        <f t="shared" si="0"/>
        <v>是</v>
      </c>
    </row>
    <row r="36" spans="2:2">
      <c r="B36" s="181"/>
    </row>
    <row r="37" spans="2:2">
      <c r="B37" s="182"/>
    </row>
    <row r="38" spans="2:2">
      <c r="B38" s="181"/>
    </row>
    <row r="39" spans="2:2">
      <c r="B39" s="182"/>
    </row>
    <row r="40" spans="2:2">
      <c r="B40" s="181"/>
    </row>
    <row r="41" spans="2:2">
      <c r="B41" s="181"/>
    </row>
    <row r="42" spans="2:2">
      <c r="B42" s="182"/>
    </row>
    <row r="43" spans="2:2">
      <c r="B43" s="181"/>
    </row>
    <row r="44" spans="2:2">
      <c r="B44" s="181"/>
    </row>
    <row r="45" spans="2:2">
      <c r="B45" s="181"/>
    </row>
    <row r="46" spans="2:2">
      <c r="B46" s="181"/>
    </row>
    <row r="47" spans="2:2">
      <c r="B47" s="182"/>
    </row>
    <row r="48" spans="2:2">
      <c r="B48" s="181"/>
    </row>
  </sheetData>
  <autoFilter xmlns:etc="http://www.wps.cn/officeDocument/2017/etCustomData" ref="A3:E35" etc:filterBottomFollowUsedRange="0">
    <filterColumn colId="4">
      <customFilters>
        <customFilter operator="equal" val="是"/>
      </customFilters>
    </filterColumn>
    <extLst/>
  </autoFilter>
  <mergeCells count="1">
    <mergeCell ref="A1:D1"/>
  </mergeCells>
  <conditionalFormatting sqref="E3:E35">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7">
    <tabColor rgb="FF00B0F0"/>
  </sheetPr>
  <dimension ref="A1:E34"/>
  <sheetViews>
    <sheetView showGridLines="0" showZeros="0" view="pageBreakPreview" zoomScaleNormal="100" workbookViewId="0">
      <selection activeCell="B30" sqref="B30"/>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131" t="s">
        <v>1779</v>
      </c>
      <c r="B1" s="131"/>
      <c r="C1" s="131"/>
      <c r="D1" s="131"/>
    </row>
    <row r="2" ht="20.1" customHeight="1" spans="1:4">
      <c r="A2" s="132"/>
      <c r="B2" s="132"/>
      <c r="C2" s="132"/>
      <c r="D2" s="133" t="s">
        <v>1</v>
      </c>
    </row>
    <row r="3" ht="45" customHeight="1" spans="1:5">
      <c r="A3" s="134" t="s">
        <v>1780</v>
      </c>
      <c r="B3" s="135" t="s">
        <v>1747</v>
      </c>
      <c r="C3" s="135" t="s">
        <v>5</v>
      </c>
      <c r="D3" s="135" t="s">
        <v>1748</v>
      </c>
      <c r="E3" s="136" t="s">
        <v>7</v>
      </c>
    </row>
    <row r="4" ht="36" customHeight="1" spans="1:5">
      <c r="A4" s="122" t="s">
        <v>1781</v>
      </c>
      <c r="B4" s="137">
        <f>SUM(B5:B6)</f>
        <v>31</v>
      </c>
      <c r="C4" s="137">
        <f>SUM(C5:C6)</f>
        <v>25</v>
      </c>
      <c r="D4" s="138">
        <f>IF(B4&gt;0,C4/B4-1,IF(B4&lt;0,-(C4/B4-1),""))</f>
        <v>-0.194</v>
      </c>
      <c r="E4" s="139" t="str">
        <f t="shared" ref="E4:E21" si="0">IF(A4&lt;&gt;"",IF(SUM(B4:C4)&lt;&gt;0,"是","否"),"是")</f>
        <v>是</v>
      </c>
    </row>
    <row r="5" ht="36" hidden="1" customHeight="1" spans="1:5">
      <c r="A5" s="124" t="s">
        <v>1782</v>
      </c>
      <c r="B5" s="140"/>
      <c r="C5" s="140"/>
      <c r="D5" s="138" t="str">
        <f t="shared" ref="D5:D21" si="1">IF(B5&gt;0,C5/B5-1,IF(B5&lt;0,-(C5/B5-1),""))</f>
        <v/>
      </c>
      <c r="E5" s="139" t="str">
        <f t="shared" si="0"/>
        <v>否</v>
      </c>
    </row>
    <row r="6" ht="36" customHeight="1" spans="1:5">
      <c r="A6" s="124" t="s">
        <v>1783</v>
      </c>
      <c r="B6" s="141">
        <v>31</v>
      </c>
      <c r="C6" s="141">
        <v>25</v>
      </c>
      <c r="D6" s="138">
        <f t="shared" si="1"/>
        <v>-0.194</v>
      </c>
      <c r="E6" s="139" t="str">
        <f t="shared" si="0"/>
        <v>是</v>
      </c>
    </row>
    <row r="7" ht="36" hidden="1" customHeight="1" spans="1:5">
      <c r="A7" s="122" t="s">
        <v>1784</v>
      </c>
      <c r="B7" s="137"/>
      <c r="C7" s="137"/>
      <c r="D7" s="138" t="str">
        <f t="shared" si="1"/>
        <v/>
      </c>
      <c r="E7" s="139" t="str">
        <f t="shared" si="0"/>
        <v>否</v>
      </c>
    </row>
    <row r="8" ht="36" hidden="1" customHeight="1" spans="1:5">
      <c r="A8" s="124" t="s">
        <v>1785</v>
      </c>
      <c r="B8" s="140"/>
      <c r="C8" s="140"/>
      <c r="D8" s="138" t="str">
        <f t="shared" si="1"/>
        <v/>
      </c>
      <c r="E8" s="139" t="str">
        <f t="shared" si="0"/>
        <v>否</v>
      </c>
    </row>
    <row r="9" ht="36" hidden="1" customHeight="1" spans="1:5">
      <c r="A9" s="124" t="s">
        <v>1786</v>
      </c>
      <c r="B9" s="140"/>
      <c r="C9" s="140"/>
      <c r="D9" s="138" t="str">
        <f t="shared" si="1"/>
        <v/>
      </c>
      <c r="E9" s="139" t="str">
        <f t="shared" si="0"/>
        <v>否</v>
      </c>
    </row>
    <row r="10" ht="36" hidden="1" customHeight="1" spans="1:5">
      <c r="A10" s="122" t="s">
        <v>1787</v>
      </c>
      <c r="B10" s="137">
        <f>B11</f>
        <v>0</v>
      </c>
      <c r="C10" s="137">
        <f>C11</f>
        <v>0</v>
      </c>
      <c r="D10" s="138" t="str">
        <f t="shared" si="1"/>
        <v/>
      </c>
      <c r="E10" s="139" t="str">
        <f t="shared" si="0"/>
        <v>否</v>
      </c>
    </row>
    <row r="11" ht="36" hidden="1" customHeight="1" spans="1:5">
      <c r="A11" s="124" t="s">
        <v>1788</v>
      </c>
      <c r="B11" s="140"/>
      <c r="C11" s="140"/>
      <c r="D11" s="138" t="str">
        <f t="shared" si="1"/>
        <v/>
      </c>
      <c r="E11" s="139" t="str">
        <f t="shared" si="0"/>
        <v>否</v>
      </c>
    </row>
    <row r="12" ht="36" hidden="1" customHeight="1" spans="1:5">
      <c r="A12" s="122" t="s">
        <v>1789</v>
      </c>
      <c r="B12" s="137"/>
      <c r="C12" s="137"/>
      <c r="D12" s="138" t="str">
        <f t="shared" si="1"/>
        <v/>
      </c>
      <c r="E12" s="139" t="str">
        <f t="shared" si="0"/>
        <v>否</v>
      </c>
    </row>
    <row r="13" ht="36" hidden="1" customHeight="1" spans="1:5">
      <c r="A13" s="142" t="s">
        <v>1790</v>
      </c>
      <c r="B13" s="140"/>
      <c r="C13" s="140"/>
      <c r="D13" s="138" t="str">
        <f t="shared" si="1"/>
        <v/>
      </c>
      <c r="E13" s="139" t="str">
        <f t="shared" si="0"/>
        <v>否</v>
      </c>
    </row>
    <row r="14" ht="36" hidden="1" customHeight="1" spans="1:5">
      <c r="A14" s="122" t="s">
        <v>1791</v>
      </c>
      <c r="B14" s="137"/>
      <c r="C14" s="137"/>
      <c r="D14" s="138" t="str">
        <f t="shared" si="1"/>
        <v/>
      </c>
      <c r="E14" s="139" t="str">
        <f t="shared" si="0"/>
        <v>否</v>
      </c>
    </row>
    <row r="15" ht="36" hidden="1" customHeight="1" spans="1:5">
      <c r="A15" s="124" t="s">
        <v>1792</v>
      </c>
      <c r="B15" s="140"/>
      <c r="C15" s="140"/>
      <c r="D15" s="138" t="str">
        <f t="shared" si="1"/>
        <v/>
      </c>
      <c r="E15" s="139" t="str">
        <f t="shared" si="0"/>
        <v>否</v>
      </c>
    </row>
    <row r="16" ht="36" customHeight="1" spans="1:5">
      <c r="A16" s="143" t="s">
        <v>1793</v>
      </c>
      <c r="B16" s="137">
        <f>SUM(B14,B12,B10,B7,B4)</f>
        <v>31</v>
      </c>
      <c r="C16" s="137">
        <f>SUM(C14,C12,C10,C7,C4)</f>
        <v>25</v>
      </c>
      <c r="D16" s="138">
        <f t="shared" si="1"/>
        <v>-0.194</v>
      </c>
      <c r="E16" s="139" t="str">
        <f t="shared" si="0"/>
        <v>是</v>
      </c>
    </row>
    <row r="17" ht="36" customHeight="1" spans="1:5">
      <c r="A17" s="144" t="s">
        <v>1101</v>
      </c>
      <c r="B17" s="137">
        <f>SUM(B18:B19)</f>
        <v>1600</v>
      </c>
      <c r="C17" s="137">
        <f>SUM(C18:C19)</f>
        <v>1700</v>
      </c>
      <c r="D17" s="138">
        <f t="shared" si="1"/>
        <v>0.063</v>
      </c>
      <c r="E17" s="139" t="str">
        <f t="shared" si="0"/>
        <v>是</v>
      </c>
    </row>
    <row r="18" ht="36" hidden="1" customHeight="1" spans="1:5">
      <c r="A18" s="145" t="s">
        <v>1794</v>
      </c>
      <c r="B18" s="146"/>
      <c r="C18" s="140"/>
      <c r="D18" s="138" t="str">
        <f t="shared" si="1"/>
        <v/>
      </c>
      <c r="E18" s="139" t="str">
        <f t="shared" si="0"/>
        <v>否</v>
      </c>
    </row>
    <row r="19" ht="36" customHeight="1" spans="1:5">
      <c r="A19" s="145" t="s">
        <v>1795</v>
      </c>
      <c r="B19" s="147">
        <v>1600</v>
      </c>
      <c r="C19" s="147">
        <v>1700</v>
      </c>
      <c r="D19" s="138">
        <f t="shared" si="1"/>
        <v>0.063</v>
      </c>
      <c r="E19" s="139" t="str">
        <f t="shared" si="0"/>
        <v>是</v>
      </c>
    </row>
    <row r="20" ht="36" hidden="1" customHeight="1" spans="1:5">
      <c r="A20" s="148" t="s">
        <v>1796</v>
      </c>
      <c r="B20" s="149"/>
      <c r="C20" s="137"/>
      <c r="D20" s="138" t="str">
        <f t="shared" si="1"/>
        <v/>
      </c>
      <c r="E20" s="139" t="str">
        <f t="shared" si="0"/>
        <v>否</v>
      </c>
    </row>
    <row r="21" ht="36" customHeight="1" spans="1:5">
      <c r="A21" s="143" t="s">
        <v>1115</v>
      </c>
      <c r="B21" s="137">
        <f>SUM(B17,B16)</f>
        <v>1631</v>
      </c>
      <c r="C21" s="137">
        <f>SUM(C17,C16)</f>
        <v>1725</v>
      </c>
      <c r="D21" s="138">
        <f t="shared" si="1"/>
        <v>0.058</v>
      </c>
      <c r="E21" s="139" t="str">
        <f t="shared" si="0"/>
        <v>是</v>
      </c>
    </row>
    <row r="22" spans="2:2">
      <c r="B22" s="150"/>
    </row>
    <row r="23" spans="2:3">
      <c r="B23" s="151"/>
      <c r="C23" s="151"/>
    </row>
    <row r="24" spans="2:2">
      <c r="B24" s="150"/>
    </row>
    <row r="25" spans="2:3">
      <c r="B25" s="151"/>
      <c r="C25" s="151"/>
    </row>
    <row r="26" spans="2:2">
      <c r="B26" s="150"/>
    </row>
    <row r="27" spans="2:2">
      <c r="B27" s="150"/>
    </row>
    <row r="28" spans="2:3">
      <c r="B28" s="151"/>
      <c r="C28" s="151"/>
    </row>
    <row r="29" spans="2:2">
      <c r="B29" s="150"/>
    </row>
    <row r="30" spans="2:2">
      <c r="B30" s="150"/>
    </row>
    <row r="31" spans="2:2">
      <c r="B31" s="150"/>
    </row>
    <row r="32" spans="2:2">
      <c r="B32" s="150"/>
    </row>
    <row r="33" spans="2:3">
      <c r="B33" s="151"/>
      <c r="C33" s="151"/>
    </row>
    <row r="34" spans="2:2">
      <c r="B34" s="150"/>
    </row>
  </sheetData>
  <autoFilter xmlns:etc="http://www.wps.cn/officeDocument/2017/etCustomData" ref="A3:E21" etc:filterBottomFollowUsedRange="0">
    <filterColumn colId="4">
      <customFilters>
        <customFilter operator="equal" val="是"/>
      </customFilters>
    </filterColumn>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6"/>
  <sheetViews>
    <sheetView view="pageBreakPreview" zoomScaleNormal="100" workbookViewId="0">
      <selection activeCell="E13" sqref="E13"/>
    </sheetView>
  </sheetViews>
  <sheetFormatPr defaultColWidth="9" defaultRowHeight="13.5" outlineLevelRow="5" outlineLevelCol="1"/>
  <cols>
    <col min="2" max="2" width="60.5" customWidth="1"/>
  </cols>
  <sheetData>
    <row r="1" ht="85" customHeight="1" spans="1:2">
      <c r="A1" s="129" t="s">
        <v>1797</v>
      </c>
      <c r="B1" s="130"/>
    </row>
    <row r="2" ht="15" customHeight="1" spans="1:2">
      <c r="A2" s="119"/>
      <c r="B2" s="120" t="s">
        <v>1</v>
      </c>
    </row>
    <row r="3" ht="54" customHeight="1" spans="1:2">
      <c r="A3" s="121" t="s">
        <v>1798</v>
      </c>
      <c r="B3" s="121" t="s">
        <v>1799</v>
      </c>
    </row>
    <row r="4" ht="36" customHeight="1" spans="1:2">
      <c r="A4" s="125" t="s">
        <v>1800</v>
      </c>
      <c r="B4" s="123"/>
    </row>
    <row r="5" ht="42" customHeight="1" spans="1:2">
      <c r="A5" s="125"/>
      <c r="B5" s="123"/>
    </row>
    <row r="6" ht="33" customHeight="1" spans="1:2">
      <c r="A6" s="127" t="s">
        <v>1801</v>
      </c>
      <c r="B6" s="128"/>
    </row>
  </sheetData>
  <mergeCells count="1">
    <mergeCell ref="A1:B1"/>
  </mergeCells>
  <conditionalFormatting sqref="B3">
    <cfRule type="cellIs" dxfId="0" priority="2" stopIfTrue="1" operator="lessThanOrEqual">
      <formula>-1</formula>
    </cfRule>
  </conditionalFormatting>
  <conditionalFormatting sqref="B4:B5">
    <cfRule type="cellIs" dxfId="0" priority="1" stopIfTrue="1" operator="lessThanOrEqual">
      <formula>-1</formula>
    </cfRule>
  </conditionalFormatting>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21"/>
  <sheetViews>
    <sheetView view="pageBreakPreview" zoomScaleNormal="100" workbookViewId="0">
      <selection activeCell="B10" sqref="B10"/>
    </sheetView>
  </sheetViews>
  <sheetFormatPr defaultColWidth="9" defaultRowHeight="14.25" outlineLevelCol="1"/>
  <cols>
    <col min="1" max="1" width="46.6333333333333" style="113" customWidth="1"/>
    <col min="2" max="2" width="38" style="115" customWidth="1"/>
    <col min="3" max="16371" width="9" style="113"/>
    <col min="16372" max="16373" width="35.6333333333333" style="113"/>
    <col min="16374" max="16374" width="9" style="113"/>
    <col min="16375" max="16384" width="9" style="116"/>
  </cols>
  <sheetData>
    <row r="1" s="113" customFormat="1" ht="45" customHeight="1" spans="1:2">
      <c r="A1" s="117" t="s">
        <v>1802</v>
      </c>
      <c r="B1" s="118"/>
    </row>
    <row r="2" s="113" customFormat="1" ht="20.1" customHeight="1" spans="1:2">
      <c r="A2" s="119"/>
      <c r="B2" s="120" t="s">
        <v>1</v>
      </c>
    </row>
    <row r="3" s="114" customFormat="1" ht="45" customHeight="1" spans="1:2">
      <c r="A3" s="121" t="s">
        <v>1803</v>
      </c>
      <c r="B3" s="121" t="s">
        <v>1799</v>
      </c>
    </row>
    <row r="4" s="113" customFormat="1" ht="36" customHeight="1" spans="1:2">
      <c r="A4" s="122"/>
      <c r="B4" s="123"/>
    </row>
    <row r="5" s="113" customFormat="1" ht="36" customHeight="1" spans="1:2">
      <c r="A5" s="122"/>
      <c r="B5" s="123"/>
    </row>
    <row r="6" s="113" customFormat="1" ht="36" customHeight="1" spans="1:2">
      <c r="A6" s="122"/>
      <c r="B6" s="123"/>
    </row>
    <row r="7" s="113" customFormat="1" ht="36" customHeight="1" spans="1:2">
      <c r="A7" s="122"/>
      <c r="B7" s="123"/>
    </row>
    <row r="8" s="113" customFormat="1" ht="36" customHeight="1" spans="1:2">
      <c r="A8" s="122"/>
      <c r="B8" s="123"/>
    </row>
    <row r="9" s="113" customFormat="1" ht="36" customHeight="1" spans="1:2">
      <c r="A9" s="122"/>
      <c r="B9" s="123"/>
    </row>
    <row r="10" s="113" customFormat="1" ht="36" customHeight="1" spans="1:2">
      <c r="A10" s="124"/>
      <c r="B10" s="123"/>
    </row>
    <row r="11" s="113" customFormat="1" ht="36" customHeight="1" spans="1:2">
      <c r="A11" s="125"/>
      <c r="B11" s="123"/>
    </row>
    <row r="12" s="113" customFormat="1" ht="36" customHeight="1" spans="1:2">
      <c r="A12" s="126"/>
      <c r="B12" s="123"/>
    </row>
    <row r="13" s="113" customFormat="1" ht="36" customHeight="1" spans="1:2">
      <c r="A13" s="126"/>
      <c r="B13" s="123"/>
    </row>
    <row r="14" s="113" customFormat="1" ht="36" customHeight="1" spans="1:2">
      <c r="A14" s="126"/>
      <c r="B14" s="123"/>
    </row>
    <row r="15" s="113" customFormat="1" ht="36" customHeight="1" spans="1:2">
      <c r="A15" s="126"/>
      <c r="B15" s="123"/>
    </row>
    <row r="16" s="113" customFormat="1" ht="36" customHeight="1" spans="1:2">
      <c r="A16" s="126"/>
      <c r="B16" s="123"/>
    </row>
    <row r="17" s="113" customFormat="1" ht="36" customHeight="1" spans="1:2">
      <c r="A17" s="126"/>
      <c r="B17" s="123"/>
    </row>
    <row r="18" s="113" customFormat="1" ht="36" customHeight="1" spans="1:2">
      <c r="A18" s="126"/>
      <c r="B18" s="123"/>
    </row>
    <row r="19" s="113" customFormat="1" ht="31" customHeight="1" spans="1:2">
      <c r="A19" s="127" t="s">
        <v>1801</v>
      </c>
      <c r="B19" s="128"/>
    </row>
    <row r="20" s="113" customFormat="1" ht="40" customHeight="1" spans="2:2">
      <c r="B20" s="115"/>
    </row>
    <row r="21" s="113" customFormat="1" spans="2:2">
      <c r="B21" s="115"/>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2">
    <tabColor rgb="FF00B0F0"/>
  </sheetPr>
  <dimension ref="A1:H44"/>
  <sheetViews>
    <sheetView showGridLines="0" showZeros="0" view="pageBreakPreview" zoomScaleNormal="100" workbookViewId="0">
      <pane ySplit="3" topLeftCell="A4" activePane="bottomLeft" state="frozen"/>
      <selection/>
      <selection pane="bottomLeft" activeCell="A4" sqref="A4"/>
    </sheetView>
  </sheetViews>
  <sheetFormatPr defaultColWidth="9" defaultRowHeight="14.25" outlineLevelCol="7"/>
  <cols>
    <col min="1" max="1" width="46.1333333333333" style="92" customWidth="1"/>
    <col min="2" max="4" width="20.6333333333333" style="92" customWidth="1"/>
    <col min="5" max="5" width="5" style="92" customWidth="1"/>
    <col min="6" max="16384" width="9" style="92"/>
  </cols>
  <sheetData>
    <row r="1" ht="45" customHeight="1" spans="1:4">
      <c r="A1" s="93" t="s">
        <v>1804</v>
      </c>
      <c r="B1" s="93"/>
      <c r="C1" s="93"/>
      <c r="D1" s="93"/>
    </row>
    <row r="2" ht="20.1" customHeight="1" spans="1:4">
      <c r="A2" s="94"/>
      <c r="B2" s="95"/>
      <c r="C2" s="96"/>
      <c r="D2" s="97" t="s">
        <v>1</v>
      </c>
    </row>
    <row r="3" ht="45" customHeight="1" spans="1:5">
      <c r="A3" s="98" t="s">
        <v>1805</v>
      </c>
      <c r="B3" s="73" t="s">
        <v>1747</v>
      </c>
      <c r="C3" s="73" t="s">
        <v>5</v>
      </c>
      <c r="D3" s="73" t="s">
        <v>1748</v>
      </c>
      <c r="E3" s="74" t="s">
        <v>7</v>
      </c>
    </row>
    <row r="4" ht="36" customHeight="1" spans="1:5">
      <c r="A4" s="99" t="s">
        <v>1806</v>
      </c>
      <c r="B4" s="100">
        <f>SUM(B5:B8)</f>
        <v>42901</v>
      </c>
      <c r="C4" s="100">
        <f>SUM(C5:C8)</f>
        <v>0</v>
      </c>
      <c r="D4" s="101">
        <f>IF(B4&gt;0,C4/B4-1,IF(B4&lt;0,-(C4/B4-1),""))</f>
        <v>-1</v>
      </c>
      <c r="E4" s="74" t="str">
        <f>IF(A4&lt;&gt;"",IF(SUM(B4:C4)&lt;&gt;0,"是","否"),"是")</f>
        <v>是</v>
      </c>
    </row>
    <row r="5" ht="36" customHeight="1" spans="1:5">
      <c r="A5" s="102" t="s">
        <v>1807</v>
      </c>
      <c r="B5" s="103">
        <v>42356</v>
      </c>
      <c r="C5" s="104"/>
      <c r="D5" s="101">
        <f t="shared" ref="D5:D40" si="0">IF(B5&gt;0,C5/B5-1,IF(B5&lt;0,-(C5/B5-1),""))</f>
        <v>-1</v>
      </c>
      <c r="E5" s="74" t="str">
        <f>IF(A5&lt;&gt;"",IF(SUM(B5:C5)&lt;&gt;0,"是","否"),"是")</f>
        <v>是</v>
      </c>
    </row>
    <row r="6" ht="36" customHeight="1" spans="1:5">
      <c r="A6" s="102" t="s">
        <v>1808</v>
      </c>
      <c r="B6" s="103">
        <v>45</v>
      </c>
      <c r="C6" s="104"/>
      <c r="D6" s="101">
        <f t="shared" si="0"/>
        <v>-1</v>
      </c>
      <c r="E6" s="74" t="str">
        <f>IF(A6&lt;&gt;"",IF(SUM(B6:C6)&lt;&gt;0,"是","否"),"是")</f>
        <v>是</v>
      </c>
    </row>
    <row r="7" s="91" customFormat="1" ht="36" hidden="1" customHeight="1" spans="1:8">
      <c r="A7" s="102" t="s">
        <v>1809</v>
      </c>
      <c r="B7" s="104"/>
      <c r="C7" s="104"/>
      <c r="D7" s="101" t="str">
        <f t="shared" si="0"/>
        <v/>
      </c>
      <c r="E7" s="74" t="str">
        <f>IF(A7&lt;&gt;"",IF(SUM(B7:C7)&lt;&gt;0,"是","否"),"是")</f>
        <v>否</v>
      </c>
      <c r="H7" s="91">
        <v>1</v>
      </c>
    </row>
    <row r="8" s="91" customFormat="1" ht="36" hidden="1" customHeight="1" spans="1:5">
      <c r="A8" s="102" t="s">
        <v>1810</v>
      </c>
      <c r="B8" s="103">
        <v>500</v>
      </c>
      <c r="C8" s="104"/>
      <c r="D8" s="101">
        <f t="shared" si="0"/>
        <v>-1</v>
      </c>
      <c r="E8" s="74"/>
    </row>
    <row r="9" s="91" customFormat="1" ht="36" customHeight="1" spans="1:5">
      <c r="A9" s="105" t="s">
        <v>1811</v>
      </c>
      <c r="B9" s="100">
        <f>SUM(B10:B13)</f>
        <v>25727</v>
      </c>
      <c r="C9" s="100">
        <f>SUM(C10:C13)</f>
        <v>28944</v>
      </c>
      <c r="D9" s="101">
        <f t="shared" si="0"/>
        <v>0.125</v>
      </c>
      <c r="E9" s="74" t="str">
        <f>IF(A9&lt;&gt;"",IF(SUM(B9:C9)&lt;&gt;0,"是","否"),"是")</f>
        <v>是</v>
      </c>
    </row>
    <row r="10" s="91" customFormat="1" ht="36" customHeight="1" spans="1:5">
      <c r="A10" s="102" t="s">
        <v>1807</v>
      </c>
      <c r="B10" s="103">
        <v>17760</v>
      </c>
      <c r="C10" s="103">
        <v>20172</v>
      </c>
      <c r="D10" s="101">
        <f t="shared" si="0"/>
        <v>0.136</v>
      </c>
      <c r="E10" s="74" t="str">
        <f>IF(A10&lt;&gt;"",IF(SUM(B10:C10)&lt;&gt;0,"是","否"),"是")</f>
        <v>是</v>
      </c>
    </row>
    <row r="11" s="91" customFormat="1" ht="36" customHeight="1" spans="1:5">
      <c r="A11" s="102" t="s">
        <v>1808</v>
      </c>
      <c r="B11" s="103">
        <v>7</v>
      </c>
      <c r="C11" s="103">
        <v>7</v>
      </c>
      <c r="D11" s="101">
        <f t="shared" si="0"/>
        <v>0</v>
      </c>
      <c r="E11" s="74" t="str">
        <f>IF(A11&lt;&gt;"",IF(SUM(B11:C11)&lt;&gt;0,"是","否"),"是")</f>
        <v>是</v>
      </c>
    </row>
    <row r="12" s="91" customFormat="1" ht="36" customHeight="1" spans="1:5">
      <c r="A12" s="102" t="s">
        <v>1809</v>
      </c>
      <c r="B12" s="103">
        <v>7850</v>
      </c>
      <c r="C12" s="103">
        <v>8565</v>
      </c>
      <c r="D12" s="101">
        <f t="shared" si="0"/>
        <v>0.091</v>
      </c>
      <c r="E12" s="74" t="str">
        <f>IF(A12&lt;&gt;"",IF(SUM(B12:C12)&lt;&gt;0,"是","否"),"是")</f>
        <v>是</v>
      </c>
    </row>
    <row r="13" s="91" customFormat="1" ht="36" hidden="1" customHeight="1" spans="1:5">
      <c r="A13" s="102" t="s">
        <v>1810</v>
      </c>
      <c r="B13" s="103">
        <v>110</v>
      </c>
      <c r="C13" s="103">
        <v>200</v>
      </c>
      <c r="D13" s="101">
        <f t="shared" si="0"/>
        <v>0.818</v>
      </c>
      <c r="E13" s="74"/>
    </row>
    <row r="14" s="91" customFormat="1" ht="36" hidden="1" customHeight="1" spans="1:5">
      <c r="A14" s="99" t="s">
        <v>1812</v>
      </c>
      <c r="B14" s="100"/>
      <c r="C14" s="100"/>
      <c r="D14" s="101" t="str">
        <f t="shared" si="0"/>
        <v/>
      </c>
      <c r="E14" s="74" t="str">
        <f t="shared" ref="E14:E40" si="1">IF(A14&lt;&gt;"",IF(SUM(B14:C14)&lt;&gt;0,"是","否"),"是")</f>
        <v>否</v>
      </c>
    </row>
    <row r="15" ht="36" hidden="1" customHeight="1" spans="1:5">
      <c r="A15" s="102" t="s">
        <v>1807</v>
      </c>
      <c r="B15" s="104"/>
      <c r="C15" s="106"/>
      <c r="D15" s="101" t="str">
        <f t="shared" si="0"/>
        <v/>
      </c>
      <c r="E15" s="74" t="str">
        <f t="shared" si="1"/>
        <v>否</v>
      </c>
    </row>
    <row r="16" ht="36" hidden="1" customHeight="1" spans="1:5">
      <c r="A16" s="102" t="s">
        <v>1808</v>
      </c>
      <c r="B16" s="104"/>
      <c r="C16" s="104"/>
      <c r="D16" s="101" t="str">
        <f t="shared" si="0"/>
        <v/>
      </c>
      <c r="E16" s="74" t="str">
        <f t="shared" si="1"/>
        <v>否</v>
      </c>
    </row>
    <row r="17" ht="36" hidden="1" customHeight="1" spans="1:5">
      <c r="A17" s="102" t="s">
        <v>1809</v>
      </c>
      <c r="B17" s="104"/>
      <c r="C17" s="106"/>
      <c r="D17" s="101" t="str">
        <f t="shared" si="0"/>
        <v/>
      </c>
      <c r="E17" s="74" t="str">
        <f t="shared" si="1"/>
        <v>否</v>
      </c>
    </row>
    <row r="18" ht="36" hidden="1" customHeight="1" spans="1:5">
      <c r="A18" s="99" t="s">
        <v>1813</v>
      </c>
      <c r="B18" s="100"/>
      <c r="C18" s="100"/>
      <c r="D18" s="101" t="str">
        <f t="shared" si="0"/>
        <v/>
      </c>
      <c r="E18" s="74" t="str">
        <f t="shared" si="1"/>
        <v>否</v>
      </c>
    </row>
    <row r="19" ht="36" hidden="1" customHeight="1" spans="1:5">
      <c r="A19" s="102" t="s">
        <v>1807</v>
      </c>
      <c r="B19" s="104"/>
      <c r="C19" s="104"/>
      <c r="D19" s="101" t="str">
        <f t="shared" si="0"/>
        <v/>
      </c>
      <c r="E19" s="74" t="str">
        <f t="shared" si="1"/>
        <v>否</v>
      </c>
    </row>
    <row r="20" ht="36" hidden="1" customHeight="1" spans="1:5">
      <c r="A20" s="102" t="s">
        <v>1808</v>
      </c>
      <c r="B20" s="104"/>
      <c r="C20" s="104"/>
      <c r="D20" s="101" t="str">
        <f t="shared" si="0"/>
        <v/>
      </c>
      <c r="E20" s="74" t="str">
        <f t="shared" si="1"/>
        <v>否</v>
      </c>
    </row>
    <row r="21" ht="36" hidden="1" customHeight="1" spans="1:5">
      <c r="A21" s="102" t="s">
        <v>1809</v>
      </c>
      <c r="B21" s="104"/>
      <c r="C21" s="107"/>
      <c r="D21" s="101" t="str">
        <f t="shared" si="0"/>
        <v/>
      </c>
      <c r="E21" s="74" t="str">
        <f t="shared" si="1"/>
        <v>否</v>
      </c>
    </row>
    <row r="22" ht="36" hidden="1" customHeight="1" spans="1:5">
      <c r="A22" s="99" t="s">
        <v>1814</v>
      </c>
      <c r="B22" s="100"/>
      <c r="C22" s="100"/>
      <c r="D22" s="101" t="str">
        <f t="shared" si="0"/>
        <v/>
      </c>
      <c r="E22" s="74" t="str">
        <f t="shared" si="1"/>
        <v>否</v>
      </c>
    </row>
    <row r="23" ht="36" hidden="1" customHeight="1" spans="1:5">
      <c r="A23" s="102" t="s">
        <v>1807</v>
      </c>
      <c r="B23" s="104"/>
      <c r="C23" s="108"/>
      <c r="D23" s="101" t="str">
        <f t="shared" si="0"/>
        <v/>
      </c>
      <c r="E23" s="74" t="str">
        <f t="shared" si="1"/>
        <v>否</v>
      </c>
    </row>
    <row r="24" ht="36" hidden="1" customHeight="1" spans="1:5">
      <c r="A24" s="102" t="s">
        <v>1808</v>
      </c>
      <c r="B24" s="104"/>
      <c r="C24" s="104"/>
      <c r="D24" s="101" t="str">
        <f t="shared" si="0"/>
        <v/>
      </c>
      <c r="E24" s="74" t="str">
        <f t="shared" si="1"/>
        <v>否</v>
      </c>
    </row>
    <row r="25" ht="36" hidden="1" customHeight="1" spans="1:5">
      <c r="A25" s="102" t="s">
        <v>1809</v>
      </c>
      <c r="B25" s="104">
        <v>0</v>
      </c>
      <c r="C25" s="108"/>
      <c r="D25" s="101" t="str">
        <f t="shared" si="0"/>
        <v/>
      </c>
      <c r="E25" s="74" t="str">
        <f t="shared" si="1"/>
        <v>否</v>
      </c>
    </row>
    <row r="26" ht="36" customHeight="1" spans="1:5">
      <c r="A26" s="99" t="s">
        <v>1815</v>
      </c>
      <c r="B26" s="100">
        <f>SUM(B27:B31)</f>
        <v>23367</v>
      </c>
      <c r="C26" s="100">
        <f>SUM(C27:C31)</f>
        <v>22781</v>
      </c>
      <c r="D26" s="101">
        <f t="shared" si="0"/>
        <v>-0.025</v>
      </c>
      <c r="E26" s="74" t="str">
        <f t="shared" si="1"/>
        <v>是</v>
      </c>
    </row>
    <row r="27" ht="36" customHeight="1" spans="1:5">
      <c r="A27" s="102" t="s">
        <v>1807</v>
      </c>
      <c r="B27" s="103">
        <v>3454</v>
      </c>
      <c r="C27" s="103">
        <v>3461</v>
      </c>
      <c r="D27" s="101">
        <f t="shared" si="0"/>
        <v>0.002</v>
      </c>
      <c r="E27" s="74" t="str">
        <f t="shared" si="1"/>
        <v>是</v>
      </c>
    </row>
    <row r="28" ht="36" customHeight="1" spans="1:5">
      <c r="A28" s="102" t="s">
        <v>1808</v>
      </c>
      <c r="B28" s="103">
        <v>216</v>
      </c>
      <c r="C28" s="103">
        <v>420</v>
      </c>
      <c r="D28" s="101">
        <f t="shared" si="0"/>
        <v>0.944</v>
      </c>
      <c r="E28" s="74" t="str">
        <f t="shared" si="1"/>
        <v>是</v>
      </c>
    </row>
    <row r="29" ht="36" customHeight="1" spans="1:5">
      <c r="A29" s="102" t="s">
        <v>1809</v>
      </c>
      <c r="B29" s="103">
        <v>7123</v>
      </c>
      <c r="C29" s="103">
        <v>7917</v>
      </c>
      <c r="D29" s="101">
        <f t="shared" si="0"/>
        <v>0.111</v>
      </c>
      <c r="E29" s="74" t="str">
        <f t="shared" si="1"/>
        <v>是</v>
      </c>
    </row>
    <row r="30" ht="36" hidden="1" customHeight="1" spans="1:5">
      <c r="A30" s="102" t="s">
        <v>1816</v>
      </c>
      <c r="B30" s="103">
        <v>1574</v>
      </c>
      <c r="C30" s="103">
        <v>973</v>
      </c>
      <c r="D30" s="101">
        <f t="shared" si="0"/>
        <v>-0.382</v>
      </c>
      <c r="E30" s="74"/>
    </row>
    <row r="31" ht="36" hidden="1" customHeight="1" spans="1:5">
      <c r="A31" s="102" t="s">
        <v>1810</v>
      </c>
      <c r="B31" s="103">
        <v>11000</v>
      </c>
      <c r="C31" s="103">
        <v>10010</v>
      </c>
      <c r="D31" s="101">
        <f t="shared" si="0"/>
        <v>-0.09</v>
      </c>
      <c r="E31" s="74"/>
    </row>
    <row r="32" ht="36" hidden="1" customHeight="1" spans="1:5">
      <c r="A32" s="99" t="s">
        <v>1817</v>
      </c>
      <c r="B32" s="100"/>
      <c r="C32" s="109"/>
      <c r="D32" s="101" t="str">
        <f t="shared" si="0"/>
        <v/>
      </c>
      <c r="E32" s="74" t="str">
        <f>IF(A32&lt;&gt;"",IF(SUM(B32:C32)&lt;&gt;0,"是","否"),"是")</f>
        <v>否</v>
      </c>
    </row>
    <row r="33" ht="36" hidden="1" customHeight="1" spans="1:5">
      <c r="A33" s="102" t="s">
        <v>1807</v>
      </c>
      <c r="B33" s="104"/>
      <c r="C33" s="104"/>
      <c r="D33" s="101" t="str">
        <f t="shared" si="0"/>
        <v/>
      </c>
      <c r="E33" s="74" t="str">
        <f>IF(A33&lt;&gt;"",IF(SUM(B33:C33)&lt;&gt;0,"是","否"),"是")</f>
        <v>否</v>
      </c>
    </row>
    <row r="34" ht="36" hidden="1" customHeight="1" spans="1:5">
      <c r="A34" s="102" t="s">
        <v>1808</v>
      </c>
      <c r="B34" s="104"/>
      <c r="C34" s="104"/>
      <c r="D34" s="101" t="str">
        <f t="shared" si="0"/>
        <v/>
      </c>
      <c r="E34" s="74" t="str">
        <f>IF(A34&lt;&gt;"",IF(SUM(B34:C34)&lt;&gt;0,"是","否"),"是")</f>
        <v>否</v>
      </c>
    </row>
    <row r="35" ht="36" hidden="1" customHeight="1" spans="1:5">
      <c r="A35" s="102" t="s">
        <v>1809</v>
      </c>
      <c r="B35" s="104"/>
      <c r="C35" s="104"/>
      <c r="D35" s="101" t="str">
        <f t="shared" si="0"/>
        <v/>
      </c>
      <c r="E35" s="74" t="str">
        <f>IF(A35&lt;&gt;"",IF(SUM(B35:C35)&lt;&gt;0,"是","否"),"是")</f>
        <v>否</v>
      </c>
    </row>
    <row r="36" ht="36" customHeight="1" spans="1:5">
      <c r="A36" s="110" t="s">
        <v>1818</v>
      </c>
      <c r="B36" s="100">
        <f>SUM(B32,B26,B22,B18,B14,B9,B4,)</f>
        <v>91995</v>
      </c>
      <c r="C36" s="100">
        <f>SUM(C32,C26,C22,C18,C14,C9,C4,)</f>
        <v>51725</v>
      </c>
      <c r="D36" s="101">
        <f t="shared" si="0"/>
        <v>-0.438</v>
      </c>
      <c r="E36" s="74" t="str">
        <f>IF(A36&lt;&gt;"",IF(SUM(B36:C36)&lt;&gt;0,"是","否"),"是")</f>
        <v>是</v>
      </c>
    </row>
    <row r="37" ht="36" hidden="1" customHeight="1" spans="1:5">
      <c r="A37" s="111" t="s">
        <v>1819</v>
      </c>
      <c r="B37" s="103">
        <v>55391</v>
      </c>
      <c r="C37" s="103">
        <v>53066</v>
      </c>
      <c r="D37" s="101">
        <f t="shared" si="0"/>
        <v>-0.042</v>
      </c>
      <c r="E37" s="74"/>
    </row>
    <row r="38" ht="36" customHeight="1" spans="1:5">
      <c r="A38" s="111" t="s">
        <v>1820</v>
      </c>
      <c r="B38" s="103">
        <v>48207</v>
      </c>
      <c r="C38" s="100"/>
      <c r="D38" s="101">
        <f t="shared" si="0"/>
        <v>-1</v>
      </c>
      <c r="E38" s="74" t="str">
        <f>IF(A38&lt;&gt;"",IF(SUM(B38:C38)&lt;&gt;0,"是","否"),"是")</f>
        <v>是</v>
      </c>
    </row>
    <row r="39" ht="36" hidden="1" customHeight="1" spans="1:5">
      <c r="A39" s="111" t="s">
        <v>1821</v>
      </c>
      <c r="B39" s="100"/>
      <c r="C39" s="109"/>
      <c r="D39" s="101" t="str">
        <f t="shared" si="0"/>
        <v/>
      </c>
      <c r="E39" s="74" t="str">
        <f>IF(A39&lt;&gt;"",IF(SUM(B39:C39)&lt;&gt;0,"是","否"),"是")</f>
        <v>否</v>
      </c>
    </row>
    <row r="40" ht="36" customHeight="1" spans="1:5">
      <c r="A40" s="110" t="s">
        <v>1822</v>
      </c>
      <c r="B40" s="100">
        <f>SUM(B36,B37,B38)</f>
        <v>195593</v>
      </c>
      <c r="C40" s="100">
        <f>SUM(C36,C37,C38)</f>
        <v>104791</v>
      </c>
      <c r="D40" s="101">
        <f t="shared" si="0"/>
        <v>-0.464</v>
      </c>
      <c r="E40" s="74" t="str">
        <f>IF(A40&lt;&gt;"",IF(SUM(B40:C40)&lt;&gt;0,"是","否"),"是")</f>
        <v>是</v>
      </c>
    </row>
    <row r="41" spans="2:3">
      <c r="B41" s="112"/>
      <c r="C41" s="112"/>
    </row>
    <row r="42" spans="2:3">
      <c r="B42" s="112"/>
      <c r="C42" s="112"/>
    </row>
    <row r="43" spans="2:3">
      <c r="B43" s="112"/>
      <c r="C43" s="112"/>
    </row>
    <row r="44" spans="2:3">
      <c r="B44" s="112"/>
      <c r="C44" s="112"/>
    </row>
  </sheetData>
  <autoFilter xmlns:etc="http://www.wps.cn/officeDocument/2017/etCustomData" ref="A3:E40" etc:filterBottomFollowUsedRange="0">
    <filterColumn colId="4">
      <customFilters>
        <customFilter operator="equal" val="是"/>
      </customFilters>
    </filterColumn>
    <extLst/>
  </autoFilter>
  <mergeCells count="1">
    <mergeCell ref="A1:D1"/>
  </mergeCells>
  <conditionalFormatting sqref="E32:E36">
    <cfRule type="cellIs" dxfId="4"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tabColor rgb="FF00B0F0"/>
  </sheetPr>
  <dimension ref="A1:E26"/>
  <sheetViews>
    <sheetView showGridLines="0" showZeros="0" view="pageBreakPreview" zoomScaleNormal="100" workbookViewId="0">
      <selection activeCell="A1" sqref="A1:D1"/>
    </sheetView>
  </sheetViews>
  <sheetFormatPr defaultColWidth="9" defaultRowHeight="14.25" outlineLevelCol="4"/>
  <cols>
    <col min="1" max="1" width="50.75" style="64" customWidth="1"/>
    <col min="2" max="3" width="20.6333333333333" style="65" customWidth="1"/>
    <col min="4" max="4" width="20.6333333333333" style="64" customWidth="1"/>
    <col min="5" max="5" width="5.13333333333333" style="64" customWidth="1"/>
    <col min="6" max="7" width="12.6333333333333" style="64"/>
    <col min="8" max="246" width="9" style="64"/>
    <col min="247" max="247" width="41.6333333333333" style="64" customWidth="1"/>
    <col min="248" max="249" width="14.5" style="64" customWidth="1"/>
    <col min="250" max="250" width="13.8833333333333" style="64" customWidth="1"/>
    <col min="251" max="253" width="9" style="64"/>
    <col min="254" max="255" width="10.5" style="64" customWidth="1"/>
    <col min="256" max="502" width="9" style="64"/>
    <col min="503" max="503" width="41.6333333333333" style="64" customWidth="1"/>
    <col min="504" max="505" width="14.5" style="64" customWidth="1"/>
    <col min="506" max="506" width="13.8833333333333" style="64" customWidth="1"/>
    <col min="507" max="509" width="9" style="64"/>
    <col min="510" max="511" width="10.5" style="64" customWidth="1"/>
    <col min="512" max="758" width="9" style="64"/>
    <col min="759" max="759" width="41.6333333333333" style="64" customWidth="1"/>
    <col min="760" max="761" width="14.5" style="64" customWidth="1"/>
    <col min="762" max="762" width="13.8833333333333" style="64" customWidth="1"/>
    <col min="763" max="765" width="9" style="64"/>
    <col min="766" max="767" width="10.5" style="64" customWidth="1"/>
    <col min="768" max="1014" width="9" style="64"/>
    <col min="1015" max="1015" width="41.6333333333333" style="64" customWidth="1"/>
    <col min="1016" max="1017" width="14.5" style="64" customWidth="1"/>
    <col min="1018" max="1018" width="13.8833333333333" style="64" customWidth="1"/>
    <col min="1019" max="1021" width="9" style="64"/>
    <col min="1022" max="1023" width="10.5" style="64" customWidth="1"/>
    <col min="1024" max="1270" width="9" style="64"/>
    <col min="1271" max="1271" width="41.6333333333333" style="64" customWidth="1"/>
    <col min="1272" max="1273" width="14.5" style="64" customWidth="1"/>
    <col min="1274" max="1274" width="13.8833333333333" style="64" customWidth="1"/>
    <col min="1275" max="1277" width="9" style="64"/>
    <col min="1278" max="1279" width="10.5" style="64" customWidth="1"/>
    <col min="1280" max="1526" width="9" style="64"/>
    <col min="1527" max="1527" width="41.6333333333333" style="64" customWidth="1"/>
    <col min="1528" max="1529" width="14.5" style="64" customWidth="1"/>
    <col min="1530" max="1530" width="13.8833333333333" style="64" customWidth="1"/>
    <col min="1531" max="1533" width="9" style="64"/>
    <col min="1534" max="1535" width="10.5" style="64" customWidth="1"/>
    <col min="1536" max="1782" width="9" style="64"/>
    <col min="1783" max="1783" width="41.6333333333333" style="64" customWidth="1"/>
    <col min="1784" max="1785" width="14.5" style="64" customWidth="1"/>
    <col min="1786" max="1786" width="13.8833333333333" style="64" customWidth="1"/>
    <col min="1787" max="1789" width="9" style="64"/>
    <col min="1790" max="1791" width="10.5" style="64" customWidth="1"/>
    <col min="1792" max="2038" width="9" style="64"/>
    <col min="2039" max="2039" width="41.6333333333333" style="64" customWidth="1"/>
    <col min="2040" max="2041" width="14.5" style="64" customWidth="1"/>
    <col min="2042" max="2042" width="13.8833333333333" style="64" customWidth="1"/>
    <col min="2043" max="2045" width="9" style="64"/>
    <col min="2046" max="2047" width="10.5" style="64" customWidth="1"/>
    <col min="2048" max="2294" width="9" style="64"/>
    <col min="2295" max="2295" width="41.6333333333333" style="64" customWidth="1"/>
    <col min="2296" max="2297" width="14.5" style="64" customWidth="1"/>
    <col min="2298" max="2298" width="13.8833333333333" style="64" customWidth="1"/>
    <col min="2299" max="2301" width="9" style="64"/>
    <col min="2302" max="2303" width="10.5" style="64" customWidth="1"/>
    <col min="2304" max="2550" width="9" style="64"/>
    <col min="2551" max="2551" width="41.6333333333333" style="64" customWidth="1"/>
    <col min="2552" max="2553" width="14.5" style="64" customWidth="1"/>
    <col min="2554" max="2554" width="13.8833333333333" style="64" customWidth="1"/>
    <col min="2555" max="2557" width="9" style="64"/>
    <col min="2558" max="2559" width="10.5" style="64" customWidth="1"/>
    <col min="2560" max="2806" width="9" style="64"/>
    <col min="2807" max="2807" width="41.6333333333333" style="64" customWidth="1"/>
    <col min="2808" max="2809" width="14.5" style="64" customWidth="1"/>
    <col min="2810" max="2810" width="13.8833333333333" style="64" customWidth="1"/>
    <col min="2811" max="2813" width="9" style="64"/>
    <col min="2814" max="2815" width="10.5" style="64" customWidth="1"/>
    <col min="2816" max="3062" width="9" style="64"/>
    <col min="3063" max="3063" width="41.6333333333333" style="64" customWidth="1"/>
    <col min="3064" max="3065" width="14.5" style="64" customWidth="1"/>
    <col min="3066" max="3066" width="13.8833333333333" style="64" customWidth="1"/>
    <col min="3067" max="3069" width="9" style="64"/>
    <col min="3070" max="3071" width="10.5" style="64" customWidth="1"/>
    <col min="3072" max="3318" width="9" style="64"/>
    <col min="3319" max="3319" width="41.6333333333333" style="64" customWidth="1"/>
    <col min="3320" max="3321" width="14.5" style="64" customWidth="1"/>
    <col min="3322" max="3322" width="13.8833333333333" style="64" customWidth="1"/>
    <col min="3323" max="3325" width="9" style="64"/>
    <col min="3326" max="3327" width="10.5" style="64" customWidth="1"/>
    <col min="3328" max="3574" width="9" style="64"/>
    <col min="3575" max="3575" width="41.6333333333333" style="64" customWidth="1"/>
    <col min="3576" max="3577" width="14.5" style="64" customWidth="1"/>
    <col min="3578" max="3578" width="13.8833333333333" style="64" customWidth="1"/>
    <col min="3579" max="3581" width="9" style="64"/>
    <col min="3582" max="3583" width="10.5" style="64" customWidth="1"/>
    <col min="3584" max="3830" width="9" style="64"/>
    <col min="3831" max="3831" width="41.6333333333333" style="64" customWidth="1"/>
    <col min="3832" max="3833" width="14.5" style="64" customWidth="1"/>
    <col min="3834" max="3834" width="13.8833333333333" style="64" customWidth="1"/>
    <col min="3835" max="3837" width="9" style="64"/>
    <col min="3838" max="3839" width="10.5" style="64" customWidth="1"/>
    <col min="3840" max="4086" width="9" style="64"/>
    <col min="4087" max="4087" width="41.6333333333333" style="64" customWidth="1"/>
    <col min="4088" max="4089" width="14.5" style="64" customWidth="1"/>
    <col min="4090" max="4090" width="13.8833333333333" style="64" customWidth="1"/>
    <col min="4091" max="4093" width="9" style="64"/>
    <col min="4094" max="4095" width="10.5" style="64" customWidth="1"/>
    <col min="4096" max="4342" width="9" style="64"/>
    <col min="4343" max="4343" width="41.6333333333333" style="64" customWidth="1"/>
    <col min="4344" max="4345" width="14.5" style="64" customWidth="1"/>
    <col min="4346" max="4346" width="13.8833333333333" style="64" customWidth="1"/>
    <col min="4347" max="4349" width="9" style="64"/>
    <col min="4350" max="4351" width="10.5" style="64" customWidth="1"/>
    <col min="4352" max="4598" width="9" style="64"/>
    <col min="4599" max="4599" width="41.6333333333333" style="64" customWidth="1"/>
    <col min="4600" max="4601" width="14.5" style="64" customWidth="1"/>
    <col min="4602" max="4602" width="13.8833333333333" style="64" customWidth="1"/>
    <col min="4603" max="4605" width="9" style="64"/>
    <col min="4606" max="4607" width="10.5" style="64" customWidth="1"/>
    <col min="4608" max="4854" width="9" style="64"/>
    <col min="4855" max="4855" width="41.6333333333333" style="64" customWidth="1"/>
    <col min="4856" max="4857" width="14.5" style="64" customWidth="1"/>
    <col min="4858" max="4858" width="13.8833333333333" style="64" customWidth="1"/>
    <col min="4859" max="4861" width="9" style="64"/>
    <col min="4862" max="4863" width="10.5" style="64" customWidth="1"/>
    <col min="4864" max="5110" width="9" style="64"/>
    <col min="5111" max="5111" width="41.6333333333333" style="64" customWidth="1"/>
    <col min="5112" max="5113" width="14.5" style="64" customWidth="1"/>
    <col min="5114" max="5114" width="13.8833333333333" style="64" customWidth="1"/>
    <col min="5115" max="5117" width="9" style="64"/>
    <col min="5118" max="5119" width="10.5" style="64" customWidth="1"/>
    <col min="5120" max="5366" width="9" style="64"/>
    <col min="5367" max="5367" width="41.6333333333333" style="64" customWidth="1"/>
    <col min="5368" max="5369" width="14.5" style="64" customWidth="1"/>
    <col min="5370" max="5370" width="13.8833333333333" style="64" customWidth="1"/>
    <col min="5371" max="5373" width="9" style="64"/>
    <col min="5374" max="5375" width="10.5" style="64" customWidth="1"/>
    <col min="5376" max="5622" width="9" style="64"/>
    <col min="5623" max="5623" width="41.6333333333333" style="64" customWidth="1"/>
    <col min="5624" max="5625" width="14.5" style="64" customWidth="1"/>
    <col min="5626" max="5626" width="13.8833333333333" style="64" customWidth="1"/>
    <col min="5627" max="5629" width="9" style="64"/>
    <col min="5630" max="5631" width="10.5" style="64" customWidth="1"/>
    <col min="5632" max="5878" width="9" style="64"/>
    <col min="5879" max="5879" width="41.6333333333333" style="64" customWidth="1"/>
    <col min="5880" max="5881" width="14.5" style="64" customWidth="1"/>
    <col min="5882" max="5882" width="13.8833333333333" style="64" customWidth="1"/>
    <col min="5883" max="5885" width="9" style="64"/>
    <col min="5886" max="5887" width="10.5" style="64" customWidth="1"/>
    <col min="5888" max="6134" width="9" style="64"/>
    <col min="6135" max="6135" width="41.6333333333333" style="64" customWidth="1"/>
    <col min="6136" max="6137" width="14.5" style="64" customWidth="1"/>
    <col min="6138" max="6138" width="13.8833333333333" style="64" customWidth="1"/>
    <col min="6139" max="6141" width="9" style="64"/>
    <col min="6142" max="6143" width="10.5" style="64" customWidth="1"/>
    <col min="6144" max="6390" width="9" style="64"/>
    <col min="6391" max="6391" width="41.6333333333333" style="64" customWidth="1"/>
    <col min="6392" max="6393" width="14.5" style="64" customWidth="1"/>
    <col min="6394" max="6394" width="13.8833333333333" style="64" customWidth="1"/>
    <col min="6395" max="6397" width="9" style="64"/>
    <col min="6398" max="6399" width="10.5" style="64" customWidth="1"/>
    <col min="6400" max="6646" width="9" style="64"/>
    <col min="6647" max="6647" width="41.6333333333333" style="64" customWidth="1"/>
    <col min="6648" max="6649" width="14.5" style="64" customWidth="1"/>
    <col min="6650" max="6650" width="13.8833333333333" style="64" customWidth="1"/>
    <col min="6651" max="6653" width="9" style="64"/>
    <col min="6654" max="6655" width="10.5" style="64" customWidth="1"/>
    <col min="6656" max="6902" width="9" style="64"/>
    <col min="6903" max="6903" width="41.6333333333333" style="64" customWidth="1"/>
    <col min="6904" max="6905" width="14.5" style="64" customWidth="1"/>
    <col min="6906" max="6906" width="13.8833333333333" style="64" customWidth="1"/>
    <col min="6907" max="6909" width="9" style="64"/>
    <col min="6910" max="6911" width="10.5" style="64" customWidth="1"/>
    <col min="6912" max="7158" width="9" style="64"/>
    <col min="7159" max="7159" width="41.6333333333333" style="64" customWidth="1"/>
    <col min="7160" max="7161" width="14.5" style="64" customWidth="1"/>
    <col min="7162" max="7162" width="13.8833333333333" style="64" customWidth="1"/>
    <col min="7163" max="7165" width="9" style="64"/>
    <col min="7166" max="7167" width="10.5" style="64" customWidth="1"/>
    <col min="7168" max="7414" width="9" style="64"/>
    <col min="7415" max="7415" width="41.6333333333333" style="64" customWidth="1"/>
    <col min="7416" max="7417" width="14.5" style="64" customWidth="1"/>
    <col min="7418" max="7418" width="13.8833333333333" style="64" customWidth="1"/>
    <col min="7419" max="7421" width="9" style="64"/>
    <col min="7422" max="7423" width="10.5" style="64" customWidth="1"/>
    <col min="7424" max="7670" width="9" style="64"/>
    <col min="7671" max="7671" width="41.6333333333333" style="64" customWidth="1"/>
    <col min="7672" max="7673" width="14.5" style="64" customWidth="1"/>
    <col min="7674" max="7674" width="13.8833333333333" style="64" customWidth="1"/>
    <col min="7675" max="7677" width="9" style="64"/>
    <col min="7678" max="7679" width="10.5" style="64" customWidth="1"/>
    <col min="7680" max="7926" width="9" style="64"/>
    <col min="7927" max="7927" width="41.6333333333333" style="64" customWidth="1"/>
    <col min="7928" max="7929" width="14.5" style="64" customWidth="1"/>
    <col min="7930" max="7930" width="13.8833333333333" style="64" customWidth="1"/>
    <col min="7931" max="7933" width="9" style="64"/>
    <col min="7934" max="7935" width="10.5" style="64" customWidth="1"/>
    <col min="7936" max="8182" width="9" style="64"/>
    <col min="8183" max="8183" width="41.6333333333333" style="64" customWidth="1"/>
    <col min="8184" max="8185" width="14.5" style="64" customWidth="1"/>
    <col min="8186" max="8186" width="13.8833333333333" style="64" customWidth="1"/>
    <col min="8187" max="8189" width="9" style="64"/>
    <col min="8190" max="8191" width="10.5" style="64" customWidth="1"/>
    <col min="8192" max="8438" width="9" style="64"/>
    <col min="8439" max="8439" width="41.6333333333333" style="64" customWidth="1"/>
    <col min="8440" max="8441" width="14.5" style="64" customWidth="1"/>
    <col min="8442" max="8442" width="13.8833333333333" style="64" customWidth="1"/>
    <col min="8443" max="8445" width="9" style="64"/>
    <col min="8446" max="8447" width="10.5" style="64" customWidth="1"/>
    <col min="8448" max="8694" width="9" style="64"/>
    <col min="8695" max="8695" width="41.6333333333333" style="64" customWidth="1"/>
    <col min="8696" max="8697" width="14.5" style="64" customWidth="1"/>
    <col min="8698" max="8698" width="13.8833333333333" style="64" customWidth="1"/>
    <col min="8699" max="8701" width="9" style="64"/>
    <col min="8702" max="8703" width="10.5" style="64" customWidth="1"/>
    <col min="8704" max="8950" width="9" style="64"/>
    <col min="8951" max="8951" width="41.6333333333333" style="64" customWidth="1"/>
    <col min="8952" max="8953" width="14.5" style="64" customWidth="1"/>
    <col min="8954" max="8954" width="13.8833333333333" style="64" customWidth="1"/>
    <col min="8955" max="8957" width="9" style="64"/>
    <col min="8958" max="8959" width="10.5" style="64" customWidth="1"/>
    <col min="8960" max="9206" width="9" style="64"/>
    <col min="9207" max="9207" width="41.6333333333333" style="64" customWidth="1"/>
    <col min="9208" max="9209" width="14.5" style="64" customWidth="1"/>
    <col min="9210" max="9210" width="13.8833333333333" style="64" customWidth="1"/>
    <col min="9211" max="9213" width="9" style="64"/>
    <col min="9214" max="9215" width="10.5" style="64" customWidth="1"/>
    <col min="9216" max="9462" width="9" style="64"/>
    <col min="9463" max="9463" width="41.6333333333333" style="64" customWidth="1"/>
    <col min="9464" max="9465" width="14.5" style="64" customWidth="1"/>
    <col min="9466" max="9466" width="13.8833333333333" style="64" customWidth="1"/>
    <col min="9467" max="9469" width="9" style="64"/>
    <col min="9470" max="9471" width="10.5" style="64" customWidth="1"/>
    <col min="9472" max="9718" width="9" style="64"/>
    <col min="9719" max="9719" width="41.6333333333333" style="64" customWidth="1"/>
    <col min="9720" max="9721" width="14.5" style="64" customWidth="1"/>
    <col min="9722" max="9722" width="13.8833333333333" style="64" customWidth="1"/>
    <col min="9723" max="9725" width="9" style="64"/>
    <col min="9726" max="9727" width="10.5" style="64" customWidth="1"/>
    <col min="9728" max="9974" width="9" style="64"/>
    <col min="9975" max="9975" width="41.6333333333333" style="64" customWidth="1"/>
    <col min="9976" max="9977" width="14.5" style="64" customWidth="1"/>
    <col min="9978" max="9978" width="13.8833333333333" style="64" customWidth="1"/>
    <col min="9979" max="9981" width="9" style="64"/>
    <col min="9982" max="9983" width="10.5" style="64" customWidth="1"/>
    <col min="9984" max="10230" width="9" style="64"/>
    <col min="10231" max="10231" width="41.6333333333333" style="64" customWidth="1"/>
    <col min="10232" max="10233" width="14.5" style="64" customWidth="1"/>
    <col min="10234" max="10234" width="13.8833333333333" style="64" customWidth="1"/>
    <col min="10235" max="10237" width="9" style="64"/>
    <col min="10238" max="10239" width="10.5" style="64" customWidth="1"/>
    <col min="10240" max="10486" width="9" style="64"/>
    <col min="10487" max="10487" width="41.6333333333333" style="64" customWidth="1"/>
    <col min="10488" max="10489" width="14.5" style="64" customWidth="1"/>
    <col min="10490" max="10490" width="13.8833333333333" style="64" customWidth="1"/>
    <col min="10491" max="10493" width="9" style="64"/>
    <col min="10494" max="10495" width="10.5" style="64" customWidth="1"/>
    <col min="10496" max="10742" width="9" style="64"/>
    <col min="10743" max="10743" width="41.6333333333333" style="64" customWidth="1"/>
    <col min="10744" max="10745" width="14.5" style="64" customWidth="1"/>
    <col min="10746" max="10746" width="13.8833333333333" style="64" customWidth="1"/>
    <col min="10747" max="10749" width="9" style="64"/>
    <col min="10750" max="10751" width="10.5" style="64" customWidth="1"/>
    <col min="10752" max="10998" width="9" style="64"/>
    <col min="10999" max="10999" width="41.6333333333333" style="64" customWidth="1"/>
    <col min="11000" max="11001" width="14.5" style="64" customWidth="1"/>
    <col min="11002" max="11002" width="13.8833333333333" style="64" customWidth="1"/>
    <col min="11003" max="11005" width="9" style="64"/>
    <col min="11006" max="11007" width="10.5" style="64" customWidth="1"/>
    <col min="11008" max="11254" width="9" style="64"/>
    <col min="11255" max="11255" width="41.6333333333333" style="64" customWidth="1"/>
    <col min="11256" max="11257" width="14.5" style="64" customWidth="1"/>
    <col min="11258" max="11258" width="13.8833333333333" style="64" customWidth="1"/>
    <col min="11259" max="11261" width="9" style="64"/>
    <col min="11262" max="11263" width="10.5" style="64" customWidth="1"/>
    <col min="11264" max="11510" width="9" style="64"/>
    <col min="11511" max="11511" width="41.6333333333333" style="64" customWidth="1"/>
    <col min="11512" max="11513" width="14.5" style="64" customWidth="1"/>
    <col min="11514" max="11514" width="13.8833333333333" style="64" customWidth="1"/>
    <col min="11515" max="11517" width="9" style="64"/>
    <col min="11518" max="11519" width="10.5" style="64" customWidth="1"/>
    <col min="11520" max="11766" width="9" style="64"/>
    <col min="11767" max="11767" width="41.6333333333333" style="64" customWidth="1"/>
    <col min="11768" max="11769" width="14.5" style="64" customWidth="1"/>
    <col min="11770" max="11770" width="13.8833333333333" style="64" customWidth="1"/>
    <col min="11771" max="11773" width="9" style="64"/>
    <col min="11774" max="11775" width="10.5" style="64" customWidth="1"/>
    <col min="11776" max="12022" width="9" style="64"/>
    <col min="12023" max="12023" width="41.6333333333333" style="64" customWidth="1"/>
    <col min="12024" max="12025" width="14.5" style="64" customWidth="1"/>
    <col min="12026" max="12026" width="13.8833333333333" style="64" customWidth="1"/>
    <col min="12027" max="12029" width="9" style="64"/>
    <col min="12030" max="12031" width="10.5" style="64" customWidth="1"/>
    <col min="12032" max="12278" width="9" style="64"/>
    <col min="12279" max="12279" width="41.6333333333333" style="64" customWidth="1"/>
    <col min="12280" max="12281" width="14.5" style="64" customWidth="1"/>
    <col min="12282" max="12282" width="13.8833333333333" style="64" customWidth="1"/>
    <col min="12283" max="12285" width="9" style="64"/>
    <col min="12286" max="12287" width="10.5" style="64" customWidth="1"/>
    <col min="12288" max="12534" width="9" style="64"/>
    <col min="12535" max="12535" width="41.6333333333333" style="64" customWidth="1"/>
    <col min="12536" max="12537" width="14.5" style="64" customWidth="1"/>
    <col min="12538" max="12538" width="13.8833333333333" style="64" customWidth="1"/>
    <col min="12539" max="12541" width="9" style="64"/>
    <col min="12542" max="12543" width="10.5" style="64" customWidth="1"/>
    <col min="12544" max="12790" width="9" style="64"/>
    <col min="12791" max="12791" width="41.6333333333333" style="64" customWidth="1"/>
    <col min="12792" max="12793" width="14.5" style="64" customWidth="1"/>
    <col min="12794" max="12794" width="13.8833333333333" style="64" customWidth="1"/>
    <col min="12795" max="12797" width="9" style="64"/>
    <col min="12798" max="12799" width="10.5" style="64" customWidth="1"/>
    <col min="12800" max="13046" width="9" style="64"/>
    <col min="13047" max="13047" width="41.6333333333333" style="64" customWidth="1"/>
    <col min="13048" max="13049" width="14.5" style="64" customWidth="1"/>
    <col min="13050" max="13050" width="13.8833333333333" style="64" customWidth="1"/>
    <col min="13051" max="13053" width="9" style="64"/>
    <col min="13054" max="13055" width="10.5" style="64" customWidth="1"/>
    <col min="13056" max="13302" width="9" style="64"/>
    <col min="13303" max="13303" width="41.6333333333333" style="64" customWidth="1"/>
    <col min="13304" max="13305" width="14.5" style="64" customWidth="1"/>
    <col min="13306" max="13306" width="13.8833333333333" style="64" customWidth="1"/>
    <col min="13307" max="13309" width="9" style="64"/>
    <col min="13310" max="13311" width="10.5" style="64" customWidth="1"/>
    <col min="13312" max="13558" width="9" style="64"/>
    <col min="13559" max="13559" width="41.6333333333333" style="64" customWidth="1"/>
    <col min="13560" max="13561" width="14.5" style="64" customWidth="1"/>
    <col min="13562" max="13562" width="13.8833333333333" style="64" customWidth="1"/>
    <col min="13563" max="13565" width="9" style="64"/>
    <col min="13566" max="13567" width="10.5" style="64" customWidth="1"/>
    <col min="13568" max="13814" width="9" style="64"/>
    <col min="13815" max="13815" width="41.6333333333333" style="64" customWidth="1"/>
    <col min="13816" max="13817" width="14.5" style="64" customWidth="1"/>
    <col min="13818" max="13818" width="13.8833333333333" style="64" customWidth="1"/>
    <col min="13819" max="13821" width="9" style="64"/>
    <col min="13822" max="13823" width="10.5" style="64" customWidth="1"/>
    <col min="13824" max="14070" width="9" style="64"/>
    <col min="14071" max="14071" width="41.6333333333333" style="64" customWidth="1"/>
    <col min="14072" max="14073" width="14.5" style="64" customWidth="1"/>
    <col min="14074" max="14074" width="13.8833333333333" style="64" customWidth="1"/>
    <col min="14075" max="14077" width="9" style="64"/>
    <col min="14078" max="14079" width="10.5" style="64" customWidth="1"/>
    <col min="14080" max="14326" width="9" style="64"/>
    <col min="14327" max="14327" width="41.6333333333333" style="64" customWidth="1"/>
    <col min="14328" max="14329" width="14.5" style="64" customWidth="1"/>
    <col min="14330" max="14330" width="13.8833333333333" style="64" customWidth="1"/>
    <col min="14331" max="14333" width="9" style="64"/>
    <col min="14334" max="14335" width="10.5" style="64" customWidth="1"/>
    <col min="14336" max="14582" width="9" style="64"/>
    <col min="14583" max="14583" width="41.6333333333333" style="64" customWidth="1"/>
    <col min="14584" max="14585" width="14.5" style="64" customWidth="1"/>
    <col min="14586" max="14586" width="13.8833333333333" style="64" customWidth="1"/>
    <col min="14587" max="14589" width="9" style="64"/>
    <col min="14590" max="14591" width="10.5" style="64" customWidth="1"/>
    <col min="14592" max="14838" width="9" style="64"/>
    <col min="14839" max="14839" width="41.6333333333333" style="64" customWidth="1"/>
    <col min="14840" max="14841" width="14.5" style="64" customWidth="1"/>
    <col min="14842" max="14842" width="13.8833333333333" style="64" customWidth="1"/>
    <col min="14843" max="14845" width="9" style="64"/>
    <col min="14846" max="14847" width="10.5" style="64" customWidth="1"/>
    <col min="14848" max="15094" width="9" style="64"/>
    <col min="15095" max="15095" width="41.6333333333333" style="64" customWidth="1"/>
    <col min="15096" max="15097" width="14.5" style="64" customWidth="1"/>
    <col min="15098" max="15098" width="13.8833333333333" style="64" customWidth="1"/>
    <col min="15099" max="15101" width="9" style="64"/>
    <col min="15102" max="15103" width="10.5" style="64" customWidth="1"/>
    <col min="15104" max="15350" width="9" style="64"/>
    <col min="15351" max="15351" width="41.6333333333333" style="64" customWidth="1"/>
    <col min="15352" max="15353" width="14.5" style="64" customWidth="1"/>
    <col min="15354" max="15354" width="13.8833333333333" style="64" customWidth="1"/>
    <col min="15355" max="15357" width="9" style="64"/>
    <col min="15358" max="15359" width="10.5" style="64" customWidth="1"/>
    <col min="15360" max="15606" width="9" style="64"/>
    <col min="15607" max="15607" width="41.6333333333333" style="64" customWidth="1"/>
    <col min="15608" max="15609" width="14.5" style="64" customWidth="1"/>
    <col min="15610" max="15610" width="13.8833333333333" style="64" customWidth="1"/>
    <col min="15611" max="15613" width="9" style="64"/>
    <col min="15614" max="15615" width="10.5" style="64" customWidth="1"/>
    <col min="15616" max="15862" width="9" style="64"/>
    <col min="15863" max="15863" width="41.6333333333333" style="64" customWidth="1"/>
    <col min="15864" max="15865" width="14.5" style="64" customWidth="1"/>
    <col min="15866" max="15866" width="13.8833333333333" style="64" customWidth="1"/>
    <col min="15867" max="15869" width="9" style="64"/>
    <col min="15870" max="15871" width="10.5" style="64" customWidth="1"/>
    <col min="15872" max="16118" width="9" style="64"/>
    <col min="16119" max="16119" width="41.6333333333333" style="64" customWidth="1"/>
    <col min="16120" max="16121" width="14.5" style="64" customWidth="1"/>
    <col min="16122" max="16122" width="13.8833333333333" style="64" customWidth="1"/>
    <col min="16123" max="16125" width="9" style="64"/>
    <col min="16126" max="16127" width="10.5" style="64" customWidth="1"/>
    <col min="16128" max="16384" width="9" style="64"/>
  </cols>
  <sheetData>
    <row r="1" ht="45" customHeight="1" spans="1:4">
      <c r="A1" s="66" t="s">
        <v>1823</v>
      </c>
      <c r="B1" s="67"/>
      <c r="C1" s="67"/>
      <c r="D1" s="66"/>
    </row>
    <row r="2" ht="20.1" customHeight="1" spans="1:4">
      <c r="A2" s="68"/>
      <c r="B2" s="69"/>
      <c r="C2" s="70"/>
      <c r="D2" s="71" t="s">
        <v>1824</v>
      </c>
    </row>
    <row r="3" ht="45" customHeight="1" spans="1:5">
      <c r="A3" s="72" t="s">
        <v>1157</v>
      </c>
      <c r="B3" s="73" t="s">
        <v>1747</v>
      </c>
      <c r="C3" s="73" t="s">
        <v>5</v>
      </c>
      <c r="D3" s="73" t="s">
        <v>1748</v>
      </c>
      <c r="E3" s="74" t="s">
        <v>7</v>
      </c>
    </row>
    <row r="4" ht="36" customHeight="1" spans="1:5">
      <c r="A4" s="75" t="s">
        <v>1825</v>
      </c>
      <c r="B4" s="76">
        <v>48207</v>
      </c>
      <c r="C4" s="76">
        <v>0</v>
      </c>
      <c r="D4" s="77">
        <v>-1</v>
      </c>
      <c r="E4" s="74" t="str">
        <f t="shared" ref="E4:E22" si="0">IF(A4&lt;&gt;"",IF(SUM(B4:C4)&lt;&gt;0,"是","否"),"是")</f>
        <v>是</v>
      </c>
    </row>
    <row r="5" ht="36" customHeight="1" spans="1:5">
      <c r="A5" s="78" t="s">
        <v>1826</v>
      </c>
      <c r="B5" s="79">
        <v>46448</v>
      </c>
      <c r="C5" s="79"/>
      <c r="D5" s="77">
        <v>-1</v>
      </c>
      <c r="E5" s="74" t="str">
        <f t="shared" si="0"/>
        <v>是</v>
      </c>
    </row>
    <row r="6" ht="36" customHeight="1" spans="1:5">
      <c r="A6" s="78" t="s">
        <v>1827</v>
      </c>
      <c r="B6" s="80">
        <v>1359</v>
      </c>
      <c r="C6" s="80"/>
      <c r="D6" s="77">
        <v>-1</v>
      </c>
      <c r="E6" s="74" t="str">
        <f t="shared" si="0"/>
        <v>是</v>
      </c>
    </row>
    <row r="7" ht="36" customHeight="1" spans="1:5">
      <c r="A7" s="78" t="s">
        <v>1828</v>
      </c>
      <c r="B7" s="80">
        <v>400</v>
      </c>
      <c r="C7" s="80"/>
      <c r="D7" s="77">
        <v>-1</v>
      </c>
      <c r="E7" s="74" t="str">
        <f t="shared" si="0"/>
        <v>是</v>
      </c>
    </row>
    <row r="8" ht="36" customHeight="1" spans="1:5">
      <c r="A8" s="75" t="s">
        <v>1829</v>
      </c>
      <c r="B8" s="76">
        <v>25667</v>
      </c>
      <c r="C8" s="76">
        <v>28916</v>
      </c>
      <c r="D8" s="77">
        <v>0.127</v>
      </c>
      <c r="E8" s="74" t="str">
        <f t="shared" si="0"/>
        <v>是</v>
      </c>
    </row>
    <row r="9" ht="36" customHeight="1" spans="1:5">
      <c r="A9" s="78" t="s">
        <v>1830</v>
      </c>
      <c r="B9" s="81">
        <v>24617</v>
      </c>
      <c r="C9" s="82">
        <v>27716</v>
      </c>
      <c r="D9" s="77">
        <v>0.126</v>
      </c>
      <c r="E9" s="74" t="str">
        <f t="shared" si="0"/>
        <v>是</v>
      </c>
    </row>
    <row r="10" ht="36" customHeight="1" spans="1:5">
      <c r="A10" s="78" t="s">
        <v>1831</v>
      </c>
      <c r="B10" s="83">
        <v>1050</v>
      </c>
      <c r="C10" s="82">
        <v>1200</v>
      </c>
      <c r="D10" s="77">
        <v>0.143</v>
      </c>
      <c r="E10" s="74" t="str">
        <f t="shared" si="0"/>
        <v>是</v>
      </c>
    </row>
    <row r="11" ht="36" customHeight="1" spans="1:5">
      <c r="A11" s="75" t="s">
        <v>1832</v>
      </c>
      <c r="B11" s="84">
        <v>8477</v>
      </c>
      <c r="C11" s="84">
        <v>9369</v>
      </c>
      <c r="D11" s="77">
        <v>0.105</v>
      </c>
      <c r="E11" s="74" t="str">
        <f t="shared" si="0"/>
        <v>是</v>
      </c>
    </row>
    <row r="12" ht="36" customHeight="1" spans="1:5">
      <c r="A12" s="78" t="s">
        <v>1833</v>
      </c>
      <c r="B12" s="85">
        <v>6204</v>
      </c>
      <c r="C12" s="85">
        <v>7011</v>
      </c>
      <c r="D12" s="77">
        <v>0.13</v>
      </c>
      <c r="E12" s="74" t="str">
        <f t="shared" si="0"/>
        <v>是</v>
      </c>
    </row>
    <row r="13" ht="36" customHeight="1" spans="1:5">
      <c r="A13" s="78" t="s">
        <v>1834</v>
      </c>
      <c r="B13" s="85">
        <v>1968</v>
      </c>
      <c r="C13" s="85">
        <v>2037</v>
      </c>
      <c r="D13" s="77">
        <v>0.035</v>
      </c>
      <c r="E13" s="74" t="str">
        <f t="shared" si="0"/>
        <v>是</v>
      </c>
    </row>
    <row r="14" s="63" customFormat="1" ht="36" customHeight="1" spans="1:5">
      <c r="A14" s="78" t="s">
        <v>1835</v>
      </c>
      <c r="B14" s="85">
        <v>295</v>
      </c>
      <c r="C14" s="85">
        <v>311</v>
      </c>
      <c r="D14" s="77">
        <v>0.054</v>
      </c>
      <c r="E14" s="74" t="str">
        <f t="shared" si="0"/>
        <v>是</v>
      </c>
    </row>
    <row r="15" ht="36" customHeight="1" spans="1:5">
      <c r="A15" s="78" t="s">
        <v>1836</v>
      </c>
      <c r="B15" s="85">
        <v>10</v>
      </c>
      <c r="C15" s="85">
        <v>10</v>
      </c>
      <c r="D15" s="77">
        <v>0</v>
      </c>
      <c r="E15" s="74" t="str">
        <f t="shared" si="0"/>
        <v>是</v>
      </c>
    </row>
    <row r="16" ht="36" customHeight="1" spans="1:5">
      <c r="A16" s="78"/>
      <c r="B16" s="86"/>
      <c r="C16" s="86"/>
      <c r="D16" s="77">
        <v>0</v>
      </c>
      <c r="E16" s="74" t="str">
        <f t="shared" si="0"/>
        <v>是</v>
      </c>
    </row>
    <row r="17" ht="36" customHeight="1" spans="1:5">
      <c r="A17" s="87" t="s">
        <v>1837</v>
      </c>
      <c r="B17" s="88">
        <v>82351</v>
      </c>
      <c r="C17" s="88">
        <v>38285</v>
      </c>
      <c r="D17" s="77">
        <v>-0.535</v>
      </c>
      <c r="E17" s="74" t="str">
        <f t="shared" si="0"/>
        <v>是</v>
      </c>
    </row>
    <row r="18" ht="36" customHeight="1" spans="1:5">
      <c r="A18" s="75" t="s">
        <v>1838</v>
      </c>
      <c r="B18" s="88">
        <v>113242</v>
      </c>
      <c r="C18" s="88">
        <v>66506</v>
      </c>
      <c r="D18" s="77">
        <v>-0.413</v>
      </c>
      <c r="E18" s="74" t="str">
        <f t="shared" si="0"/>
        <v>是</v>
      </c>
    </row>
    <row r="19" ht="36" customHeight="1" spans="1:5">
      <c r="A19" s="78" t="s">
        <v>1839</v>
      </c>
      <c r="B19" s="88">
        <v>70341</v>
      </c>
      <c r="C19" s="88">
        <v>66506</v>
      </c>
      <c r="D19" s="77">
        <v>-0.055</v>
      </c>
      <c r="E19" s="74" t="str">
        <f t="shared" si="0"/>
        <v>是</v>
      </c>
    </row>
    <row r="20" ht="36" customHeight="1" spans="1:5">
      <c r="A20" s="78" t="s">
        <v>1840</v>
      </c>
      <c r="B20" s="89">
        <v>70341</v>
      </c>
      <c r="C20" s="89">
        <v>66506</v>
      </c>
      <c r="D20" s="77">
        <v>-0.055</v>
      </c>
      <c r="E20" s="74" t="str">
        <f t="shared" si="0"/>
        <v>是</v>
      </c>
    </row>
    <row r="21" ht="36" customHeight="1" spans="1:5">
      <c r="A21" s="78" t="s">
        <v>1841</v>
      </c>
      <c r="B21" s="86">
        <v>42901</v>
      </c>
      <c r="C21" s="86">
        <v>0</v>
      </c>
      <c r="D21" s="77">
        <v>-1</v>
      </c>
      <c r="E21" s="74" t="str">
        <f t="shared" si="0"/>
        <v>是</v>
      </c>
    </row>
    <row r="22" ht="36" customHeight="1" spans="1:5">
      <c r="A22" s="78" t="s">
        <v>1842</v>
      </c>
      <c r="B22" s="86">
        <v>42901</v>
      </c>
      <c r="C22" s="86"/>
      <c r="D22" s="77">
        <v>-1</v>
      </c>
      <c r="E22" s="74" t="str">
        <f t="shared" si="0"/>
        <v>是</v>
      </c>
    </row>
    <row r="23" ht="35" hidden="1" customHeight="1" spans="1:4">
      <c r="A23" s="87" t="s">
        <v>1843</v>
      </c>
      <c r="B23" s="76">
        <v>195593</v>
      </c>
      <c r="C23" s="76">
        <v>104791</v>
      </c>
      <c r="D23" s="77">
        <v>-0.464</v>
      </c>
    </row>
    <row r="24" spans="2:3">
      <c r="B24" s="90"/>
      <c r="C24" s="90"/>
    </row>
    <row r="25" spans="2:3">
      <c r="B25" s="90"/>
      <c r="C25" s="90"/>
    </row>
    <row r="26" spans="2:3">
      <c r="B26" s="90"/>
      <c r="C26" s="90"/>
    </row>
  </sheetData>
  <autoFilter xmlns:etc="http://www.wps.cn/officeDocument/2017/etCustomData" ref="A3:F23" etc:filterBottomFollowUsedRange="0">
    <filterColumn colId="4">
      <customFilters>
        <customFilter operator="equal" val="是"/>
      </customFilters>
    </filterColumn>
    <extLst/>
  </autoFilter>
  <mergeCells count="1">
    <mergeCell ref="A1:D1"/>
  </mergeCells>
  <conditionalFormatting sqref="E16:F16">
    <cfRule type="cellIs" dxfId="4" priority="6" stopIfTrue="1" operator="lessThan">
      <formula>0</formula>
    </cfRule>
  </conditionalFormatting>
  <conditionalFormatting sqref="D4:D5 D6:D10 D11:D15 D16:D21 D22:D2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G15"/>
  <sheetViews>
    <sheetView workbookViewId="0">
      <selection activeCell="G7" sqref="G7"/>
    </sheetView>
  </sheetViews>
  <sheetFormatPr defaultColWidth="10" defaultRowHeight="13.5" outlineLevelCol="6"/>
  <cols>
    <col min="1" max="1" width="24.6333333333333" style="22" customWidth="1"/>
    <col min="2" max="7" width="15.6333333333333" style="22" customWidth="1"/>
    <col min="8" max="8" width="9.76666666666667" style="22" customWidth="1"/>
    <col min="9" max="16384" width="10" style="22"/>
  </cols>
  <sheetData>
    <row r="1" s="22" customFormat="1" ht="30" customHeight="1" spans="1:1">
      <c r="A1" s="49"/>
    </row>
    <row r="2" s="22" customFormat="1" ht="28.6" customHeight="1" spans="1:7">
      <c r="A2" s="56" t="s">
        <v>1844</v>
      </c>
      <c r="B2" s="56"/>
      <c r="C2" s="56"/>
      <c r="D2" s="56"/>
      <c r="E2" s="56"/>
      <c r="F2" s="56"/>
      <c r="G2" s="56"/>
    </row>
    <row r="3" s="22" customFormat="1" ht="23" customHeight="1" spans="1:7">
      <c r="A3" s="54"/>
      <c r="B3" s="54"/>
      <c r="F3" s="55" t="s">
        <v>1845</v>
      </c>
      <c r="G3" s="55"/>
    </row>
    <row r="4" s="22" customFormat="1" ht="30" customHeight="1" spans="1:7">
      <c r="A4" s="57" t="s">
        <v>1846</v>
      </c>
      <c r="B4" s="57" t="s">
        <v>1847</v>
      </c>
      <c r="C4" s="57"/>
      <c r="D4" s="57"/>
      <c r="E4" s="57" t="s">
        <v>1848</v>
      </c>
      <c r="F4" s="57"/>
      <c r="G4" s="57"/>
    </row>
    <row r="5" s="22" customFormat="1" ht="30" customHeight="1" spans="1:7">
      <c r="A5" s="57"/>
      <c r="B5" s="61"/>
      <c r="C5" s="57" t="s">
        <v>1849</v>
      </c>
      <c r="D5" s="57" t="s">
        <v>1850</v>
      </c>
      <c r="E5" s="61"/>
      <c r="F5" s="57" t="s">
        <v>1849</v>
      </c>
      <c r="G5" s="57" t="s">
        <v>1850</v>
      </c>
    </row>
    <row r="6" s="22" customFormat="1" ht="30" customHeight="1" spans="1:7">
      <c r="A6" s="57" t="s">
        <v>1851</v>
      </c>
      <c r="B6" s="57" t="s">
        <v>1852</v>
      </c>
      <c r="C6" s="57" t="s">
        <v>1853</v>
      </c>
      <c r="D6" s="57" t="s">
        <v>1854</v>
      </c>
      <c r="E6" s="57" t="s">
        <v>1855</v>
      </c>
      <c r="F6" s="57" t="s">
        <v>1856</v>
      </c>
      <c r="G6" s="57" t="s">
        <v>1857</v>
      </c>
    </row>
    <row r="7" s="22" customFormat="1" ht="30" customHeight="1" spans="1:7">
      <c r="A7" s="62" t="s">
        <v>1800</v>
      </c>
      <c r="B7" s="61">
        <v>119.6</v>
      </c>
      <c r="C7" s="61">
        <v>35.25</v>
      </c>
      <c r="D7" s="61">
        <v>84.35</v>
      </c>
      <c r="E7" s="61">
        <v>111.19</v>
      </c>
      <c r="F7" s="61">
        <v>29.2</v>
      </c>
      <c r="G7" s="61">
        <v>81.99</v>
      </c>
    </row>
    <row r="8" s="24" customFormat="1" ht="25" customHeight="1" spans="1:7">
      <c r="A8" s="48" t="s">
        <v>1858</v>
      </c>
      <c r="B8" s="48"/>
      <c r="C8" s="48"/>
      <c r="D8" s="48"/>
      <c r="E8" s="48"/>
      <c r="F8" s="48"/>
      <c r="G8" s="48"/>
    </row>
    <row r="9" s="24" customFormat="1" ht="25" customHeight="1" spans="1:7">
      <c r="A9" s="48" t="s">
        <v>1859</v>
      </c>
      <c r="B9" s="48"/>
      <c r="C9" s="48"/>
      <c r="D9" s="48"/>
      <c r="E9" s="48"/>
      <c r="F9" s="48"/>
      <c r="G9" s="48"/>
    </row>
    <row r="10" s="22" customFormat="1" ht="18" customHeight="1" spans="1:7">
      <c r="A10" s="49"/>
      <c r="B10" s="49"/>
      <c r="C10" s="49"/>
      <c r="D10" s="49"/>
      <c r="E10" s="49"/>
      <c r="F10" s="49"/>
      <c r="G10" s="49"/>
    </row>
    <row r="11" s="22" customFormat="1" ht="18" customHeight="1" spans="1:7">
      <c r="A11" s="49"/>
      <c r="B11" s="49"/>
      <c r="C11" s="49"/>
      <c r="D11" s="49"/>
      <c r="E11" s="49"/>
      <c r="F11" s="49"/>
      <c r="G11" s="49"/>
    </row>
    <row r="12" s="22" customFormat="1" ht="18" customHeight="1" spans="1:7">
      <c r="A12" s="49"/>
      <c r="B12" s="49"/>
      <c r="C12" s="49"/>
      <c r="D12" s="49"/>
      <c r="E12" s="49"/>
      <c r="F12" s="49"/>
      <c r="G12" s="49"/>
    </row>
    <row r="13" s="22" customFormat="1" ht="18" customHeight="1" spans="1:7">
      <c r="A13" s="49"/>
      <c r="B13" s="49"/>
      <c r="C13" s="49"/>
      <c r="D13" s="49"/>
      <c r="E13" s="49"/>
      <c r="F13" s="49"/>
      <c r="G13" s="49"/>
    </row>
    <row r="14" s="22" customFormat="1" ht="14" customHeight="1" spans="1:7">
      <c r="A14" s="49"/>
      <c r="B14" s="49"/>
      <c r="C14" s="49"/>
      <c r="D14" s="49"/>
      <c r="E14" s="49"/>
      <c r="F14" s="49"/>
      <c r="G14" s="49"/>
    </row>
    <row r="15" s="22" customFormat="1" ht="33" customHeight="1" spans="1:7">
      <c r="A15" s="54"/>
      <c r="B15" s="54"/>
      <c r="C15" s="54"/>
      <c r="D15" s="54"/>
      <c r="E15" s="54"/>
      <c r="F15" s="54"/>
      <c r="G15" s="54"/>
    </row>
  </sheetData>
  <mergeCells count="7">
    <mergeCell ref="A2:G2"/>
    <mergeCell ref="F3:G3"/>
    <mergeCell ref="B4:D4"/>
    <mergeCell ref="E4:G4"/>
    <mergeCell ref="A8:G8"/>
    <mergeCell ref="A9:G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C9"/>
  <sheetViews>
    <sheetView workbookViewId="0">
      <selection activeCell="I27" sqref="I27"/>
    </sheetView>
  </sheetViews>
  <sheetFormatPr defaultColWidth="10" defaultRowHeight="13.5" outlineLevelCol="2"/>
  <cols>
    <col min="1" max="1" width="24.6333333333333" style="22" customWidth="1"/>
    <col min="2" max="2" width="37.3333333333333" style="22" customWidth="1"/>
    <col min="3" max="3" width="41.1083333333333" style="22" customWidth="1"/>
    <col min="4" max="4" width="9.76666666666667" style="22" customWidth="1"/>
    <col min="5" max="16384" width="10" style="22"/>
  </cols>
  <sheetData>
    <row r="1" s="22" customFormat="1" ht="30" customHeight="1" spans="1:1">
      <c r="A1" s="49"/>
    </row>
    <row r="2" s="22" customFormat="1" ht="28.6" customHeight="1" spans="1:3">
      <c r="A2" s="56" t="s">
        <v>1860</v>
      </c>
      <c r="B2" s="56"/>
      <c r="C2" s="56"/>
    </row>
    <row r="3" s="22" customFormat="1" ht="23" customHeight="1" spans="1:3">
      <c r="A3" s="54"/>
      <c r="C3" s="55" t="s">
        <v>1845</v>
      </c>
    </row>
    <row r="4" s="22" customFormat="1" ht="30" customHeight="1" spans="1:3">
      <c r="A4" s="57" t="s">
        <v>1846</v>
      </c>
      <c r="B4" s="57"/>
      <c r="C4" s="57"/>
    </row>
    <row r="5" s="22" customFormat="1" ht="30" customHeight="1" spans="1:3">
      <c r="A5" s="57"/>
      <c r="B5" s="57" t="s">
        <v>1861</v>
      </c>
      <c r="C5" s="57" t="s">
        <v>1862</v>
      </c>
    </row>
    <row r="6" s="22" customFormat="1" ht="30" customHeight="1" spans="1:3">
      <c r="A6" s="57" t="s">
        <v>1851</v>
      </c>
      <c r="B6" s="57" t="s">
        <v>1853</v>
      </c>
      <c r="C6" s="57" t="s">
        <v>1856</v>
      </c>
    </row>
    <row r="7" s="22" customFormat="1" ht="30" customHeight="1" spans="1:3">
      <c r="A7" s="60" t="s">
        <v>1800</v>
      </c>
      <c r="B7" s="61">
        <v>35.25</v>
      </c>
      <c r="C7" s="61">
        <v>29.2</v>
      </c>
    </row>
    <row r="8" s="24" customFormat="1" ht="25" customHeight="1" spans="1:3">
      <c r="A8" s="48" t="s">
        <v>1858</v>
      </c>
      <c r="B8" s="48"/>
      <c r="C8" s="48"/>
    </row>
    <row r="9" s="24" customFormat="1" ht="25" customHeight="1" spans="1:3">
      <c r="A9" s="48" t="s">
        <v>1859</v>
      </c>
      <c r="B9" s="48"/>
      <c r="C9" s="48"/>
    </row>
  </sheetData>
  <mergeCells count="4">
    <mergeCell ref="A2:C2"/>
    <mergeCell ref="A8:C8"/>
    <mergeCell ref="A9:C9"/>
    <mergeCell ref="A4:A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C9"/>
  <sheetViews>
    <sheetView workbookViewId="0">
      <selection activeCell="J21" sqref="J21"/>
    </sheetView>
  </sheetViews>
  <sheetFormatPr defaultColWidth="10" defaultRowHeight="13.5" outlineLevelCol="2"/>
  <cols>
    <col min="1" max="1" width="24.6333333333333" style="22" customWidth="1"/>
    <col min="2" max="2" width="32.225" style="22" customWidth="1"/>
    <col min="3" max="3" width="36.8916666666667" style="22" customWidth="1"/>
    <col min="4" max="4" width="9.76666666666667" style="22" customWidth="1"/>
    <col min="5" max="16380" width="10" style="22"/>
  </cols>
  <sheetData>
    <row r="1" s="22" customFormat="1" ht="30" customHeight="1" spans="1:1">
      <c r="A1" s="49"/>
    </row>
    <row r="2" s="22" customFormat="1" ht="28.6" customHeight="1" spans="1:3">
      <c r="A2" s="56" t="s">
        <v>1863</v>
      </c>
      <c r="B2" s="56"/>
      <c r="C2" s="56"/>
    </row>
    <row r="3" s="22" customFormat="1" ht="23" customHeight="1" spans="1:3">
      <c r="A3" s="54"/>
      <c r="C3" s="55" t="s">
        <v>1845</v>
      </c>
    </row>
    <row r="4" s="22" customFormat="1" ht="30" customHeight="1" spans="1:3">
      <c r="A4" s="57" t="s">
        <v>1846</v>
      </c>
      <c r="B4" s="58" t="s">
        <v>1864</v>
      </c>
      <c r="C4" s="58" t="s">
        <v>1865</v>
      </c>
    </row>
    <row r="5" s="22" customFormat="1" ht="40" customHeight="1" spans="1:3">
      <c r="A5" s="57"/>
      <c r="B5" s="59"/>
      <c r="C5" s="59"/>
    </row>
    <row r="6" s="22" customFormat="1" ht="30" customHeight="1" spans="1:3">
      <c r="A6" s="57" t="s">
        <v>1851</v>
      </c>
      <c r="B6" s="57" t="s">
        <v>1854</v>
      </c>
      <c r="C6" s="57" t="s">
        <v>1857</v>
      </c>
    </row>
    <row r="7" s="22" customFormat="1" ht="30" customHeight="1" spans="1:3">
      <c r="A7" s="60" t="s">
        <v>1800</v>
      </c>
      <c r="B7" s="61">
        <v>84.35</v>
      </c>
      <c r="C7" s="61">
        <v>81.99</v>
      </c>
    </row>
    <row r="8" s="24" customFormat="1" ht="25" customHeight="1" spans="1:3">
      <c r="A8" s="48" t="s">
        <v>1858</v>
      </c>
      <c r="B8" s="48"/>
      <c r="C8" s="48"/>
    </row>
    <row r="9" s="24" customFormat="1" ht="25" customHeight="1" spans="1:3">
      <c r="A9" s="48" t="s">
        <v>1859</v>
      </c>
      <c r="B9" s="48"/>
      <c r="C9" s="48"/>
    </row>
  </sheetData>
  <mergeCells count="6">
    <mergeCell ref="A2:C2"/>
    <mergeCell ref="A8:C8"/>
    <mergeCell ref="A9:C9"/>
    <mergeCell ref="A4:A5"/>
    <mergeCell ref="B4:B5"/>
    <mergeCell ref="C4:C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G16"/>
  <sheetViews>
    <sheetView topLeftCell="A8" workbookViewId="0">
      <selection activeCell="F19" sqref="F19"/>
    </sheetView>
  </sheetViews>
  <sheetFormatPr defaultColWidth="10" defaultRowHeight="13.5" outlineLevelCol="6"/>
  <cols>
    <col min="1" max="1" width="60" style="22" customWidth="1"/>
    <col min="2" max="3" width="25.6333333333333" style="22" customWidth="1"/>
    <col min="4" max="4" width="9.76666666666667" style="22" customWidth="1"/>
    <col min="5" max="16384" width="10" style="22"/>
  </cols>
  <sheetData>
    <row r="1" s="22" customFormat="1" ht="23" customHeight="1"/>
    <row r="2" s="22" customFormat="1" ht="14.3" customHeight="1" spans="1:1">
      <c r="A2" s="49"/>
    </row>
    <row r="3" s="22" customFormat="1" ht="28.6" customHeight="1" spans="1:3">
      <c r="A3" s="44" t="s">
        <v>1866</v>
      </c>
      <c r="B3" s="44"/>
      <c r="C3" s="44"/>
    </row>
    <row r="4" s="22" customFormat="1" ht="27" customHeight="1" spans="1:3">
      <c r="A4" s="54"/>
      <c r="B4" s="54"/>
      <c r="C4" s="55" t="s">
        <v>1845</v>
      </c>
    </row>
    <row r="5" s="22" customFormat="1" ht="24" customHeight="1" spans="1:3">
      <c r="A5" s="29" t="s">
        <v>1867</v>
      </c>
      <c r="B5" s="29" t="s">
        <v>1799</v>
      </c>
      <c r="C5" s="29" t="s">
        <v>1868</v>
      </c>
    </row>
    <row r="6" s="22" customFormat="1" ht="32" customHeight="1" spans="1:3">
      <c r="A6" s="51" t="s">
        <v>1869</v>
      </c>
      <c r="B6" s="52"/>
      <c r="C6" s="52">
        <v>32.14</v>
      </c>
    </row>
    <row r="7" s="22" customFormat="1" ht="32" customHeight="1" spans="1:3">
      <c r="A7" s="51" t="s">
        <v>1870</v>
      </c>
      <c r="B7" s="52"/>
      <c r="C7" s="52">
        <v>35.25</v>
      </c>
    </row>
    <row r="8" s="22" customFormat="1" ht="32" customHeight="1" spans="1:3">
      <c r="A8" s="51" t="s">
        <v>1871</v>
      </c>
      <c r="B8" s="52"/>
      <c r="C8" s="52">
        <f>SUM(C9:C10)</f>
        <v>4.05</v>
      </c>
    </row>
    <row r="9" s="22" customFormat="1" ht="32" customHeight="1" spans="1:3">
      <c r="A9" s="51" t="s">
        <v>1872</v>
      </c>
      <c r="B9" s="52"/>
      <c r="C9" s="52"/>
    </row>
    <row r="10" s="22" customFormat="1" ht="32" customHeight="1" spans="1:3">
      <c r="A10" s="51" t="s">
        <v>1873</v>
      </c>
      <c r="B10" s="52"/>
      <c r="C10" s="52">
        <v>4.05</v>
      </c>
    </row>
    <row r="11" s="22" customFormat="1" ht="32" customHeight="1" spans="1:3">
      <c r="A11" s="51" t="s">
        <v>1874</v>
      </c>
      <c r="B11" s="52"/>
      <c r="C11" s="52">
        <v>5.09</v>
      </c>
    </row>
    <row r="12" s="22" customFormat="1" ht="32" customHeight="1" spans="1:3">
      <c r="A12" s="51" t="s">
        <v>1875</v>
      </c>
      <c r="B12" s="52"/>
      <c r="C12" s="52">
        <v>29.2</v>
      </c>
    </row>
    <row r="13" s="22" customFormat="1" ht="32" customHeight="1" spans="1:3">
      <c r="A13" s="51" t="s">
        <v>1876</v>
      </c>
      <c r="B13" s="52"/>
      <c r="C13" s="52"/>
    </row>
    <row r="14" s="22" customFormat="1" ht="32" customHeight="1" spans="1:3">
      <c r="A14" s="51" t="s">
        <v>1877</v>
      </c>
      <c r="B14" s="52"/>
      <c r="C14" s="52"/>
    </row>
    <row r="15" s="24" customFormat="1" ht="69" customHeight="1" spans="1:7">
      <c r="A15" s="34" t="s">
        <v>1878</v>
      </c>
      <c r="B15" s="34"/>
      <c r="C15" s="34"/>
      <c r="D15" s="48"/>
      <c r="E15" s="48"/>
      <c r="F15" s="48"/>
      <c r="G15" s="48"/>
    </row>
    <row r="16" s="22" customFormat="1" spans="1:3">
      <c r="A16" s="54"/>
      <c r="B16" s="54"/>
      <c r="C16" s="54"/>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tabColor rgb="FF00B0F0"/>
  </sheetPr>
  <dimension ref="A1:G1327"/>
  <sheetViews>
    <sheetView showGridLines="0" showZeros="0" view="pageBreakPreview" zoomScaleNormal="100" workbookViewId="0">
      <pane xSplit="1" ySplit="3" topLeftCell="B132" activePane="bottomRight" state="frozen"/>
      <selection/>
      <selection pane="topRight"/>
      <selection pane="bottomLeft"/>
      <selection pane="bottomRight" activeCell="B1" sqref="B1:E1"/>
    </sheetView>
  </sheetViews>
  <sheetFormatPr defaultColWidth="9" defaultRowHeight="14.25" outlineLevelCol="6"/>
  <cols>
    <col min="1" max="1" width="19.1333333333333" style="113" customWidth="1"/>
    <col min="2" max="2" width="50.6333333333333" style="113" customWidth="1"/>
    <col min="3" max="4" width="20.6333333333333" style="113" customWidth="1"/>
    <col min="5" max="5" width="20.6333333333333" style="259" customWidth="1"/>
    <col min="6" max="6" width="4" style="113" customWidth="1"/>
    <col min="7" max="16384" width="9" style="113"/>
  </cols>
  <sheetData>
    <row r="1" s="341" customFormat="1" ht="45" customHeight="1" spans="2:5">
      <c r="B1" s="344" t="s">
        <v>69</v>
      </c>
      <c r="C1" s="344"/>
      <c r="D1" s="344"/>
      <c r="E1" s="344"/>
    </row>
    <row r="2" s="341" customFormat="1" ht="20.1" customHeight="1" spans="1:5">
      <c r="A2" s="345"/>
      <c r="B2" s="346"/>
      <c r="C2" s="347"/>
      <c r="D2" s="348"/>
      <c r="E2" s="348" t="s">
        <v>1</v>
      </c>
    </row>
    <row r="3" s="114" customFormat="1" ht="45" customHeight="1" spans="1:7">
      <c r="A3" s="349" t="s">
        <v>2</v>
      </c>
      <c r="B3" s="350" t="s">
        <v>3</v>
      </c>
      <c r="C3" s="349" t="s">
        <v>4</v>
      </c>
      <c r="D3" s="349" t="s">
        <v>5</v>
      </c>
      <c r="E3" s="349" t="s">
        <v>6</v>
      </c>
      <c r="F3" s="324" t="s">
        <v>7</v>
      </c>
      <c r="G3" s="114" t="s">
        <v>70</v>
      </c>
    </row>
    <row r="4" ht="36" customHeight="1" spans="1:7">
      <c r="A4" s="351">
        <v>201</v>
      </c>
      <c r="B4" s="352" t="s">
        <v>71</v>
      </c>
      <c r="C4" s="353">
        <f>SUM(C5,C17,C26,C37,C48,C59,C70,C78,C87,C100,C109,C120,C132,C139,C147,C153,C160,C167,C174,C181,C188,C196,C202,C208,C215,C230)</f>
        <v>54000</v>
      </c>
      <c r="D4" s="353">
        <f>SUM(D5,D17,D26,D37,D48,D59,D70,D78,D87,D100,D109,D120,D132,D139,D147,D153,D160,D167,D174,D181,D188,D196,D202,D208,D215,D230)</f>
        <v>55000</v>
      </c>
      <c r="E4" s="354">
        <f t="shared" ref="E4:E67" si="0">IF(C4&lt;&gt;0,IF((D4/C4-1)&lt;-30%,"",IF((D4/C4-1)&gt;150%,"",D4/C4-1)),"")</f>
        <v>0.019</v>
      </c>
      <c r="F4" s="355" t="str">
        <f t="shared" ref="F4:F67" si="1">IF(LEN(A4)=3,"是",IF(B4&lt;&gt;"",IF(SUM(C4:D4)&lt;&gt;0,"是","否"),"是"))</f>
        <v>是</v>
      </c>
      <c r="G4" s="356" t="str">
        <f t="shared" ref="G4:G67" si="2">IF(LEN(A4)=3,"类",IF(LEN(A4)=5,"款","项"))</f>
        <v>类</v>
      </c>
    </row>
    <row r="5" ht="36" customHeight="1" spans="1:7">
      <c r="A5" s="351">
        <v>20101</v>
      </c>
      <c r="B5" s="352" t="s">
        <v>72</v>
      </c>
      <c r="C5" s="353">
        <f>SUM(C6:C16)</f>
        <v>1224</v>
      </c>
      <c r="D5" s="353">
        <f>SUM(D6:D16)</f>
        <v>1250</v>
      </c>
      <c r="E5" s="354">
        <f t="shared" si="0"/>
        <v>0.021</v>
      </c>
      <c r="F5" s="355" t="str">
        <f t="shared" si="1"/>
        <v>是</v>
      </c>
      <c r="G5" s="356" t="str">
        <f t="shared" si="2"/>
        <v>款</v>
      </c>
    </row>
    <row r="6" ht="36" customHeight="1" spans="1:7">
      <c r="A6" s="351">
        <v>2010101</v>
      </c>
      <c r="B6" s="352" t="s">
        <v>73</v>
      </c>
      <c r="C6" s="357">
        <v>880</v>
      </c>
      <c r="D6" s="357">
        <v>1059</v>
      </c>
      <c r="E6" s="354">
        <f t="shared" si="0"/>
        <v>0.203</v>
      </c>
      <c r="F6" s="355" t="str">
        <f t="shared" si="1"/>
        <v>是</v>
      </c>
      <c r="G6" s="356" t="str">
        <f t="shared" si="2"/>
        <v>项</v>
      </c>
    </row>
    <row r="7" ht="36" customHeight="1" spans="1:7">
      <c r="A7" s="351">
        <v>2010102</v>
      </c>
      <c r="B7" s="352" t="s">
        <v>74</v>
      </c>
      <c r="C7" s="357">
        <v>200</v>
      </c>
      <c r="D7" s="357">
        <v>92</v>
      </c>
      <c r="E7" s="354" t="str">
        <f t="shared" si="0"/>
        <v/>
      </c>
      <c r="F7" s="355" t="str">
        <f t="shared" si="1"/>
        <v>是</v>
      </c>
      <c r="G7" s="356" t="str">
        <f t="shared" si="2"/>
        <v>项</v>
      </c>
    </row>
    <row r="8" ht="36" hidden="1" customHeight="1" spans="1:7">
      <c r="A8" s="351">
        <v>2010103</v>
      </c>
      <c r="B8" s="352" t="s">
        <v>75</v>
      </c>
      <c r="C8" s="357">
        <v>0</v>
      </c>
      <c r="D8" s="357">
        <v>0</v>
      </c>
      <c r="E8" s="354" t="str">
        <f t="shared" si="0"/>
        <v/>
      </c>
      <c r="F8" s="355" t="str">
        <f t="shared" si="1"/>
        <v>否</v>
      </c>
      <c r="G8" s="356" t="str">
        <f t="shared" si="2"/>
        <v>项</v>
      </c>
    </row>
    <row r="9" ht="36" customHeight="1" spans="1:7">
      <c r="A9" s="351">
        <v>2010104</v>
      </c>
      <c r="B9" s="352" t="s">
        <v>76</v>
      </c>
      <c r="C9" s="357">
        <v>42</v>
      </c>
      <c r="D9" s="357">
        <v>59</v>
      </c>
      <c r="E9" s="354">
        <f t="shared" si="0"/>
        <v>0.405</v>
      </c>
      <c r="F9" s="355" t="str">
        <f t="shared" si="1"/>
        <v>是</v>
      </c>
      <c r="G9" s="356" t="str">
        <f t="shared" si="2"/>
        <v>项</v>
      </c>
    </row>
    <row r="10" ht="36" hidden="1" customHeight="1" spans="1:7">
      <c r="A10" s="351">
        <v>2010105</v>
      </c>
      <c r="B10" s="352" t="s">
        <v>77</v>
      </c>
      <c r="C10" s="357">
        <v>0</v>
      </c>
      <c r="D10" s="357">
        <v>0</v>
      </c>
      <c r="E10" s="354" t="str">
        <f t="shared" si="0"/>
        <v/>
      </c>
      <c r="F10" s="355" t="str">
        <f t="shared" si="1"/>
        <v>否</v>
      </c>
      <c r="G10" s="356" t="str">
        <f t="shared" si="2"/>
        <v>项</v>
      </c>
    </row>
    <row r="11" ht="36" hidden="1" customHeight="1" spans="1:7">
      <c r="A11" s="351">
        <v>2010106</v>
      </c>
      <c r="B11" s="352" t="s">
        <v>78</v>
      </c>
      <c r="C11" s="357">
        <v>0</v>
      </c>
      <c r="D11" s="357">
        <v>0</v>
      </c>
      <c r="E11" s="354" t="str">
        <f t="shared" si="0"/>
        <v/>
      </c>
      <c r="F11" s="355" t="str">
        <f t="shared" si="1"/>
        <v>否</v>
      </c>
      <c r="G11" s="356" t="str">
        <f t="shared" si="2"/>
        <v>项</v>
      </c>
    </row>
    <row r="12" ht="36" hidden="1" customHeight="1" spans="1:7">
      <c r="A12" s="351">
        <v>2010107</v>
      </c>
      <c r="B12" s="352" t="s">
        <v>79</v>
      </c>
      <c r="C12" s="357">
        <v>0</v>
      </c>
      <c r="D12" s="357">
        <v>0</v>
      </c>
      <c r="E12" s="354" t="str">
        <f t="shared" si="0"/>
        <v/>
      </c>
      <c r="F12" s="355" t="str">
        <f t="shared" si="1"/>
        <v>否</v>
      </c>
      <c r="G12" s="356" t="str">
        <f t="shared" si="2"/>
        <v>项</v>
      </c>
    </row>
    <row r="13" ht="36" customHeight="1" spans="1:7">
      <c r="A13" s="351">
        <v>2010108</v>
      </c>
      <c r="B13" s="352" t="s">
        <v>80</v>
      </c>
      <c r="C13" s="357">
        <v>38</v>
      </c>
      <c r="D13" s="357">
        <v>40</v>
      </c>
      <c r="E13" s="354">
        <f t="shared" si="0"/>
        <v>0.053</v>
      </c>
      <c r="F13" s="355" t="str">
        <f t="shared" si="1"/>
        <v>是</v>
      </c>
      <c r="G13" s="356" t="str">
        <f t="shared" si="2"/>
        <v>项</v>
      </c>
    </row>
    <row r="14" ht="36" hidden="1" customHeight="1" spans="1:7">
      <c r="A14" s="351">
        <v>2010109</v>
      </c>
      <c r="B14" s="352" t="s">
        <v>81</v>
      </c>
      <c r="C14" s="357">
        <v>0</v>
      </c>
      <c r="D14" s="357">
        <v>0</v>
      </c>
      <c r="E14" s="354" t="str">
        <f t="shared" si="0"/>
        <v/>
      </c>
      <c r="F14" s="355" t="str">
        <f t="shared" si="1"/>
        <v>否</v>
      </c>
      <c r="G14" s="356" t="str">
        <f t="shared" si="2"/>
        <v>项</v>
      </c>
    </row>
    <row r="15" ht="36" hidden="1" customHeight="1" spans="1:7">
      <c r="A15" s="351">
        <v>2010150</v>
      </c>
      <c r="B15" s="352" t="s">
        <v>82</v>
      </c>
      <c r="C15" s="357">
        <v>0</v>
      </c>
      <c r="D15" s="357">
        <v>0</v>
      </c>
      <c r="E15" s="354" t="str">
        <f t="shared" si="0"/>
        <v/>
      </c>
      <c r="F15" s="355" t="str">
        <f t="shared" si="1"/>
        <v>否</v>
      </c>
      <c r="G15" s="356" t="str">
        <f t="shared" si="2"/>
        <v>项</v>
      </c>
    </row>
    <row r="16" ht="36" customHeight="1" spans="1:7">
      <c r="A16" s="351">
        <v>2010199</v>
      </c>
      <c r="B16" s="352" t="s">
        <v>83</v>
      </c>
      <c r="C16" s="357">
        <v>64</v>
      </c>
      <c r="D16" s="357">
        <v>0</v>
      </c>
      <c r="E16" s="354" t="str">
        <f t="shared" si="0"/>
        <v/>
      </c>
      <c r="F16" s="355" t="str">
        <f t="shared" si="1"/>
        <v>是</v>
      </c>
      <c r="G16" s="356" t="str">
        <f t="shared" si="2"/>
        <v>项</v>
      </c>
    </row>
    <row r="17" ht="36" customHeight="1" spans="1:7">
      <c r="A17" s="351">
        <v>20102</v>
      </c>
      <c r="B17" s="352" t="s">
        <v>84</v>
      </c>
      <c r="C17" s="353">
        <f>SUM(C18:C25)</f>
        <v>808</v>
      </c>
      <c r="D17" s="353">
        <f>SUM(D18:D25)</f>
        <v>810</v>
      </c>
      <c r="E17" s="354">
        <f t="shared" si="0"/>
        <v>0.002</v>
      </c>
      <c r="F17" s="355" t="str">
        <f t="shared" si="1"/>
        <v>是</v>
      </c>
      <c r="G17" s="356" t="str">
        <f t="shared" si="2"/>
        <v>款</v>
      </c>
    </row>
    <row r="18" ht="36" customHeight="1" spans="1:7">
      <c r="A18" s="351">
        <v>2010201</v>
      </c>
      <c r="B18" s="352" t="s">
        <v>73</v>
      </c>
      <c r="C18" s="357">
        <v>680</v>
      </c>
      <c r="D18" s="357">
        <v>734</v>
      </c>
      <c r="E18" s="354">
        <f t="shared" si="0"/>
        <v>0.079</v>
      </c>
      <c r="F18" s="355" t="str">
        <f t="shared" si="1"/>
        <v>是</v>
      </c>
      <c r="G18" s="356" t="str">
        <f t="shared" si="2"/>
        <v>项</v>
      </c>
    </row>
    <row r="19" ht="36" customHeight="1" spans="1:7">
      <c r="A19" s="351">
        <v>2010202</v>
      </c>
      <c r="B19" s="352" t="s">
        <v>74</v>
      </c>
      <c r="C19" s="357">
        <v>33</v>
      </c>
      <c r="D19" s="357">
        <v>3</v>
      </c>
      <c r="E19" s="354" t="str">
        <f t="shared" si="0"/>
        <v/>
      </c>
      <c r="F19" s="355" t="str">
        <f t="shared" si="1"/>
        <v>是</v>
      </c>
      <c r="G19" s="356" t="str">
        <f t="shared" si="2"/>
        <v>项</v>
      </c>
    </row>
    <row r="20" ht="36" hidden="1" customHeight="1" spans="1:7">
      <c r="A20" s="351">
        <v>2010203</v>
      </c>
      <c r="B20" s="352" t="s">
        <v>75</v>
      </c>
      <c r="C20" s="357">
        <v>0</v>
      </c>
      <c r="D20" s="357">
        <v>0</v>
      </c>
      <c r="E20" s="354" t="str">
        <f t="shared" si="0"/>
        <v/>
      </c>
      <c r="F20" s="355" t="str">
        <f t="shared" si="1"/>
        <v>否</v>
      </c>
      <c r="G20" s="356" t="str">
        <f t="shared" si="2"/>
        <v>项</v>
      </c>
    </row>
    <row r="21" ht="36" customHeight="1" spans="1:7">
      <c r="A21" s="351">
        <v>2010204</v>
      </c>
      <c r="B21" s="352" t="s">
        <v>85</v>
      </c>
      <c r="C21" s="357">
        <v>35</v>
      </c>
      <c r="D21" s="357">
        <v>30</v>
      </c>
      <c r="E21" s="354">
        <f t="shared" si="0"/>
        <v>-0.143</v>
      </c>
      <c r="F21" s="355" t="str">
        <f t="shared" si="1"/>
        <v>是</v>
      </c>
      <c r="G21" s="356" t="str">
        <f t="shared" si="2"/>
        <v>项</v>
      </c>
    </row>
    <row r="22" ht="36" hidden="1" customHeight="1" spans="1:7">
      <c r="A22" s="351">
        <v>2010205</v>
      </c>
      <c r="B22" s="352" t="s">
        <v>86</v>
      </c>
      <c r="C22" s="357">
        <v>0</v>
      </c>
      <c r="D22" s="357">
        <v>0</v>
      </c>
      <c r="E22" s="354" t="str">
        <f t="shared" si="0"/>
        <v/>
      </c>
      <c r="F22" s="355" t="str">
        <f t="shared" si="1"/>
        <v>否</v>
      </c>
      <c r="G22" s="356" t="str">
        <f t="shared" si="2"/>
        <v>项</v>
      </c>
    </row>
    <row r="23" ht="36" hidden="1" customHeight="1" spans="1:7">
      <c r="A23" s="351">
        <v>2010206</v>
      </c>
      <c r="B23" s="352" t="s">
        <v>87</v>
      </c>
      <c r="C23" s="357">
        <v>0</v>
      </c>
      <c r="D23" s="357">
        <v>0</v>
      </c>
      <c r="E23" s="354" t="str">
        <f t="shared" si="0"/>
        <v/>
      </c>
      <c r="F23" s="355" t="str">
        <f t="shared" si="1"/>
        <v>否</v>
      </c>
      <c r="G23" s="356" t="str">
        <f t="shared" si="2"/>
        <v>项</v>
      </c>
    </row>
    <row r="24" ht="36" hidden="1" customHeight="1" spans="1:7">
      <c r="A24" s="351">
        <v>2010250</v>
      </c>
      <c r="B24" s="352" t="s">
        <v>82</v>
      </c>
      <c r="C24" s="357">
        <v>0</v>
      </c>
      <c r="D24" s="357">
        <v>0</v>
      </c>
      <c r="E24" s="354" t="str">
        <f t="shared" si="0"/>
        <v/>
      </c>
      <c r="F24" s="355" t="str">
        <f t="shared" si="1"/>
        <v>否</v>
      </c>
      <c r="G24" s="356" t="str">
        <f t="shared" si="2"/>
        <v>项</v>
      </c>
    </row>
    <row r="25" ht="36" customHeight="1" spans="1:7">
      <c r="A25" s="351">
        <v>2010299</v>
      </c>
      <c r="B25" s="352" t="s">
        <v>88</v>
      </c>
      <c r="C25" s="357">
        <v>60</v>
      </c>
      <c r="D25" s="357">
        <v>43</v>
      </c>
      <c r="E25" s="354">
        <f t="shared" si="0"/>
        <v>-0.283</v>
      </c>
      <c r="F25" s="355" t="str">
        <f t="shared" si="1"/>
        <v>是</v>
      </c>
      <c r="G25" s="356" t="str">
        <f t="shared" si="2"/>
        <v>项</v>
      </c>
    </row>
    <row r="26" ht="36" customHeight="1" spans="1:7">
      <c r="A26" s="351">
        <v>20103</v>
      </c>
      <c r="B26" s="352" t="s">
        <v>89</v>
      </c>
      <c r="C26" s="353">
        <f>SUM(C27:C36)</f>
        <v>23038</v>
      </c>
      <c r="D26" s="353">
        <f>SUM(D27:D36)</f>
        <v>31473</v>
      </c>
      <c r="E26" s="354">
        <f t="shared" si="0"/>
        <v>0.366</v>
      </c>
      <c r="F26" s="355" t="str">
        <f t="shared" si="1"/>
        <v>是</v>
      </c>
      <c r="G26" s="356" t="str">
        <f t="shared" si="2"/>
        <v>款</v>
      </c>
    </row>
    <row r="27" ht="36" customHeight="1" spans="1:7">
      <c r="A27" s="351">
        <v>2010301</v>
      </c>
      <c r="B27" s="352" t="s">
        <v>73</v>
      </c>
      <c r="C27" s="357">
        <v>12500</v>
      </c>
      <c r="D27" s="357">
        <v>15495</v>
      </c>
      <c r="E27" s="354">
        <f t="shared" si="0"/>
        <v>0.24</v>
      </c>
      <c r="F27" s="355" t="str">
        <f t="shared" si="1"/>
        <v>是</v>
      </c>
      <c r="G27" s="356" t="str">
        <f t="shared" si="2"/>
        <v>项</v>
      </c>
    </row>
    <row r="28" ht="36" customHeight="1" spans="1:7">
      <c r="A28" s="351">
        <v>2010302</v>
      </c>
      <c r="B28" s="352" t="s">
        <v>74</v>
      </c>
      <c r="C28" s="357">
        <v>1000</v>
      </c>
      <c r="D28" s="357">
        <v>1201</v>
      </c>
      <c r="E28" s="354">
        <f t="shared" si="0"/>
        <v>0.201</v>
      </c>
      <c r="F28" s="355" t="str">
        <f t="shared" si="1"/>
        <v>是</v>
      </c>
      <c r="G28" s="356" t="str">
        <f t="shared" si="2"/>
        <v>项</v>
      </c>
    </row>
    <row r="29" ht="36" hidden="1" customHeight="1" spans="1:7">
      <c r="A29" s="351">
        <v>2010303</v>
      </c>
      <c r="B29" s="352" t="s">
        <v>75</v>
      </c>
      <c r="C29" s="357">
        <v>0</v>
      </c>
      <c r="D29" s="357">
        <v>0</v>
      </c>
      <c r="E29" s="354" t="str">
        <f t="shared" si="0"/>
        <v/>
      </c>
      <c r="F29" s="355" t="str">
        <f t="shared" si="1"/>
        <v>否</v>
      </c>
      <c r="G29" s="356" t="str">
        <f t="shared" si="2"/>
        <v>项</v>
      </c>
    </row>
    <row r="30" ht="36" hidden="1" customHeight="1" spans="1:7">
      <c r="A30" s="351">
        <v>2010304</v>
      </c>
      <c r="B30" s="352" t="s">
        <v>90</v>
      </c>
      <c r="C30" s="357">
        <v>0</v>
      </c>
      <c r="D30" s="357">
        <v>0</v>
      </c>
      <c r="E30" s="354" t="str">
        <f t="shared" si="0"/>
        <v/>
      </c>
      <c r="F30" s="355" t="str">
        <f t="shared" si="1"/>
        <v>否</v>
      </c>
      <c r="G30" s="356" t="str">
        <f t="shared" si="2"/>
        <v>项</v>
      </c>
    </row>
    <row r="31" ht="36" customHeight="1" spans="1:7">
      <c r="A31" s="351">
        <v>2010305</v>
      </c>
      <c r="B31" s="352" t="s">
        <v>91</v>
      </c>
      <c r="C31" s="357">
        <v>0</v>
      </c>
      <c r="D31" s="357">
        <v>10</v>
      </c>
      <c r="E31" s="354" t="str">
        <f t="shared" si="0"/>
        <v/>
      </c>
      <c r="F31" s="355" t="str">
        <f t="shared" si="1"/>
        <v>是</v>
      </c>
      <c r="G31" s="356" t="str">
        <f t="shared" si="2"/>
        <v>项</v>
      </c>
    </row>
    <row r="32" ht="36" hidden="1" customHeight="1" spans="1:7">
      <c r="A32" s="351">
        <v>2010306</v>
      </c>
      <c r="B32" s="352" t="s">
        <v>92</v>
      </c>
      <c r="C32" s="357">
        <v>0</v>
      </c>
      <c r="D32" s="357">
        <v>0</v>
      </c>
      <c r="E32" s="354" t="str">
        <f t="shared" si="0"/>
        <v/>
      </c>
      <c r="F32" s="355" t="str">
        <f t="shared" si="1"/>
        <v>否</v>
      </c>
      <c r="G32" s="356" t="str">
        <f t="shared" si="2"/>
        <v>项</v>
      </c>
    </row>
    <row r="33" ht="36" customHeight="1" spans="1:7">
      <c r="A33" s="351">
        <v>2010308</v>
      </c>
      <c r="B33" s="352" t="s">
        <v>93</v>
      </c>
      <c r="C33" s="357">
        <v>130</v>
      </c>
      <c r="D33" s="357">
        <v>116</v>
      </c>
      <c r="E33" s="354">
        <f t="shared" si="0"/>
        <v>-0.108</v>
      </c>
      <c r="F33" s="355" t="str">
        <f t="shared" si="1"/>
        <v>是</v>
      </c>
      <c r="G33" s="356" t="str">
        <f t="shared" si="2"/>
        <v>项</v>
      </c>
    </row>
    <row r="34" ht="36" hidden="1" customHeight="1" spans="1:7">
      <c r="A34" s="351">
        <v>2010309</v>
      </c>
      <c r="B34" s="352" t="s">
        <v>94</v>
      </c>
      <c r="C34" s="357">
        <v>0</v>
      </c>
      <c r="D34" s="357">
        <v>0</v>
      </c>
      <c r="E34" s="354" t="str">
        <f t="shared" si="0"/>
        <v/>
      </c>
      <c r="F34" s="355" t="str">
        <f t="shared" si="1"/>
        <v>否</v>
      </c>
      <c r="G34" s="356" t="str">
        <f t="shared" si="2"/>
        <v>项</v>
      </c>
    </row>
    <row r="35" ht="36" customHeight="1" spans="1:7">
      <c r="A35" s="351">
        <v>2010350</v>
      </c>
      <c r="B35" s="352" t="s">
        <v>82</v>
      </c>
      <c r="C35" s="357">
        <v>1200</v>
      </c>
      <c r="D35" s="357">
        <v>1779</v>
      </c>
      <c r="E35" s="354">
        <f t="shared" si="0"/>
        <v>0.483</v>
      </c>
      <c r="F35" s="355" t="str">
        <f t="shared" si="1"/>
        <v>是</v>
      </c>
      <c r="G35" s="356" t="str">
        <f t="shared" si="2"/>
        <v>项</v>
      </c>
    </row>
    <row r="36" ht="36" customHeight="1" spans="1:7">
      <c r="A36" s="351">
        <v>2010399</v>
      </c>
      <c r="B36" s="352" t="s">
        <v>95</v>
      </c>
      <c r="C36" s="357">
        <v>8208</v>
      </c>
      <c r="D36" s="357">
        <v>12872</v>
      </c>
      <c r="E36" s="354">
        <f t="shared" si="0"/>
        <v>0.568</v>
      </c>
      <c r="F36" s="355" t="str">
        <f t="shared" si="1"/>
        <v>是</v>
      </c>
      <c r="G36" s="356" t="str">
        <f t="shared" si="2"/>
        <v>项</v>
      </c>
    </row>
    <row r="37" ht="36" customHeight="1" spans="1:7">
      <c r="A37" s="351">
        <v>20104</v>
      </c>
      <c r="B37" s="352" t="s">
        <v>96</v>
      </c>
      <c r="C37" s="353">
        <f>SUM(C38:C47)</f>
        <v>500</v>
      </c>
      <c r="D37" s="353">
        <f>SUM(D38:D47)</f>
        <v>673</v>
      </c>
      <c r="E37" s="354">
        <f t="shared" si="0"/>
        <v>0.346</v>
      </c>
      <c r="F37" s="355" t="str">
        <f t="shared" si="1"/>
        <v>是</v>
      </c>
      <c r="G37" s="356" t="str">
        <f t="shared" si="2"/>
        <v>款</v>
      </c>
    </row>
    <row r="38" ht="36" customHeight="1" spans="1:7">
      <c r="A38" s="351">
        <v>2010401</v>
      </c>
      <c r="B38" s="352" t="s">
        <v>73</v>
      </c>
      <c r="C38" s="357">
        <v>430</v>
      </c>
      <c r="D38" s="357">
        <v>489</v>
      </c>
      <c r="E38" s="354">
        <f t="shared" si="0"/>
        <v>0.137</v>
      </c>
      <c r="F38" s="355" t="str">
        <f t="shared" si="1"/>
        <v>是</v>
      </c>
      <c r="G38" s="356" t="str">
        <f t="shared" si="2"/>
        <v>项</v>
      </c>
    </row>
    <row r="39" ht="36" customHeight="1" spans="1:7">
      <c r="A39" s="351">
        <v>2010402</v>
      </c>
      <c r="B39" s="352" t="s">
        <v>74</v>
      </c>
      <c r="C39" s="357">
        <v>20</v>
      </c>
      <c r="D39" s="357">
        <v>10</v>
      </c>
      <c r="E39" s="354" t="str">
        <f t="shared" si="0"/>
        <v/>
      </c>
      <c r="F39" s="355" t="str">
        <f t="shared" si="1"/>
        <v>是</v>
      </c>
      <c r="G39" s="356" t="str">
        <f t="shared" si="2"/>
        <v>项</v>
      </c>
    </row>
    <row r="40" ht="36" hidden="1" customHeight="1" spans="1:7">
      <c r="A40" s="351">
        <v>2010403</v>
      </c>
      <c r="B40" s="352" t="s">
        <v>75</v>
      </c>
      <c r="C40" s="357">
        <v>0</v>
      </c>
      <c r="D40" s="357">
        <v>0</v>
      </c>
      <c r="E40" s="354" t="str">
        <f t="shared" si="0"/>
        <v/>
      </c>
      <c r="F40" s="355" t="str">
        <f t="shared" si="1"/>
        <v>否</v>
      </c>
      <c r="G40" s="356" t="str">
        <f t="shared" si="2"/>
        <v>项</v>
      </c>
    </row>
    <row r="41" ht="36" hidden="1" customHeight="1" spans="1:7">
      <c r="A41" s="351">
        <v>2010404</v>
      </c>
      <c r="B41" s="352" t="s">
        <v>97</v>
      </c>
      <c r="C41" s="357">
        <v>0</v>
      </c>
      <c r="D41" s="357">
        <v>0</v>
      </c>
      <c r="E41" s="354" t="str">
        <f t="shared" si="0"/>
        <v/>
      </c>
      <c r="F41" s="355" t="str">
        <f t="shared" si="1"/>
        <v>否</v>
      </c>
      <c r="G41" s="356" t="str">
        <f t="shared" si="2"/>
        <v>项</v>
      </c>
    </row>
    <row r="42" ht="36" hidden="1" customHeight="1" spans="1:7">
      <c r="A42" s="351">
        <v>2010405</v>
      </c>
      <c r="B42" s="352" t="s">
        <v>98</v>
      </c>
      <c r="C42" s="357">
        <v>0</v>
      </c>
      <c r="D42" s="357">
        <v>0</v>
      </c>
      <c r="E42" s="354" t="str">
        <f t="shared" si="0"/>
        <v/>
      </c>
      <c r="F42" s="355" t="str">
        <f t="shared" si="1"/>
        <v>否</v>
      </c>
      <c r="G42" s="356" t="str">
        <f t="shared" si="2"/>
        <v>项</v>
      </c>
    </row>
    <row r="43" ht="36" hidden="1" customHeight="1" spans="1:7">
      <c r="A43" s="351">
        <v>2010406</v>
      </c>
      <c r="B43" s="352" t="s">
        <v>99</v>
      </c>
      <c r="C43" s="357">
        <v>0</v>
      </c>
      <c r="D43" s="357">
        <v>0</v>
      </c>
      <c r="E43" s="354" t="str">
        <f t="shared" si="0"/>
        <v/>
      </c>
      <c r="F43" s="355" t="str">
        <f t="shared" si="1"/>
        <v>否</v>
      </c>
      <c r="G43" s="356" t="str">
        <f t="shared" si="2"/>
        <v>项</v>
      </c>
    </row>
    <row r="44" ht="36" hidden="1" customHeight="1" spans="1:7">
      <c r="A44" s="351">
        <v>2010407</v>
      </c>
      <c r="B44" s="352" t="s">
        <v>100</v>
      </c>
      <c r="C44" s="357">
        <v>0</v>
      </c>
      <c r="D44" s="357">
        <v>0</v>
      </c>
      <c r="E44" s="354" t="str">
        <f t="shared" si="0"/>
        <v/>
      </c>
      <c r="F44" s="355" t="str">
        <f t="shared" si="1"/>
        <v>否</v>
      </c>
      <c r="G44" s="356" t="str">
        <f t="shared" si="2"/>
        <v>项</v>
      </c>
    </row>
    <row r="45" ht="36" customHeight="1" spans="1:7">
      <c r="A45" s="351">
        <v>2010408</v>
      </c>
      <c r="B45" s="352" t="s">
        <v>101</v>
      </c>
      <c r="C45" s="357">
        <v>20</v>
      </c>
      <c r="D45" s="357">
        <v>30</v>
      </c>
      <c r="E45" s="354">
        <f t="shared" si="0"/>
        <v>0.5</v>
      </c>
      <c r="F45" s="355" t="str">
        <f t="shared" si="1"/>
        <v>是</v>
      </c>
      <c r="G45" s="356" t="str">
        <f t="shared" si="2"/>
        <v>项</v>
      </c>
    </row>
    <row r="46" ht="36" customHeight="1" spans="1:7">
      <c r="A46" s="351">
        <v>2010450</v>
      </c>
      <c r="B46" s="352" t="s">
        <v>82</v>
      </c>
      <c r="C46" s="357">
        <v>0</v>
      </c>
      <c r="D46" s="357">
        <v>144</v>
      </c>
      <c r="E46" s="354" t="str">
        <f t="shared" si="0"/>
        <v/>
      </c>
      <c r="F46" s="355" t="str">
        <f t="shared" si="1"/>
        <v>是</v>
      </c>
      <c r="G46" s="356" t="str">
        <f t="shared" si="2"/>
        <v>项</v>
      </c>
    </row>
    <row r="47" ht="36" customHeight="1" spans="1:7">
      <c r="A47" s="351">
        <v>2010499</v>
      </c>
      <c r="B47" s="352" t="s">
        <v>102</v>
      </c>
      <c r="C47" s="357">
        <v>30</v>
      </c>
      <c r="D47" s="357">
        <v>0</v>
      </c>
      <c r="E47" s="354" t="str">
        <f t="shared" si="0"/>
        <v/>
      </c>
      <c r="F47" s="355" t="str">
        <f t="shared" si="1"/>
        <v>是</v>
      </c>
      <c r="G47" s="356" t="str">
        <f t="shared" si="2"/>
        <v>项</v>
      </c>
    </row>
    <row r="48" ht="36" customHeight="1" spans="1:7">
      <c r="A48" s="351">
        <v>20105</v>
      </c>
      <c r="B48" s="352" t="s">
        <v>103</v>
      </c>
      <c r="C48" s="353">
        <f>SUM(C49:C58)</f>
        <v>743</v>
      </c>
      <c r="D48" s="353">
        <f>SUM(D49:D58)</f>
        <v>378</v>
      </c>
      <c r="E48" s="354" t="str">
        <f t="shared" si="0"/>
        <v/>
      </c>
      <c r="F48" s="355" t="str">
        <f t="shared" si="1"/>
        <v>是</v>
      </c>
      <c r="G48" s="356" t="str">
        <f t="shared" si="2"/>
        <v>款</v>
      </c>
    </row>
    <row r="49" ht="36" customHeight="1" spans="1:7">
      <c r="A49" s="351">
        <v>2010501</v>
      </c>
      <c r="B49" s="352" t="s">
        <v>73</v>
      </c>
      <c r="C49" s="357">
        <v>650</v>
      </c>
      <c r="D49" s="357">
        <v>340</v>
      </c>
      <c r="E49" s="354" t="str">
        <f t="shared" si="0"/>
        <v/>
      </c>
      <c r="F49" s="355" t="str">
        <f t="shared" si="1"/>
        <v>是</v>
      </c>
      <c r="G49" s="356" t="str">
        <f t="shared" si="2"/>
        <v>项</v>
      </c>
    </row>
    <row r="50" ht="36" customHeight="1" spans="1:7">
      <c r="A50" s="351">
        <v>2010502</v>
      </c>
      <c r="B50" s="352" t="s">
        <v>74</v>
      </c>
      <c r="C50" s="357">
        <v>50</v>
      </c>
      <c r="D50" s="357">
        <v>0</v>
      </c>
      <c r="E50" s="354" t="str">
        <f t="shared" si="0"/>
        <v/>
      </c>
      <c r="F50" s="355" t="str">
        <f t="shared" si="1"/>
        <v>是</v>
      </c>
      <c r="G50" s="356" t="str">
        <f t="shared" si="2"/>
        <v>项</v>
      </c>
    </row>
    <row r="51" ht="36" hidden="1" customHeight="1" spans="1:7">
      <c r="A51" s="351">
        <v>2010503</v>
      </c>
      <c r="B51" s="352" t="s">
        <v>75</v>
      </c>
      <c r="C51" s="357">
        <v>0</v>
      </c>
      <c r="D51" s="357">
        <v>0</v>
      </c>
      <c r="E51" s="354" t="str">
        <f t="shared" si="0"/>
        <v/>
      </c>
      <c r="F51" s="355" t="str">
        <f t="shared" si="1"/>
        <v>否</v>
      </c>
      <c r="G51" s="356" t="str">
        <f t="shared" si="2"/>
        <v>项</v>
      </c>
    </row>
    <row r="52" ht="36" hidden="1" customHeight="1" spans="1:7">
      <c r="A52" s="351">
        <v>2010504</v>
      </c>
      <c r="B52" s="352" t="s">
        <v>104</v>
      </c>
      <c r="C52" s="357">
        <v>0</v>
      </c>
      <c r="D52" s="357">
        <v>0</v>
      </c>
      <c r="E52" s="354" t="str">
        <f t="shared" si="0"/>
        <v/>
      </c>
      <c r="F52" s="355" t="str">
        <f t="shared" si="1"/>
        <v>否</v>
      </c>
      <c r="G52" s="356" t="str">
        <f t="shared" si="2"/>
        <v>项</v>
      </c>
    </row>
    <row r="53" ht="36" hidden="1" customHeight="1" spans="1:7">
      <c r="A53" s="351">
        <v>2010505</v>
      </c>
      <c r="B53" s="352" t="s">
        <v>105</v>
      </c>
      <c r="C53" s="357">
        <v>0</v>
      </c>
      <c r="D53" s="357">
        <v>0</v>
      </c>
      <c r="E53" s="354" t="str">
        <f t="shared" si="0"/>
        <v/>
      </c>
      <c r="F53" s="355" t="str">
        <f t="shared" si="1"/>
        <v>否</v>
      </c>
      <c r="G53" s="356" t="str">
        <f t="shared" si="2"/>
        <v>项</v>
      </c>
    </row>
    <row r="54" ht="36" customHeight="1" spans="1:7">
      <c r="A54" s="351">
        <v>2010506</v>
      </c>
      <c r="B54" s="352" t="s">
        <v>106</v>
      </c>
      <c r="C54" s="357">
        <v>3</v>
      </c>
      <c r="D54" s="357">
        <v>0</v>
      </c>
      <c r="E54" s="354" t="str">
        <f t="shared" si="0"/>
        <v/>
      </c>
      <c r="F54" s="355" t="str">
        <f t="shared" si="1"/>
        <v>是</v>
      </c>
      <c r="G54" s="356" t="str">
        <f t="shared" si="2"/>
        <v>项</v>
      </c>
    </row>
    <row r="55" ht="36" customHeight="1" spans="1:7">
      <c r="A55" s="351">
        <v>2010507</v>
      </c>
      <c r="B55" s="352" t="s">
        <v>107</v>
      </c>
      <c r="C55" s="357">
        <v>40</v>
      </c>
      <c r="D55" s="357">
        <v>20</v>
      </c>
      <c r="E55" s="354" t="str">
        <f t="shared" si="0"/>
        <v/>
      </c>
      <c r="F55" s="355" t="str">
        <f t="shared" si="1"/>
        <v>是</v>
      </c>
      <c r="G55" s="356" t="str">
        <f t="shared" si="2"/>
        <v>项</v>
      </c>
    </row>
    <row r="56" ht="36" hidden="1" customHeight="1" spans="1:7">
      <c r="A56" s="351">
        <v>2010508</v>
      </c>
      <c r="B56" s="352" t="s">
        <v>108</v>
      </c>
      <c r="C56" s="357">
        <v>0</v>
      </c>
      <c r="D56" s="357">
        <v>0</v>
      </c>
      <c r="E56" s="354" t="str">
        <f t="shared" si="0"/>
        <v/>
      </c>
      <c r="F56" s="355" t="str">
        <f t="shared" si="1"/>
        <v>否</v>
      </c>
      <c r="G56" s="356" t="str">
        <f t="shared" si="2"/>
        <v>项</v>
      </c>
    </row>
    <row r="57" ht="36" customHeight="1" spans="1:7">
      <c r="A57" s="351">
        <v>2010550</v>
      </c>
      <c r="B57" s="352" t="s">
        <v>82</v>
      </c>
      <c r="C57" s="357">
        <v>0</v>
      </c>
      <c r="D57" s="357">
        <v>18</v>
      </c>
      <c r="E57" s="354" t="str">
        <f t="shared" si="0"/>
        <v/>
      </c>
      <c r="F57" s="355" t="str">
        <f t="shared" si="1"/>
        <v>是</v>
      </c>
      <c r="G57" s="356" t="str">
        <f t="shared" si="2"/>
        <v>项</v>
      </c>
    </row>
    <row r="58" ht="36" hidden="1" customHeight="1" spans="1:7">
      <c r="A58" s="351">
        <v>2010599</v>
      </c>
      <c r="B58" s="352" t="s">
        <v>109</v>
      </c>
      <c r="C58" s="357">
        <v>0</v>
      </c>
      <c r="D58" s="357">
        <v>0</v>
      </c>
      <c r="E58" s="354" t="str">
        <f t="shared" si="0"/>
        <v/>
      </c>
      <c r="F58" s="355" t="str">
        <f t="shared" si="1"/>
        <v>否</v>
      </c>
      <c r="G58" s="356" t="str">
        <f t="shared" si="2"/>
        <v>项</v>
      </c>
    </row>
    <row r="59" ht="36" customHeight="1" spans="1:7">
      <c r="A59" s="351">
        <v>20106</v>
      </c>
      <c r="B59" s="352" t="s">
        <v>110</v>
      </c>
      <c r="C59" s="353">
        <f>SUM(C60:C69)</f>
        <v>1595</v>
      </c>
      <c r="D59" s="353">
        <f>SUM(D60:D69)</f>
        <v>2581</v>
      </c>
      <c r="E59" s="354">
        <f t="shared" si="0"/>
        <v>0.618</v>
      </c>
      <c r="F59" s="355" t="str">
        <f t="shared" si="1"/>
        <v>是</v>
      </c>
      <c r="G59" s="356" t="str">
        <f t="shared" si="2"/>
        <v>款</v>
      </c>
    </row>
    <row r="60" ht="36" customHeight="1" spans="1:7">
      <c r="A60" s="351">
        <v>2010601</v>
      </c>
      <c r="B60" s="352" t="s">
        <v>73</v>
      </c>
      <c r="C60" s="357">
        <v>1000</v>
      </c>
      <c r="D60" s="357">
        <v>882</v>
      </c>
      <c r="E60" s="354">
        <f t="shared" si="0"/>
        <v>-0.118</v>
      </c>
      <c r="F60" s="355" t="str">
        <f t="shared" si="1"/>
        <v>是</v>
      </c>
      <c r="G60" s="356" t="str">
        <f t="shared" si="2"/>
        <v>项</v>
      </c>
    </row>
    <row r="61" ht="36" customHeight="1" spans="1:7">
      <c r="A61" s="351">
        <v>2010602</v>
      </c>
      <c r="B61" s="352" t="s">
        <v>74</v>
      </c>
      <c r="C61" s="357">
        <v>140</v>
      </c>
      <c r="D61" s="357">
        <v>116</v>
      </c>
      <c r="E61" s="354">
        <f t="shared" si="0"/>
        <v>-0.171</v>
      </c>
      <c r="F61" s="355" t="str">
        <f t="shared" si="1"/>
        <v>是</v>
      </c>
      <c r="G61" s="356" t="str">
        <f t="shared" si="2"/>
        <v>项</v>
      </c>
    </row>
    <row r="62" ht="36" hidden="1" customHeight="1" spans="1:7">
      <c r="A62" s="351">
        <v>2010603</v>
      </c>
      <c r="B62" s="352" t="s">
        <v>75</v>
      </c>
      <c r="C62" s="357">
        <v>0</v>
      </c>
      <c r="D62" s="357">
        <v>0</v>
      </c>
      <c r="E62" s="354" t="str">
        <f t="shared" si="0"/>
        <v/>
      </c>
      <c r="F62" s="355" t="str">
        <f t="shared" si="1"/>
        <v>否</v>
      </c>
      <c r="G62" s="356" t="str">
        <f t="shared" si="2"/>
        <v>项</v>
      </c>
    </row>
    <row r="63" ht="36" hidden="1" customHeight="1" spans="1:7">
      <c r="A63" s="351">
        <v>2010604</v>
      </c>
      <c r="B63" s="352" t="s">
        <v>111</v>
      </c>
      <c r="C63" s="357">
        <v>0</v>
      </c>
      <c r="D63" s="357">
        <v>0</v>
      </c>
      <c r="E63" s="354" t="str">
        <f t="shared" si="0"/>
        <v/>
      </c>
      <c r="F63" s="355" t="str">
        <f t="shared" si="1"/>
        <v>否</v>
      </c>
      <c r="G63" s="356" t="str">
        <f t="shared" si="2"/>
        <v>项</v>
      </c>
    </row>
    <row r="64" ht="36" hidden="1" customHeight="1" spans="1:7">
      <c r="A64" s="351">
        <v>2010605</v>
      </c>
      <c r="B64" s="352" t="s">
        <v>112</v>
      </c>
      <c r="C64" s="357">
        <v>0</v>
      </c>
      <c r="D64" s="357">
        <v>0</v>
      </c>
      <c r="E64" s="354" t="str">
        <f t="shared" si="0"/>
        <v/>
      </c>
      <c r="F64" s="355" t="str">
        <f t="shared" si="1"/>
        <v>否</v>
      </c>
      <c r="G64" s="356" t="str">
        <f t="shared" si="2"/>
        <v>项</v>
      </c>
    </row>
    <row r="65" ht="36" hidden="1" customHeight="1" spans="1:7">
      <c r="A65" s="351">
        <v>2010606</v>
      </c>
      <c r="B65" s="352" t="s">
        <v>113</v>
      </c>
      <c r="C65" s="357">
        <v>0</v>
      </c>
      <c r="D65" s="357">
        <v>0</v>
      </c>
      <c r="E65" s="354" t="str">
        <f t="shared" si="0"/>
        <v/>
      </c>
      <c r="F65" s="355" t="str">
        <f t="shared" si="1"/>
        <v>否</v>
      </c>
      <c r="G65" s="356" t="str">
        <f t="shared" si="2"/>
        <v>项</v>
      </c>
    </row>
    <row r="66" ht="36" customHeight="1" spans="1:7">
      <c r="A66" s="351">
        <v>2010607</v>
      </c>
      <c r="B66" s="352" t="s">
        <v>114</v>
      </c>
      <c r="C66" s="357">
        <v>5</v>
      </c>
      <c r="D66" s="357">
        <v>0</v>
      </c>
      <c r="E66" s="354" t="str">
        <f t="shared" si="0"/>
        <v/>
      </c>
      <c r="F66" s="355" t="str">
        <f t="shared" si="1"/>
        <v>是</v>
      </c>
      <c r="G66" s="356" t="str">
        <f t="shared" si="2"/>
        <v>项</v>
      </c>
    </row>
    <row r="67" ht="36" hidden="1" customHeight="1" spans="1:7">
      <c r="A67" s="351">
        <v>2010608</v>
      </c>
      <c r="B67" s="352" t="s">
        <v>115</v>
      </c>
      <c r="C67" s="357">
        <v>0</v>
      </c>
      <c r="D67" s="357">
        <v>0</v>
      </c>
      <c r="E67" s="354" t="str">
        <f t="shared" si="0"/>
        <v/>
      </c>
      <c r="F67" s="355" t="str">
        <f t="shared" si="1"/>
        <v>否</v>
      </c>
      <c r="G67" s="356" t="str">
        <f t="shared" si="2"/>
        <v>项</v>
      </c>
    </row>
    <row r="68" ht="36" customHeight="1" spans="1:7">
      <c r="A68" s="351">
        <v>2010650</v>
      </c>
      <c r="B68" s="352" t="s">
        <v>82</v>
      </c>
      <c r="C68" s="357">
        <v>50</v>
      </c>
      <c r="D68" s="357">
        <v>83</v>
      </c>
      <c r="E68" s="354">
        <f t="shared" ref="E68:E131" si="3">IF(C68&lt;&gt;0,IF((D68/C68-1)&lt;-30%,"",IF((D68/C68-1)&gt;150%,"",D68/C68-1)),"")</f>
        <v>0.66</v>
      </c>
      <c r="F68" s="355" t="str">
        <f t="shared" ref="F68:F131" si="4">IF(LEN(A68)=3,"是",IF(B68&lt;&gt;"",IF(SUM(C68:D68)&lt;&gt;0,"是","否"),"是"))</f>
        <v>是</v>
      </c>
      <c r="G68" s="356" t="str">
        <f t="shared" ref="G68:G131" si="5">IF(LEN(A68)=3,"类",IF(LEN(A68)=5,"款","项"))</f>
        <v>项</v>
      </c>
    </row>
    <row r="69" ht="36" customHeight="1" spans="1:7">
      <c r="A69" s="351">
        <v>2010699</v>
      </c>
      <c r="B69" s="352" t="s">
        <v>116</v>
      </c>
      <c r="C69" s="357">
        <v>400</v>
      </c>
      <c r="D69" s="357">
        <v>1500</v>
      </c>
      <c r="E69" s="354" t="str">
        <f t="shared" si="3"/>
        <v/>
      </c>
      <c r="F69" s="355" t="str">
        <f t="shared" si="4"/>
        <v>是</v>
      </c>
      <c r="G69" s="356" t="str">
        <f t="shared" si="5"/>
        <v>项</v>
      </c>
    </row>
    <row r="70" ht="36" customHeight="1" spans="1:7">
      <c r="A70" s="351">
        <v>20107</v>
      </c>
      <c r="B70" s="352" t="s">
        <v>117</v>
      </c>
      <c r="C70" s="353">
        <f>SUM(C71:C77)</f>
        <v>800</v>
      </c>
      <c r="D70" s="353">
        <f>SUM(D71:D77)</f>
        <v>400</v>
      </c>
      <c r="E70" s="354" t="str">
        <f t="shared" si="3"/>
        <v/>
      </c>
      <c r="F70" s="355" t="str">
        <f t="shared" si="4"/>
        <v>是</v>
      </c>
      <c r="G70" s="356" t="str">
        <f t="shared" si="5"/>
        <v>款</v>
      </c>
    </row>
    <row r="71" ht="36" hidden="1" customHeight="1" spans="1:7">
      <c r="A71" s="351">
        <v>2010701</v>
      </c>
      <c r="B71" s="352" t="s">
        <v>73</v>
      </c>
      <c r="C71" s="357">
        <v>0</v>
      </c>
      <c r="D71" s="357">
        <v>0</v>
      </c>
      <c r="E71" s="354" t="str">
        <f t="shared" si="3"/>
        <v/>
      </c>
      <c r="F71" s="355" t="str">
        <f t="shared" si="4"/>
        <v>否</v>
      </c>
      <c r="G71" s="356" t="str">
        <f t="shared" si="5"/>
        <v>项</v>
      </c>
    </row>
    <row r="72" ht="36" hidden="1" customHeight="1" spans="1:7">
      <c r="A72" s="351">
        <v>2010702</v>
      </c>
      <c r="B72" s="352" t="s">
        <v>74</v>
      </c>
      <c r="C72" s="357">
        <v>0</v>
      </c>
      <c r="D72" s="357">
        <v>0</v>
      </c>
      <c r="E72" s="354" t="str">
        <f t="shared" si="3"/>
        <v/>
      </c>
      <c r="F72" s="355" t="str">
        <f t="shared" si="4"/>
        <v>否</v>
      </c>
      <c r="G72" s="356" t="str">
        <f t="shared" si="5"/>
        <v>项</v>
      </c>
    </row>
    <row r="73" ht="36" hidden="1" customHeight="1" spans="1:7">
      <c r="A73" s="351">
        <v>2010703</v>
      </c>
      <c r="B73" s="352" t="s">
        <v>75</v>
      </c>
      <c r="C73" s="357">
        <v>0</v>
      </c>
      <c r="D73" s="357">
        <v>0</v>
      </c>
      <c r="E73" s="354" t="str">
        <f t="shared" si="3"/>
        <v/>
      </c>
      <c r="F73" s="355" t="str">
        <f t="shared" si="4"/>
        <v>否</v>
      </c>
      <c r="G73" s="356" t="str">
        <f t="shared" si="5"/>
        <v>项</v>
      </c>
    </row>
    <row r="74" ht="36" hidden="1" customHeight="1" spans="1:7">
      <c r="A74" s="351">
        <v>2010709</v>
      </c>
      <c r="B74" s="352" t="s">
        <v>114</v>
      </c>
      <c r="C74" s="357">
        <v>0</v>
      </c>
      <c r="D74" s="357">
        <v>0</v>
      </c>
      <c r="E74" s="354" t="str">
        <f t="shared" si="3"/>
        <v/>
      </c>
      <c r="F74" s="355" t="str">
        <f t="shared" si="4"/>
        <v>否</v>
      </c>
      <c r="G74" s="356" t="str">
        <f t="shared" si="5"/>
        <v>项</v>
      </c>
    </row>
    <row r="75" ht="36" hidden="1" customHeight="1" spans="1:7">
      <c r="A75" s="358">
        <v>2010710</v>
      </c>
      <c r="B75" s="352" t="s">
        <v>118</v>
      </c>
      <c r="C75" s="357">
        <v>0</v>
      </c>
      <c r="D75" s="357">
        <v>0</v>
      </c>
      <c r="E75" s="354" t="str">
        <f t="shared" si="3"/>
        <v/>
      </c>
      <c r="F75" s="355" t="str">
        <f t="shared" si="4"/>
        <v>否</v>
      </c>
      <c r="G75" s="356" t="str">
        <f t="shared" si="5"/>
        <v>项</v>
      </c>
    </row>
    <row r="76" ht="36" hidden="1" customHeight="1" spans="1:7">
      <c r="A76" s="351">
        <v>2010750</v>
      </c>
      <c r="B76" s="352" t="s">
        <v>82</v>
      </c>
      <c r="C76" s="357">
        <v>0</v>
      </c>
      <c r="D76" s="357">
        <v>0</v>
      </c>
      <c r="E76" s="354" t="str">
        <f t="shared" si="3"/>
        <v/>
      </c>
      <c r="F76" s="355" t="str">
        <f t="shared" si="4"/>
        <v>否</v>
      </c>
      <c r="G76" s="356" t="str">
        <f t="shared" si="5"/>
        <v>项</v>
      </c>
    </row>
    <row r="77" ht="36" customHeight="1" spans="1:7">
      <c r="A77" s="351">
        <v>2010799</v>
      </c>
      <c r="B77" s="352" t="s">
        <v>119</v>
      </c>
      <c r="C77" s="357">
        <v>800</v>
      </c>
      <c r="D77" s="357">
        <v>400</v>
      </c>
      <c r="E77" s="354" t="str">
        <f t="shared" si="3"/>
        <v/>
      </c>
      <c r="F77" s="355" t="str">
        <f t="shared" si="4"/>
        <v>是</v>
      </c>
      <c r="G77" s="356" t="str">
        <f t="shared" si="5"/>
        <v>项</v>
      </c>
    </row>
    <row r="78" ht="36" customHeight="1" spans="1:7">
      <c r="A78" s="351">
        <v>20108</v>
      </c>
      <c r="B78" s="352" t="s">
        <v>120</v>
      </c>
      <c r="C78" s="353">
        <f>SUM(C79:C86)</f>
        <v>100</v>
      </c>
      <c r="D78" s="353">
        <f>SUM(D79:D86)</f>
        <v>100</v>
      </c>
      <c r="E78" s="354">
        <f t="shared" si="3"/>
        <v>0</v>
      </c>
      <c r="F78" s="355" t="str">
        <f t="shared" si="4"/>
        <v>是</v>
      </c>
      <c r="G78" s="356" t="str">
        <f t="shared" si="5"/>
        <v>款</v>
      </c>
    </row>
    <row r="79" ht="36" customHeight="1" spans="1:7">
      <c r="A79" s="351">
        <v>2010801</v>
      </c>
      <c r="B79" s="352" t="s">
        <v>73</v>
      </c>
      <c r="C79" s="357">
        <v>50</v>
      </c>
      <c r="D79" s="357">
        <v>100</v>
      </c>
      <c r="E79" s="354">
        <f t="shared" si="3"/>
        <v>1</v>
      </c>
      <c r="F79" s="355" t="str">
        <f t="shared" si="4"/>
        <v>是</v>
      </c>
      <c r="G79" s="356" t="str">
        <f t="shared" si="5"/>
        <v>项</v>
      </c>
    </row>
    <row r="80" ht="36" customHeight="1" spans="1:7">
      <c r="A80" s="351">
        <v>2010802</v>
      </c>
      <c r="B80" s="352" t="s">
        <v>74</v>
      </c>
      <c r="C80" s="357">
        <v>50</v>
      </c>
      <c r="D80" s="357">
        <v>0</v>
      </c>
      <c r="E80" s="354" t="str">
        <f t="shared" si="3"/>
        <v/>
      </c>
      <c r="F80" s="355" t="str">
        <f t="shared" si="4"/>
        <v>是</v>
      </c>
      <c r="G80" s="356" t="str">
        <f t="shared" si="5"/>
        <v>项</v>
      </c>
    </row>
    <row r="81" ht="36" hidden="1" customHeight="1" spans="1:7">
      <c r="A81" s="351">
        <v>2010803</v>
      </c>
      <c r="B81" s="352" t="s">
        <v>75</v>
      </c>
      <c r="C81" s="357">
        <v>0</v>
      </c>
      <c r="D81" s="357">
        <v>0</v>
      </c>
      <c r="E81" s="354" t="str">
        <f t="shared" si="3"/>
        <v/>
      </c>
      <c r="F81" s="355" t="str">
        <f t="shared" si="4"/>
        <v>否</v>
      </c>
      <c r="G81" s="356" t="str">
        <f t="shared" si="5"/>
        <v>项</v>
      </c>
    </row>
    <row r="82" ht="36" hidden="1" customHeight="1" spans="1:7">
      <c r="A82" s="351">
        <v>2010804</v>
      </c>
      <c r="B82" s="352" t="s">
        <v>121</v>
      </c>
      <c r="C82" s="357">
        <v>0</v>
      </c>
      <c r="D82" s="357">
        <v>0</v>
      </c>
      <c r="E82" s="354" t="str">
        <f t="shared" si="3"/>
        <v/>
      </c>
      <c r="F82" s="355" t="str">
        <f t="shared" si="4"/>
        <v>否</v>
      </c>
      <c r="G82" s="356" t="str">
        <f t="shared" si="5"/>
        <v>项</v>
      </c>
    </row>
    <row r="83" ht="36" hidden="1" customHeight="1" spans="1:7">
      <c r="A83" s="351">
        <v>2010805</v>
      </c>
      <c r="B83" s="352" t="s">
        <v>122</v>
      </c>
      <c r="C83" s="357">
        <v>0</v>
      </c>
      <c r="D83" s="357">
        <v>0</v>
      </c>
      <c r="E83" s="354" t="str">
        <f t="shared" si="3"/>
        <v/>
      </c>
      <c r="F83" s="355" t="str">
        <f t="shared" si="4"/>
        <v>否</v>
      </c>
      <c r="G83" s="356" t="str">
        <f t="shared" si="5"/>
        <v>项</v>
      </c>
    </row>
    <row r="84" ht="36" hidden="1" customHeight="1" spans="1:7">
      <c r="A84" s="351">
        <v>2010806</v>
      </c>
      <c r="B84" s="352" t="s">
        <v>114</v>
      </c>
      <c r="C84" s="357">
        <v>0</v>
      </c>
      <c r="D84" s="357">
        <v>0</v>
      </c>
      <c r="E84" s="354" t="str">
        <f t="shared" si="3"/>
        <v/>
      </c>
      <c r="F84" s="355" t="str">
        <f t="shared" si="4"/>
        <v>否</v>
      </c>
      <c r="G84" s="356" t="str">
        <f t="shared" si="5"/>
        <v>项</v>
      </c>
    </row>
    <row r="85" ht="36" hidden="1" customHeight="1" spans="1:7">
      <c r="A85" s="351">
        <v>2010850</v>
      </c>
      <c r="B85" s="352" t="s">
        <v>82</v>
      </c>
      <c r="C85" s="357">
        <v>0</v>
      </c>
      <c r="D85" s="357">
        <v>0</v>
      </c>
      <c r="E85" s="354" t="str">
        <f t="shared" si="3"/>
        <v/>
      </c>
      <c r="F85" s="355" t="str">
        <f t="shared" si="4"/>
        <v>否</v>
      </c>
      <c r="G85" s="356" t="str">
        <f t="shared" si="5"/>
        <v>项</v>
      </c>
    </row>
    <row r="86" ht="36" hidden="1" customHeight="1" spans="1:7">
      <c r="A86" s="351">
        <v>2010899</v>
      </c>
      <c r="B86" s="352" t="s">
        <v>123</v>
      </c>
      <c r="C86" s="357">
        <v>0</v>
      </c>
      <c r="D86" s="357">
        <v>0</v>
      </c>
      <c r="E86" s="354" t="str">
        <f t="shared" si="3"/>
        <v/>
      </c>
      <c r="F86" s="355" t="str">
        <f t="shared" si="4"/>
        <v>否</v>
      </c>
      <c r="G86" s="356" t="str">
        <f t="shared" si="5"/>
        <v>项</v>
      </c>
    </row>
    <row r="87" ht="36" customHeight="1" spans="1:7">
      <c r="A87" s="351">
        <v>20109</v>
      </c>
      <c r="B87" s="352" t="s">
        <v>124</v>
      </c>
      <c r="C87" s="353">
        <f>SUM(C88:C99)</f>
        <v>30</v>
      </c>
      <c r="D87" s="353">
        <f>SUM(D88:D99)</f>
        <v>1933</v>
      </c>
      <c r="E87" s="354" t="str">
        <f t="shared" si="3"/>
        <v/>
      </c>
      <c r="F87" s="355" t="str">
        <f t="shared" si="4"/>
        <v>是</v>
      </c>
      <c r="G87" s="356" t="str">
        <f t="shared" si="5"/>
        <v>款</v>
      </c>
    </row>
    <row r="88" ht="36" hidden="1" customHeight="1" spans="1:7">
      <c r="A88" s="351">
        <v>2010901</v>
      </c>
      <c r="B88" s="352" t="s">
        <v>73</v>
      </c>
      <c r="C88" s="357">
        <v>0</v>
      </c>
      <c r="D88" s="357">
        <v>0</v>
      </c>
      <c r="E88" s="354" t="str">
        <f t="shared" si="3"/>
        <v/>
      </c>
      <c r="F88" s="355" t="str">
        <f t="shared" si="4"/>
        <v>否</v>
      </c>
      <c r="G88" s="356" t="str">
        <f t="shared" si="5"/>
        <v>项</v>
      </c>
    </row>
    <row r="89" ht="36" hidden="1" customHeight="1" spans="1:7">
      <c r="A89" s="351">
        <v>2010902</v>
      </c>
      <c r="B89" s="352" t="s">
        <v>74</v>
      </c>
      <c r="C89" s="357">
        <v>0</v>
      </c>
      <c r="D89" s="357">
        <v>0</v>
      </c>
      <c r="E89" s="354" t="str">
        <f t="shared" si="3"/>
        <v/>
      </c>
      <c r="F89" s="355" t="str">
        <f t="shared" si="4"/>
        <v>否</v>
      </c>
      <c r="G89" s="356" t="str">
        <f t="shared" si="5"/>
        <v>项</v>
      </c>
    </row>
    <row r="90" ht="36" hidden="1" customHeight="1" spans="1:7">
      <c r="A90" s="351">
        <v>2010903</v>
      </c>
      <c r="B90" s="352" t="s">
        <v>75</v>
      </c>
      <c r="C90" s="357">
        <v>0</v>
      </c>
      <c r="D90" s="357">
        <v>0</v>
      </c>
      <c r="E90" s="354" t="str">
        <f t="shared" si="3"/>
        <v/>
      </c>
      <c r="F90" s="355" t="str">
        <f t="shared" si="4"/>
        <v>否</v>
      </c>
      <c r="G90" s="356" t="str">
        <f t="shared" si="5"/>
        <v>项</v>
      </c>
    </row>
    <row r="91" ht="36" hidden="1" customHeight="1" spans="1:7">
      <c r="A91" s="351">
        <v>2010905</v>
      </c>
      <c r="B91" s="352" t="s">
        <v>125</v>
      </c>
      <c r="C91" s="357">
        <v>0</v>
      </c>
      <c r="D91" s="357">
        <v>0</v>
      </c>
      <c r="E91" s="354" t="str">
        <f t="shared" si="3"/>
        <v/>
      </c>
      <c r="F91" s="355" t="str">
        <f t="shared" si="4"/>
        <v>否</v>
      </c>
      <c r="G91" s="356" t="str">
        <f t="shared" si="5"/>
        <v>项</v>
      </c>
    </row>
    <row r="92" ht="36" hidden="1" customHeight="1" spans="1:7">
      <c r="A92" s="351">
        <v>2010907</v>
      </c>
      <c r="B92" s="352" t="s">
        <v>126</v>
      </c>
      <c r="C92" s="357">
        <v>0</v>
      </c>
      <c r="D92" s="357">
        <v>0</v>
      </c>
      <c r="E92" s="354" t="str">
        <f t="shared" si="3"/>
        <v/>
      </c>
      <c r="F92" s="355" t="str">
        <f t="shared" si="4"/>
        <v>否</v>
      </c>
      <c r="G92" s="356" t="str">
        <f t="shared" si="5"/>
        <v>项</v>
      </c>
    </row>
    <row r="93" ht="36" hidden="1" customHeight="1" spans="1:7">
      <c r="A93" s="351">
        <v>2010908</v>
      </c>
      <c r="B93" s="352" t="s">
        <v>114</v>
      </c>
      <c r="C93" s="357">
        <v>0</v>
      </c>
      <c r="D93" s="357">
        <v>0</v>
      </c>
      <c r="E93" s="354" t="str">
        <f t="shared" si="3"/>
        <v/>
      </c>
      <c r="F93" s="355" t="str">
        <f t="shared" si="4"/>
        <v>否</v>
      </c>
      <c r="G93" s="356" t="str">
        <f t="shared" si="5"/>
        <v>项</v>
      </c>
    </row>
    <row r="94" ht="36" customHeight="1" spans="1:7">
      <c r="A94" s="351">
        <v>2010909</v>
      </c>
      <c r="B94" s="352" t="s">
        <v>127</v>
      </c>
      <c r="C94" s="357">
        <v>0</v>
      </c>
      <c r="D94" s="357">
        <v>1847</v>
      </c>
      <c r="E94" s="354" t="str">
        <f t="shared" si="3"/>
        <v/>
      </c>
      <c r="F94" s="355" t="str">
        <f t="shared" si="4"/>
        <v>是</v>
      </c>
      <c r="G94" s="356" t="str">
        <f t="shared" si="5"/>
        <v>项</v>
      </c>
    </row>
    <row r="95" ht="36" hidden="1" customHeight="1" spans="1:7">
      <c r="A95" s="351">
        <v>2010910</v>
      </c>
      <c r="B95" s="352" t="s">
        <v>128</v>
      </c>
      <c r="C95" s="357">
        <v>0</v>
      </c>
      <c r="D95" s="357">
        <v>0</v>
      </c>
      <c r="E95" s="354" t="str">
        <f t="shared" si="3"/>
        <v/>
      </c>
      <c r="F95" s="355" t="str">
        <f t="shared" si="4"/>
        <v>否</v>
      </c>
      <c r="G95" s="356" t="str">
        <f t="shared" si="5"/>
        <v>项</v>
      </c>
    </row>
    <row r="96" ht="36" hidden="1" customHeight="1" spans="1:7">
      <c r="A96" s="351">
        <v>2010911</v>
      </c>
      <c r="B96" s="352" t="s">
        <v>129</v>
      </c>
      <c r="C96" s="357">
        <v>0</v>
      </c>
      <c r="D96" s="357">
        <v>0</v>
      </c>
      <c r="E96" s="354" t="str">
        <f t="shared" si="3"/>
        <v/>
      </c>
      <c r="F96" s="355" t="str">
        <f t="shared" si="4"/>
        <v>否</v>
      </c>
      <c r="G96" s="356" t="str">
        <f t="shared" si="5"/>
        <v>项</v>
      </c>
    </row>
    <row r="97" ht="36" hidden="1" customHeight="1" spans="1:7">
      <c r="A97" s="351">
        <v>2010912</v>
      </c>
      <c r="B97" s="352" t="s">
        <v>130</v>
      </c>
      <c r="C97" s="357">
        <v>0</v>
      </c>
      <c r="D97" s="357">
        <v>0</v>
      </c>
      <c r="E97" s="354" t="str">
        <f t="shared" si="3"/>
        <v/>
      </c>
      <c r="F97" s="355" t="str">
        <f t="shared" si="4"/>
        <v>否</v>
      </c>
      <c r="G97" s="356" t="str">
        <f t="shared" si="5"/>
        <v>项</v>
      </c>
    </row>
    <row r="98" ht="36" hidden="1" customHeight="1" spans="1:7">
      <c r="A98" s="351">
        <v>2010950</v>
      </c>
      <c r="B98" s="352" t="s">
        <v>82</v>
      </c>
      <c r="C98" s="357">
        <v>0</v>
      </c>
      <c r="D98" s="357">
        <v>0</v>
      </c>
      <c r="E98" s="354" t="str">
        <f t="shared" si="3"/>
        <v/>
      </c>
      <c r="F98" s="355" t="str">
        <f t="shared" si="4"/>
        <v>否</v>
      </c>
      <c r="G98" s="356" t="str">
        <f t="shared" si="5"/>
        <v>项</v>
      </c>
    </row>
    <row r="99" ht="36" customHeight="1" spans="1:7">
      <c r="A99" s="351">
        <v>2010999</v>
      </c>
      <c r="B99" s="352" t="s">
        <v>131</v>
      </c>
      <c r="C99" s="357">
        <v>30</v>
      </c>
      <c r="D99" s="357">
        <v>86</v>
      </c>
      <c r="E99" s="354" t="str">
        <f t="shared" si="3"/>
        <v/>
      </c>
      <c r="F99" s="355" t="str">
        <f t="shared" si="4"/>
        <v>是</v>
      </c>
      <c r="G99" s="356" t="str">
        <f t="shared" si="5"/>
        <v>项</v>
      </c>
    </row>
    <row r="100" ht="36" customHeight="1" spans="1:7">
      <c r="A100" s="351">
        <v>20111</v>
      </c>
      <c r="B100" s="352" t="s">
        <v>132</v>
      </c>
      <c r="C100" s="353">
        <f>SUM(C101:C108)</f>
        <v>1670</v>
      </c>
      <c r="D100" s="353">
        <f>SUM(D101:D108)</f>
        <v>1632</v>
      </c>
      <c r="E100" s="354">
        <f t="shared" si="3"/>
        <v>-0.023</v>
      </c>
      <c r="F100" s="355" t="str">
        <f t="shared" si="4"/>
        <v>是</v>
      </c>
      <c r="G100" s="356" t="str">
        <f t="shared" si="5"/>
        <v>款</v>
      </c>
    </row>
    <row r="101" ht="36" customHeight="1" spans="1:7">
      <c r="A101" s="351">
        <v>2011101</v>
      </c>
      <c r="B101" s="352" t="s">
        <v>73</v>
      </c>
      <c r="C101" s="357">
        <v>1550</v>
      </c>
      <c r="D101" s="357">
        <v>1514</v>
      </c>
      <c r="E101" s="354">
        <f t="shared" si="3"/>
        <v>-0.023</v>
      </c>
      <c r="F101" s="355" t="str">
        <f t="shared" si="4"/>
        <v>是</v>
      </c>
      <c r="G101" s="356" t="str">
        <f t="shared" si="5"/>
        <v>项</v>
      </c>
    </row>
    <row r="102" ht="36" customHeight="1" spans="1:7">
      <c r="A102" s="351">
        <v>2011102</v>
      </c>
      <c r="B102" s="352" t="s">
        <v>74</v>
      </c>
      <c r="C102" s="357">
        <v>7</v>
      </c>
      <c r="D102" s="357">
        <v>0</v>
      </c>
      <c r="E102" s="354" t="str">
        <f t="shared" si="3"/>
        <v/>
      </c>
      <c r="F102" s="355" t="str">
        <f t="shared" si="4"/>
        <v>是</v>
      </c>
      <c r="G102" s="356" t="str">
        <f t="shared" si="5"/>
        <v>项</v>
      </c>
    </row>
    <row r="103" ht="36" hidden="1" customHeight="1" spans="1:7">
      <c r="A103" s="351">
        <v>2011103</v>
      </c>
      <c r="B103" s="352" t="s">
        <v>75</v>
      </c>
      <c r="C103" s="357">
        <v>0</v>
      </c>
      <c r="D103" s="357">
        <v>0</v>
      </c>
      <c r="E103" s="354" t="str">
        <f t="shared" si="3"/>
        <v/>
      </c>
      <c r="F103" s="355" t="str">
        <f t="shared" si="4"/>
        <v>否</v>
      </c>
      <c r="G103" s="356" t="str">
        <f t="shared" si="5"/>
        <v>项</v>
      </c>
    </row>
    <row r="104" ht="36" customHeight="1" spans="1:7">
      <c r="A104" s="351">
        <v>2011104</v>
      </c>
      <c r="B104" s="352" t="s">
        <v>133</v>
      </c>
      <c r="C104" s="357">
        <v>33</v>
      </c>
      <c r="D104" s="357">
        <v>0</v>
      </c>
      <c r="E104" s="354" t="str">
        <f t="shared" si="3"/>
        <v/>
      </c>
      <c r="F104" s="355" t="str">
        <f t="shared" si="4"/>
        <v>是</v>
      </c>
      <c r="G104" s="356" t="str">
        <f t="shared" si="5"/>
        <v>项</v>
      </c>
    </row>
    <row r="105" ht="36" hidden="1" customHeight="1" spans="1:7">
      <c r="A105" s="351">
        <v>2011105</v>
      </c>
      <c r="B105" s="352" t="s">
        <v>134</v>
      </c>
      <c r="C105" s="357">
        <v>0</v>
      </c>
      <c r="D105" s="357">
        <v>0</v>
      </c>
      <c r="E105" s="354" t="str">
        <f t="shared" si="3"/>
        <v/>
      </c>
      <c r="F105" s="355" t="str">
        <f t="shared" si="4"/>
        <v>否</v>
      </c>
      <c r="G105" s="356" t="str">
        <f t="shared" si="5"/>
        <v>项</v>
      </c>
    </row>
    <row r="106" ht="36" customHeight="1" spans="1:7">
      <c r="A106" s="351">
        <v>2011106</v>
      </c>
      <c r="B106" s="352" t="s">
        <v>135</v>
      </c>
      <c r="C106" s="357">
        <v>28</v>
      </c>
      <c r="D106" s="357">
        <v>0</v>
      </c>
      <c r="E106" s="354" t="str">
        <f t="shared" si="3"/>
        <v/>
      </c>
      <c r="F106" s="355" t="str">
        <f t="shared" si="4"/>
        <v>是</v>
      </c>
      <c r="G106" s="356" t="str">
        <f t="shared" si="5"/>
        <v>项</v>
      </c>
    </row>
    <row r="107" ht="36" hidden="1" customHeight="1" spans="1:7">
      <c r="A107" s="351">
        <v>2011150</v>
      </c>
      <c r="B107" s="352" t="s">
        <v>82</v>
      </c>
      <c r="C107" s="357">
        <v>0</v>
      </c>
      <c r="D107" s="357">
        <v>0</v>
      </c>
      <c r="E107" s="354" t="str">
        <f t="shared" si="3"/>
        <v/>
      </c>
      <c r="F107" s="355" t="str">
        <f t="shared" si="4"/>
        <v>否</v>
      </c>
      <c r="G107" s="356" t="str">
        <f t="shared" si="5"/>
        <v>项</v>
      </c>
    </row>
    <row r="108" ht="36" customHeight="1" spans="1:7">
      <c r="A108" s="351">
        <v>2011199</v>
      </c>
      <c r="B108" s="352" t="s">
        <v>136</v>
      </c>
      <c r="C108" s="357">
        <v>52</v>
      </c>
      <c r="D108" s="357">
        <v>118</v>
      </c>
      <c r="E108" s="354">
        <f t="shared" si="3"/>
        <v>1.269</v>
      </c>
      <c r="F108" s="355" t="str">
        <f t="shared" si="4"/>
        <v>是</v>
      </c>
      <c r="G108" s="356" t="str">
        <f t="shared" si="5"/>
        <v>项</v>
      </c>
    </row>
    <row r="109" ht="36" customHeight="1" spans="1:7">
      <c r="A109" s="351">
        <v>20113</v>
      </c>
      <c r="B109" s="352" t="s">
        <v>137</v>
      </c>
      <c r="C109" s="353">
        <f>SUM(C110:C119)</f>
        <v>608</v>
      </c>
      <c r="D109" s="353">
        <f>SUM(D110:D119)</f>
        <v>1213</v>
      </c>
      <c r="E109" s="354">
        <f t="shared" si="3"/>
        <v>0.995</v>
      </c>
      <c r="F109" s="355" t="str">
        <f t="shared" si="4"/>
        <v>是</v>
      </c>
      <c r="G109" s="356" t="str">
        <f t="shared" si="5"/>
        <v>款</v>
      </c>
    </row>
    <row r="110" ht="36" customHeight="1" spans="1:7">
      <c r="A110" s="351">
        <v>2011301</v>
      </c>
      <c r="B110" s="352" t="s">
        <v>73</v>
      </c>
      <c r="C110" s="357">
        <v>400</v>
      </c>
      <c r="D110" s="357">
        <v>416</v>
      </c>
      <c r="E110" s="354">
        <f t="shared" si="3"/>
        <v>0.04</v>
      </c>
      <c r="F110" s="355" t="str">
        <f t="shared" si="4"/>
        <v>是</v>
      </c>
      <c r="G110" s="356" t="str">
        <f t="shared" si="5"/>
        <v>项</v>
      </c>
    </row>
    <row r="111" ht="36" customHeight="1" spans="1:7">
      <c r="A111" s="351">
        <v>2011302</v>
      </c>
      <c r="B111" s="352" t="s">
        <v>74</v>
      </c>
      <c r="C111" s="357">
        <v>105</v>
      </c>
      <c r="D111" s="357">
        <v>797</v>
      </c>
      <c r="E111" s="354" t="str">
        <f t="shared" si="3"/>
        <v/>
      </c>
      <c r="F111" s="355" t="str">
        <f t="shared" si="4"/>
        <v>是</v>
      </c>
      <c r="G111" s="356" t="str">
        <f t="shared" si="5"/>
        <v>项</v>
      </c>
    </row>
    <row r="112" ht="36" hidden="1" customHeight="1" spans="1:7">
      <c r="A112" s="351">
        <v>2011303</v>
      </c>
      <c r="B112" s="352" t="s">
        <v>75</v>
      </c>
      <c r="C112" s="357">
        <v>0</v>
      </c>
      <c r="D112" s="357">
        <v>0</v>
      </c>
      <c r="E112" s="354" t="str">
        <f t="shared" si="3"/>
        <v/>
      </c>
      <c r="F112" s="355" t="str">
        <f t="shared" si="4"/>
        <v>否</v>
      </c>
      <c r="G112" s="356" t="str">
        <f t="shared" si="5"/>
        <v>项</v>
      </c>
    </row>
    <row r="113" ht="36" hidden="1" customHeight="1" spans="1:7">
      <c r="A113" s="351">
        <v>2011304</v>
      </c>
      <c r="B113" s="352" t="s">
        <v>138</v>
      </c>
      <c r="C113" s="357">
        <v>0</v>
      </c>
      <c r="D113" s="357">
        <v>0</v>
      </c>
      <c r="E113" s="354" t="str">
        <f t="shared" si="3"/>
        <v/>
      </c>
      <c r="F113" s="355" t="str">
        <f t="shared" si="4"/>
        <v>否</v>
      </c>
      <c r="G113" s="356" t="str">
        <f t="shared" si="5"/>
        <v>项</v>
      </c>
    </row>
    <row r="114" ht="36" hidden="1" customHeight="1" spans="1:7">
      <c r="A114" s="351">
        <v>2011305</v>
      </c>
      <c r="B114" s="352" t="s">
        <v>139</v>
      </c>
      <c r="C114" s="357">
        <v>0</v>
      </c>
      <c r="D114" s="357">
        <v>0</v>
      </c>
      <c r="E114" s="354" t="str">
        <f t="shared" si="3"/>
        <v/>
      </c>
      <c r="F114" s="355" t="str">
        <f t="shared" si="4"/>
        <v>否</v>
      </c>
      <c r="G114" s="356" t="str">
        <f t="shared" si="5"/>
        <v>项</v>
      </c>
    </row>
    <row r="115" ht="36" hidden="1" customHeight="1" spans="1:7">
      <c r="A115" s="351">
        <v>2011306</v>
      </c>
      <c r="B115" s="352" t="s">
        <v>140</v>
      </c>
      <c r="C115" s="357">
        <v>0</v>
      </c>
      <c r="D115" s="357">
        <v>0</v>
      </c>
      <c r="E115" s="354" t="str">
        <f t="shared" si="3"/>
        <v/>
      </c>
      <c r="F115" s="355" t="str">
        <f t="shared" si="4"/>
        <v>否</v>
      </c>
      <c r="G115" s="356" t="str">
        <f t="shared" si="5"/>
        <v>项</v>
      </c>
    </row>
    <row r="116" ht="36" hidden="1" customHeight="1" spans="1:7">
      <c r="A116" s="351">
        <v>2011307</v>
      </c>
      <c r="B116" s="352" t="s">
        <v>141</v>
      </c>
      <c r="C116" s="357">
        <v>0</v>
      </c>
      <c r="D116" s="357">
        <v>0</v>
      </c>
      <c r="E116" s="354" t="str">
        <f t="shared" si="3"/>
        <v/>
      </c>
      <c r="F116" s="355" t="str">
        <f t="shared" si="4"/>
        <v>否</v>
      </c>
      <c r="G116" s="356" t="str">
        <f t="shared" si="5"/>
        <v>项</v>
      </c>
    </row>
    <row r="117" ht="36" customHeight="1" spans="1:7">
      <c r="A117" s="351">
        <v>2011308</v>
      </c>
      <c r="B117" s="352" t="s">
        <v>142</v>
      </c>
      <c r="C117" s="357">
        <v>3</v>
      </c>
      <c r="D117" s="357">
        <v>0</v>
      </c>
      <c r="E117" s="354" t="str">
        <f t="shared" si="3"/>
        <v/>
      </c>
      <c r="F117" s="355" t="str">
        <f t="shared" si="4"/>
        <v>是</v>
      </c>
      <c r="G117" s="356" t="str">
        <f t="shared" si="5"/>
        <v>项</v>
      </c>
    </row>
    <row r="118" ht="36" hidden="1" customHeight="1" spans="1:7">
      <c r="A118" s="351">
        <v>2011350</v>
      </c>
      <c r="B118" s="352" t="s">
        <v>82</v>
      </c>
      <c r="C118" s="357">
        <v>0</v>
      </c>
      <c r="D118" s="357">
        <v>0</v>
      </c>
      <c r="E118" s="354" t="str">
        <f t="shared" si="3"/>
        <v/>
      </c>
      <c r="F118" s="355" t="str">
        <f t="shared" si="4"/>
        <v>否</v>
      </c>
      <c r="G118" s="356" t="str">
        <f t="shared" si="5"/>
        <v>项</v>
      </c>
    </row>
    <row r="119" ht="36" customHeight="1" spans="1:7">
      <c r="A119" s="351">
        <v>2011399</v>
      </c>
      <c r="B119" s="352" t="s">
        <v>143</v>
      </c>
      <c r="C119" s="357">
        <v>100</v>
      </c>
      <c r="D119" s="357">
        <v>0</v>
      </c>
      <c r="E119" s="354" t="str">
        <f t="shared" si="3"/>
        <v/>
      </c>
      <c r="F119" s="355" t="str">
        <f t="shared" si="4"/>
        <v>是</v>
      </c>
      <c r="G119" s="356" t="str">
        <f t="shared" si="5"/>
        <v>项</v>
      </c>
    </row>
    <row r="120" ht="36" hidden="1" customHeight="1" spans="1:7">
      <c r="A120" s="351">
        <v>20114</v>
      </c>
      <c r="B120" s="352" t="s">
        <v>144</v>
      </c>
      <c r="C120" s="353">
        <f>SUM(C121:C131)</f>
        <v>0</v>
      </c>
      <c r="D120" s="353">
        <f>SUM(D121:D131)</f>
        <v>0</v>
      </c>
      <c r="E120" s="354" t="str">
        <f t="shared" si="3"/>
        <v/>
      </c>
      <c r="F120" s="355" t="str">
        <f t="shared" si="4"/>
        <v>否</v>
      </c>
      <c r="G120" s="356" t="str">
        <f t="shared" si="5"/>
        <v>款</v>
      </c>
    </row>
    <row r="121" ht="36" hidden="1" customHeight="1" spans="1:7">
      <c r="A121" s="351">
        <v>2011401</v>
      </c>
      <c r="B121" s="352" t="s">
        <v>73</v>
      </c>
      <c r="C121" s="357">
        <v>0</v>
      </c>
      <c r="D121" s="357">
        <v>0</v>
      </c>
      <c r="E121" s="354" t="str">
        <f t="shared" si="3"/>
        <v/>
      </c>
      <c r="F121" s="355" t="str">
        <f t="shared" si="4"/>
        <v>否</v>
      </c>
      <c r="G121" s="356" t="str">
        <f t="shared" si="5"/>
        <v>项</v>
      </c>
    </row>
    <row r="122" ht="36" hidden="1" customHeight="1" spans="1:7">
      <c r="A122" s="351">
        <v>2011402</v>
      </c>
      <c r="B122" s="352" t="s">
        <v>74</v>
      </c>
      <c r="C122" s="357">
        <v>0</v>
      </c>
      <c r="D122" s="357">
        <v>0</v>
      </c>
      <c r="E122" s="354" t="str">
        <f t="shared" si="3"/>
        <v/>
      </c>
      <c r="F122" s="355" t="str">
        <f t="shared" si="4"/>
        <v>否</v>
      </c>
      <c r="G122" s="356" t="str">
        <f t="shared" si="5"/>
        <v>项</v>
      </c>
    </row>
    <row r="123" ht="36" hidden="1" customHeight="1" spans="1:7">
      <c r="A123" s="351">
        <v>2011403</v>
      </c>
      <c r="B123" s="352" t="s">
        <v>75</v>
      </c>
      <c r="C123" s="357">
        <v>0</v>
      </c>
      <c r="D123" s="357">
        <v>0</v>
      </c>
      <c r="E123" s="354" t="str">
        <f t="shared" si="3"/>
        <v/>
      </c>
      <c r="F123" s="355" t="str">
        <f t="shared" si="4"/>
        <v>否</v>
      </c>
      <c r="G123" s="356" t="str">
        <f t="shared" si="5"/>
        <v>项</v>
      </c>
    </row>
    <row r="124" ht="36" hidden="1" customHeight="1" spans="1:7">
      <c r="A124" s="351">
        <v>2011404</v>
      </c>
      <c r="B124" s="352" t="s">
        <v>145</v>
      </c>
      <c r="C124" s="357">
        <v>0</v>
      </c>
      <c r="D124" s="357">
        <v>0</v>
      </c>
      <c r="E124" s="354" t="str">
        <f t="shared" si="3"/>
        <v/>
      </c>
      <c r="F124" s="355" t="str">
        <f t="shared" si="4"/>
        <v>否</v>
      </c>
      <c r="G124" s="356" t="str">
        <f t="shared" si="5"/>
        <v>项</v>
      </c>
    </row>
    <row r="125" ht="36" hidden="1" customHeight="1" spans="1:7">
      <c r="A125" s="351">
        <v>2011405</v>
      </c>
      <c r="B125" s="352" t="s">
        <v>146</v>
      </c>
      <c r="C125" s="357">
        <v>0</v>
      </c>
      <c r="D125" s="357">
        <v>0</v>
      </c>
      <c r="E125" s="354" t="str">
        <f t="shared" si="3"/>
        <v/>
      </c>
      <c r="F125" s="355" t="str">
        <f t="shared" si="4"/>
        <v>否</v>
      </c>
      <c r="G125" s="356" t="str">
        <f t="shared" si="5"/>
        <v>项</v>
      </c>
    </row>
    <row r="126" ht="36" hidden="1" customHeight="1" spans="1:7">
      <c r="A126" s="351">
        <v>2011408</v>
      </c>
      <c r="B126" s="352" t="s">
        <v>147</v>
      </c>
      <c r="C126" s="357">
        <v>0</v>
      </c>
      <c r="D126" s="357">
        <v>0</v>
      </c>
      <c r="E126" s="354" t="str">
        <f t="shared" si="3"/>
        <v/>
      </c>
      <c r="F126" s="355" t="str">
        <f t="shared" si="4"/>
        <v>否</v>
      </c>
      <c r="G126" s="356" t="str">
        <f t="shared" si="5"/>
        <v>项</v>
      </c>
    </row>
    <row r="127" ht="36" hidden="1" customHeight="1" spans="1:7">
      <c r="A127" s="351">
        <v>2011409</v>
      </c>
      <c r="B127" s="352" t="s">
        <v>148</v>
      </c>
      <c r="C127" s="357">
        <v>0</v>
      </c>
      <c r="D127" s="357">
        <v>0</v>
      </c>
      <c r="E127" s="354" t="str">
        <f t="shared" si="3"/>
        <v/>
      </c>
      <c r="F127" s="355" t="str">
        <f t="shared" si="4"/>
        <v>否</v>
      </c>
      <c r="G127" s="356" t="str">
        <f t="shared" si="5"/>
        <v>项</v>
      </c>
    </row>
    <row r="128" ht="36" hidden="1" customHeight="1" spans="1:7">
      <c r="A128" s="351">
        <v>2011410</v>
      </c>
      <c r="B128" s="352" t="s">
        <v>149</v>
      </c>
      <c r="C128" s="357">
        <v>0</v>
      </c>
      <c r="D128" s="357">
        <v>0</v>
      </c>
      <c r="E128" s="354" t="str">
        <f t="shared" si="3"/>
        <v/>
      </c>
      <c r="F128" s="355" t="str">
        <f t="shared" si="4"/>
        <v>否</v>
      </c>
      <c r="G128" s="356" t="str">
        <f t="shared" si="5"/>
        <v>项</v>
      </c>
    </row>
    <row r="129" ht="36" hidden="1" customHeight="1" spans="1:7">
      <c r="A129" s="351">
        <v>2011411</v>
      </c>
      <c r="B129" s="352" t="s">
        <v>150</v>
      </c>
      <c r="C129" s="357">
        <v>0</v>
      </c>
      <c r="D129" s="357">
        <v>0</v>
      </c>
      <c r="E129" s="354" t="str">
        <f t="shared" si="3"/>
        <v/>
      </c>
      <c r="F129" s="355" t="str">
        <f t="shared" si="4"/>
        <v>否</v>
      </c>
      <c r="G129" s="356" t="str">
        <f t="shared" si="5"/>
        <v>项</v>
      </c>
    </row>
    <row r="130" ht="36" hidden="1" customHeight="1" spans="1:7">
      <c r="A130" s="351">
        <v>2011450</v>
      </c>
      <c r="B130" s="352" t="s">
        <v>82</v>
      </c>
      <c r="C130" s="357">
        <v>0</v>
      </c>
      <c r="D130" s="357">
        <v>0</v>
      </c>
      <c r="E130" s="354" t="str">
        <f t="shared" si="3"/>
        <v/>
      </c>
      <c r="F130" s="355" t="str">
        <f t="shared" si="4"/>
        <v>否</v>
      </c>
      <c r="G130" s="356" t="str">
        <f t="shared" si="5"/>
        <v>项</v>
      </c>
    </row>
    <row r="131" ht="36" hidden="1" customHeight="1" spans="1:7">
      <c r="A131" s="351">
        <v>2011499</v>
      </c>
      <c r="B131" s="352" t="s">
        <v>151</v>
      </c>
      <c r="C131" s="357">
        <v>0</v>
      </c>
      <c r="D131" s="357">
        <v>0</v>
      </c>
      <c r="E131" s="354" t="str">
        <f t="shared" si="3"/>
        <v/>
      </c>
      <c r="F131" s="355" t="str">
        <f t="shared" si="4"/>
        <v>否</v>
      </c>
      <c r="G131" s="356" t="str">
        <f t="shared" si="5"/>
        <v>项</v>
      </c>
    </row>
    <row r="132" ht="36" customHeight="1" spans="1:7">
      <c r="A132" s="351">
        <v>20123</v>
      </c>
      <c r="B132" s="352" t="s">
        <v>152</v>
      </c>
      <c r="C132" s="353">
        <f>SUM(C133:C138)</f>
        <v>1004</v>
      </c>
      <c r="D132" s="353">
        <f>SUM(D133:D138)</f>
        <v>1</v>
      </c>
      <c r="E132" s="354" t="str">
        <f t="shared" ref="E132:E195" si="6">IF(C132&lt;&gt;0,IF((D132/C132-1)&lt;-30%,"",IF((D132/C132-1)&gt;150%,"",D132/C132-1)),"")</f>
        <v/>
      </c>
      <c r="F132" s="355" t="str">
        <f t="shared" ref="F132:F195" si="7">IF(LEN(A132)=3,"是",IF(B132&lt;&gt;"",IF(SUM(C132:D132)&lt;&gt;0,"是","否"),"是"))</f>
        <v>是</v>
      </c>
      <c r="G132" s="356" t="str">
        <f t="shared" ref="G132:G195" si="8">IF(LEN(A132)=3,"类",IF(LEN(A132)=5,"款","项"))</f>
        <v>款</v>
      </c>
    </row>
    <row r="133" ht="36" hidden="1" customHeight="1" spans="1:7">
      <c r="A133" s="351">
        <v>2012301</v>
      </c>
      <c r="B133" s="352" t="s">
        <v>73</v>
      </c>
      <c r="C133" s="357">
        <v>0</v>
      </c>
      <c r="D133" s="357">
        <v>0</v>
      </c>
      <c r="E133" s="354" t="str">
        <f t="shared" si="6"/>
        <v/>
      </c>
      <c r="F133" s="355" t="str">
        <f t="shared" si="7"/>
        <v>否</v>
      </c>
      <c r="G133" s="356" t="str">
        <f t="shared" si="8"/>
        <v>项</v>
      </c>
    </row>
    <row r="134" ht="36" customHeight="1" spans="1:7">
      <c r="A134" s="351">
        <v>2012302</v>
      </c>
      <c r="B134" s="352" t="s">
        <v>74</v>
      </c>
      <c r="C134" s="357">
        <v>2</v>
      </c>
      <c r="D134" s="357">
        <v>0</v>
      </c>
      <c r="E134" s="354" t="str">
        <f t="shared" si="6"/>
        <v/>
      </c>
      <c r="F134" s="355" t="str">
        <f t="shared" si="7"/>
        <v>是</v>
      </c>
      <c r="G134" s="356" t="str">
        <f t="shared" si="8"/>
        <v>项</v>
      </c>
    </row>
    <row r="135" ht="36" hidden="1" customHeight="1" spans="1:7">
      <c r="A135" s="351">
        <v>2012303</v>
      </c>
      <c r="B135" s="352" t="s">
        <v>75</v>
      </c>
      <c r="C135" s="357">
        <v>0</v>
      </c>
      <c r="D135" s="357">
        <v>0</v>
      </c>
      <c r="E135" s="354" t="str">
        <f t="shared" si="6"/>
        <v/>
      </c>
      <c r="F135" s="355" t="str">
        <f t="shared" si="7"/>
        <v>否</v>
      </c>
      <c r="G135" s="356" t="str">
        <f t="shared" si="8"/>
        <v>项</v>
      </c>
    </row>
    <row r="136" ht="36" customHeight="1" spans="1:7">
      <c r="A136" s="351">
        <v>2012304</v>
      </c>
      <c r="B136" s="352" t="s">
        <v>153</v>
      </c>
      <c r="C136" s="357">
        <v>102</v>
      </c>
      <c r="D136" s="357">
        <v>1</v>
      </c>
      <c r="E136" s="354" t="str">
        <f t="shared" si="6"/>
        <v/>
      </c>
      <c r="F136" s="355" t="str">
        <f t="shared" si="7"/>
        <v>是</v>
      </c>
      <c r="G136" s="356" t="str">
        <f t="shared" si="8"/>
        <v>项</v>
      </c>
    </row>
    <row r="137" ht="36" hidden="1" customHeight="1" spans="1:7">
      <c r="A137" s="351">
        <v>2012350</v>
      </c>
      <c r="B137" s="352" t="s">
        <v>82</v>
      </c>
      <c r="C137" s="357">
        <v>0</v>
      </c>
      <c r="D137" s="357">
        <v>0</v>
      </c>
      <c r="E137" s="354" t="str">
        <f t="shared" si="6"/>
        <v/>
      </c>
      <c r="F137" s="355" t="str">
        <f t="shared" si="7"/>
        <v>否</v>
      </c>
      <c r="G137" s="356" t="str">
        <f t="shared" si="8"/>
        <v>项</v>
      </c>
    </row>
    <row r="138" ht="36" customHeight="1" spans="1:7">
      <c r="A138" s="351">
        <v>2012399</v>
      </c>
      <c r="B138" s="352" t="s">
        <v>154</v>
      </c>
      <c r="C138" s="357">
        <v>900</v>
      </c>
      <c r="D138" s="357">
        <v>0</v>
      </c>
      <c r="E138" s="354" t="str">
        <f t="shared" si="6"/>
        <v/>
      </c>
      <c r="F138" s="355" t="str">
        <f t="shared" si="7"/>
        <v>是</v>
      </c>
      <c r="G138" s="356" t="str">
        <f t="shared" si="8"/>
        <v>项</v>
      </c>
    </row>
    <row r="139" ht="36" customHeight="1" spans="1:7">
      <c r="A139" s="351">
        <v>20125</v>
      </c>
      <c r="B139" s="352" t="s">
        <v>155</v>
      </c>
      <c r="C139" s="353">
        <f>SUM(C140:C146)</f>
        <v>167</v>
      </c>
      <c r="D139" s="353">
        <f>SUM(D140:D146)</f>
        <v>99</v>
      </c>
      <c r="E139" s="354" t="str">
        <f t="shared" si="6"/>
        <v/>
      </c>
      <c r="F139" s="355" t="str">
        <f t="shared" si="7"/>
        <v>是</v>
      </c>
      <c r="G139" s="356" t="str">
        <f t="shared" si="8"/>
        <v>款</v>
      </c>
    </row>
    <row r="140" ht="36" customHeight="1" spans="1:7">
      <c r="A140" s="351">
        <v>2012501</v>
      </c>
      <c r="B140" s="352" t="s">
        <v>73</v>
      </c>
      <c r="C140" s="357">
        <v>130</v>
      </c>
      <c r="D140" s="357">
        <v>99</v>
      </c>
      <c r="E140" s="354">
        <f t="shared" si="6"/>
        <v>-0.238</v>
      </c>
      <c r="F140" s="355" t="str">
        <f t="shared" si="7"/>
        <v>是</v>
      </c>
      <c r="G140" s="356" t="str">
        <f t="shared" si="8"/>
        <v>项</v>
      </c>
    </row>
    <row r="141" ht="36" customHeight="1" spans="1:7">
      <c r="A141" s="351">
        <v>2012502</v>
      </c>
      <c r="B141" s="352" t="s">
        <v>74</v>
      </c>
      <c r="C141" s="357">
        <v>13</v>
      </c>
      <c r="D141" s="357">
        <v>0</v>
      </c>
      <c r="E141" s="354" t="str">
        <f t="shared" si="6"/>
        <v/>
      </c>
      <c r="F141" s="355" t="str">
        <f t="shared" si="7"/>
        <v>是</v>
      </c>
      <c r="G141" s="356" t="str">
        <f t="shared" si="8"/>
        <v>项</v>
      </c>
    </row>
    <row r="142" ht="36" customHeight="1" spans="1:7">
      <c r="A142" s="351">
        <v>2012503</v>
      </c>
      <c r="B142" s="352" t="s">
        <v>75</v>
      </c>
      <c r="C142" s="357">
        <v>21</v>
      </c>
      <c r="D142" s="357">
        <v>0</v>
      </c>
      <c r="E142" s="354" t="str">
        <f t="shared" si="6"/>
        <v/>
      </c>
      <c r="F142" s="355" t="str">
        <f t="shared" si="7"/>
        <v>是</v>
      </c>
      <c r="G142" s="356" t="str">
        <f t="shared" si="8"/>
        <v>项</v>
      </c>
    </row>
    <row r="143" ht="36" customHeight="1" spans="1:7">
      <c r="A143" s="351">
        <v>2012504</v>
      </c>
      <c r="B143" s="352" t="s">
        <v>156</v>
      </c>
      <c r="C143" s="357">
        <v>3</v>
      </c>
      <c r="D143" s="357">
        <v>0</v>
      </c>
      <c r="E143" s="354" t="str">
        <f t="shared" si="6"/>
        <v/>
      </c>
      <c r="F143" s="355" t="str">
        <f t="shared" si="7"/>
        <v>是</v>
      </c>
      <c r="G143" s="356" t="str">
        <f t="shared" si="8"/>
        <v>项</v>
      </c>
    </row>
    <row r="144" ht="36" hidden="1" customHeight="1" spans="1:7">
      <c r="A144" s="351">
        <v>2012505</v>
      </c>
      <c r="B144" s="352" t="s">
        <v>157</v>
      </c>
      <c r="C144" s="357">
        <v>0</v>
      </c>
      <c r="D144" s="357">
        <v>0</v>
      </c>
      <c r="E144" s="354" t="str">
        <f t="shared" si="6"/>
        <v/>
      </c>
      <c r="F144" s="355" t="str">
        <f t="shared" si="7"/>
        <v>否</v>
      </c>
      <c r="G144" s="356" t="str">
        <f t="shared" si="8"/>
        <v>项</v>
      </c>
    </row>
    <row r="145" ht="36" hidden="1" customHeight="1" spans="1:7">
      <c r="A145" s="351">
        <v>2012550</v>
      </c>
      <c r="B145" s="352" t="s">
        <v>82</v>
      </c>
      <c r="C145" s="357">
        <v>0</v>
      </c>
      <c r="D145" s="357">
        <v>0</v>
      </c>
      <c r="E145" s="354" t="str">
        <f t="shared" si="6"/>
        <v/>
      </c>
      <c r="F145" s="355" t="str">
        <f t="shared" si="7"/>
        <v>否</v>
      </c>
      <c r="G145" s="356" t="str">
        <f t="shared" si="8"/>
        <v>项</v>
      </c>
    </row>
    <row r="146" ht="36" hidden="1" customHeight="1" spans="1:7">
      <c r="A146" s="351">
        <v>2012599</v>
      </c>
      <c r="B146" s="352" t="s">
        <v>158</v>
      </c>
      <c r="C146" s="357">
        <v>0</v>
      </c>
      <c r="D146" s="357">
        <v>0</v>
      </c>
      <c r="E146" s="354" t="str">
        <f t="shared" si="6"/>
        <v/>
      </c>
      <c r="F146" s="355" t="str">
        <f t="shared" si="7"/>
        <v>否</v>
      </c>
      <c r="G146" s="356" t="str">
        <f t="shared" si="8"/>
        <v>项</v>
      </c>
    </row>
    <row r="147" ht="36" customHeight="1" spans="1:7">
      <c r="A147" s="351">
        <v>20126</v>
      </c>
      <c r="B147" s="352" t="s">
        <v>159</v>
      </c>
      <c r="C147" s="353">
        <f>SUM(C148:C152)</f>
        <v>125</v>
      </c>
      <c r="D147" s="353">
        <f>SUM(D148:D152)</f>
        <v>0</v>
      </c>
      <c r="E147" s="354" t="str">
        <f t="shared" si="6"/>
        <v/>
      </c>
      <c r="F147" s="355" t="str">
        <f t="shared" si="7"/>
        <v>是</v>
      </c>
      <c r="G147" s="356" t="str">
        <f t="shared" si="8"/>
        <v>款</v>
      </c>
    </row>
    <row r="148" ht="36" customHeight="1" spans="1:7">
      <c r="A148" s="351">
        <v>2012601</v>
      </c>
      <c r="B148" s="352" t="s">
        <v>73</v>
      </c>
      <c r="C148" s="357">
        <v>22</v>
      </c>
      <c r="D148" s="357">
        <v>0</v>
      </c>
      <c r="E148" s="354" t="str">
        <f t="shared" si="6"/>
        <v/>
      </c>
      <c r="F148" s="355" t="str">
        <f t="shared" si="7"/>
        <v>是</v>
      </c>
      <c r="G148" s="356" t="str">
        <f t="shared" si="8"/>
        <v>项</v>
      </c>
    </row>
    <row r="149" ht="36" customHeight="1" spans="1:7">
      <c r="A149" s="351">
        <v>2012602</v>
      </c>
      <c r="B149" s="352" t="s">
        <v>74</v>
      </c>
      <c r="C149" s="357">
        <v>23</v>
      </c>
      <c r="D149" s="357">
        <v>0</v>
      </c>
      <c r="E149" s="354" t="str">
        <f t="shared" si="6"/>
        <v/>
      </c>
      <c r="F149" s="355" t="str">
        <f t="shared" si="7"/>
        <v>是</v>
      </c>
      <c r="G149" s="356" t="str">
        <f t="shared" si="8"/>
        <v>项</v>
      </c>
    </row>
    <row r="150" ht="36" hidden="1" customHeight="1" spans="1:7">
      <c r="A150" s="351">
        <v>2012603</v>
      </c>
      <c r="B150" s="352" t="s">
        <v>75</v>
      </c>
      <c r="C150" s="357">
        <v>0</v>
      </c>
      <c r="D150" s="357">
        <v>0</v>
      </c>
      <c r="E150" s="354" t="str">
        <f t="shared" si="6"/>
        <v/>
      </c>
      <c r="F150" s="355" t="str">
        <f t="shared" si="7"/>
        <v>否</v>
      </c>
      <c r="G150" s="356" t="str">
        <f t="shared" si="8"/>
        <v>项</v>
      </c>
    </row>
    <row r="151" ht="36" customHeight="1" spans="1:7">
      <c r="A151" s="351">
        <v>2012604</v>
      </c>
      <c r="B151" s="352" t="s">
        <v>160</v>
      </c>
      <c r="C151" s="357">
        <v>80</v>
      </c>
      <c r="D151" s="357">
        <v>0</v>
      </c>
      <c r="E151" s="354" t="str">
        <f t="shared" si="6"/>
        <v/>
      </c>
      <c r="F151" s="355" t="str">
        <f t="shared" si="7"/>
        <v>是</v>
      </c>
      <c r="G151" s="356" t="str">
        <f t="shared" si="8"/>
        <v>项</v>
      </c>
    </row>
    <row r="152" ht="36" hidden="1" customHeight="1" spans="1:7">
      <c r="A152" s="351">
        <v>2012699</v>
      </c>
      <c r="B152" s="352" t="s">
        <v>161</v>
      </c>
      <c r="C152" s="357">
        <v>0</v>
      </c>
      <c r="D152" s="357">
        <v>0</v>
      </c>
      <c r="E152" s="354" t="str">
        <f t="shared" si="6"/>
        <v/>
      </c>
      <c r="F152" s="355" t="str">
        <f t="shared" si="7"/>
        <v>否</v>
      </c>
      <c r="G152" s="356" t="str">
        <f t="shared" si="8"/>
        <v>项</v>
      </c>
    </row>
    <row r="153" ht="36" customHeight="1" spans="1:7">
      <c r="A153" s="351">
        <v>20128</v>
      </c>
      <c r="B153" s="352" t="s">
        <v>162</v>
      </c>
      <c r="C153" s="353">
        <f>SUM(C154:C159)</f>
        <v>102</v>
      </c>
      <c r="D153" s="353">
        <f>SUM(D154:D159)</f>
        <v>117</v>
      </c>
      <c r="E153" s="354">
        <f t="shared" si="6"/>
        <v>0.147</v>
      </c>
      <c r="F153" s="355" t="str">
        <f t="shared" si="7"/>
        <v>是</v>
      </c>
      <c r="G153" s="356" t="str">
        <f t="shared" si="8"/>
        <v>款</v>
      </c>
    </row>
    <row r="154" ht="36" customHeight="1" spans="1:7">
      <c r="A154" s="351">
        <v>2012801</v>
      </c>
      <c r="B154" s="352" t="s">
        <v>73</v>
      </c>
      <c r="C154" s="357">
        <v>102</v>
      </c>
      <c r="D154" s="357">
        <v>117</v>
      </c>
      <c r="E154" s="354">
        <f t="shared" si="6"/>
        <v>0.147</v>
      </c>
      <c r="F154" s="355" t="str">
        <f t="shared" si="7"/>
        <v>是</v>
      </c>
      <c r="G154" s="356" t="str">
        <f t="shared" si="8"/>
        <v>项</v>
      </c>
    </row>
    <row r="155" ht="36" hidden="1" customHeight="1" spans="1:7">
      <c r="A155" s="351">
        <v>2012802</v>
      </c>
      <c r="B155" s="352" t="s">
        <v>74</v>
      </c>
      <c r="C155" s="357">
        <v>0</v>
      </c>
      <c r="D155" s="357">
        <v>0</v>
      </c>
      <c r="E155" s="354" t="str">
        <f t="shared" si="6"/>
        <v/>
      </c>
      <c r="F155" s="355" t="str">
        <f t="shared" si="7"/>
        <v>否</v>
      </c>
      <c r="G155" s="356" t="str">
        <f t="shared" si="8"/>
        <v>项</v>
      </c>
    </row>
    <row r="156" ht="36" hidden="1" customHeight="1" spans="1:7">
      <c r="A156" s="351">
        <v>2012803</v>
      </c>
      <c r="B156" s="352" t="s">
        <v>75</v>
      </c>
      <c r="C156" s="357">
        <v>0</v>
      </c>
      <c r="D156" s="357">
        <v>0</v>
      </c>
      <c r="E156" s="354" t="str">
        <f t="shared" si="6"/>
        <v/>
      </c>
      <c r="F156" s="355" t="str">
        <f t="shared" si="7"/>
        <v>否</v>
      </c>
      <c r="G156" s="356" t="str">
        <f t="shared" si="8"/>
        <v>项</v>
      </c>
    </row>
    <row r="157" ht="36" hidden="1" customHeight="1" spans="1:7">
      <c r="A157" s="351">
        <v>2012804</v>
      </c>
      <c r="B157" s="352" t="s">
        <v>87</v>
      </c>
      <c r="C157" s="357">
        <v>0</v>
      </c>
      <c r="D157" s="357">
        <v>0</v>
      </c>
      <c r="E157" s="354" t="str">
        <f t="shared" si="6"/>
        <v/>
      </c>
      <c r="F157" s="355" t="str">
        <f t="shared" si="7"/>
        <v>否</v>
      </c>
      <c r="G157" s="356" t="str">
        <f t="shared" si="8"/>
        <v>项</v>
      </c>
    </row>
    <row r="158" ht="36" hidden="1" customHeight="1" spans="1:7">
      <c r="A158" s="351">
        <v>2012850</v>
      </c>
      <c r="B158" s="352" t="s">
        <v>82</v>
      </c>
      <c r="C158" s="357">
        <v>0</v>
      </c>
      <c r="D158" s="357">
        <v>0</v>
      </c>
      <c r="E158" s="354" t="str">
        <f t="shared" si="6"/>
        <v/>
      </c>
      <c r="F158" s="355" t="str">
        <f t="shared" si="7"/>
        <v>否</v>
      </c>
      <c r="G158" s="356" t="str">
        <f t="shared" si="8"/>
        <v>项</v>
      </c>
    </row>
    <row r="159" ht="36" hidden="1" customHeight="1" spans="1:7">
      <c r="A159" s="351">
        <v>2012899</v>
      </c>
      <c r="B159" s="352" t="s">
        <v>163</v>
      </c>
      <c r="C159" s="357">
        <v>0</v>
      </c>
      <c r="D159" s="357">
        <v>0</v>
      </c>
      <c r="E159" s="354" t="str">
        <f t="shared" si="6"/>
        <v/>
      </c>
      <c r="F159" s="355" t="str">
        <f t="shared" si="7"/>
        <v>否</v>
      </c>
      <c r="G159" s="356" t="str">
        <f t="shared" si="8"/>
        <v>项</v>
      </c>
    </row>
    <row r="160" ht="36" customHeight="1" spans="1:7">
      <c r="A160" s="351">
        <v>20129</v>
      </c>
      <c r="B160" s="352" t="s">
        <v>164</v>
      </c>
      <c r="C160" s="353">
        <f>SUM(C161:C166)</f>
        <v>885</v>
      </c>
      <c r="D160" s="353">
        <f>SUM(D161:D166)</f>
        <v>894</v>
      </c>
      <c r="E160" s="354">
        <f t="shared" si="6"/>
        <v>0.01</v>
      </c>
      <c r="F160" s="355" t="str">
        <f t="shared" si="7"/>
        <v>是</v>
      </c>
      <c r="G160" s="356" t="str">
        <f t="shared" si="8"/>
        <v>款</v>
      </c>
    </row>
    <row r="161" ht="36" customHeight="1" spans="1:7">
      <c r="A161" s="351">
        <v>2012901</v>
      </c>
      <c r="B161" s="352" t="s">
        <v>73</v>
      </c>
      <c r="C161" s="357">
        <v>800</v>
      </c>
      <c r="D161" s="357">
        <v>811</v>
      </c>
      <c r="E161" s="354">
        <f t="shared" si="6"/>
        <v>0.014</v>
      </c>
      <c r="F161" s="355" t="str">
        <f t="shared" si="7"/>
        <v>是</v>
      </c>
      <c r="G161" s="356" t="str">
        <f t="shared" si="8"/>
        <v>项</v>
      </c>
    </row>
    <row r="162" ht="36" customHeight="1" spans="1:7">
      <c r="A162" s="351">
        <v>2012902</v>
      </c>
      <c r="B162" s="352" t="s">
        <v>74</v>
      </c>
      <c r="C162" s="357">
        <v>10</v>
      </c>
      <c r="D162" s="357">
        <v>10</v>
      </c>
      <c r="E162" s="354">
        <f t="shared" si="6"/>
        <v>0</v>
      </c>
      <c r="F162" s="355" t="str">
        <f t="shared" si="7"/>
        <v>是</v>
      </c>
      <c r="G162" s="356" t="str">
        <f t="shared" si="8"/>
        <v>项</v>
      </c>
    </row>
    <row r="163" ht="36" hidden="1" customHeight="1" spans="1:7">
      <c r="A163" s="351">
        <v>2012903</v>
      </c>
      <c r="B163" s="352" t="s">
        <v>75</v>
      </c>
      <c r="C163" s="357">
        <v>0</v>
      </c>
      <c r="D163" s="357">
        <v>0</v>
      </c>
      <c r="E163" s="354" t="str">
        <f t="shared" si="6"/>
        <v/>
      </c>
      <c r="F163" s="355" t="str">
        <f t="shared" si="7"/>
        <v>否</v>
      </c>
      <c r="G163" s="356" t="str">
        <f t="shared" si="8"/>
        <v>项</v>
      </c>
    </row>
    <row r="164" ht="36" hidden="1" customHeight="1" spans="1:7">
      <c r="A164" s="351">
        <v>2012906</v>
      </c>
      <c r="B164" s="352" t="s">
        <v>165</v>
      </c>
      <c r="C164" s="357">
        <v>0</v>
      </c>
      <c r="D164" s="357">
        <v>0</v>
      </c>
      <c r="E164" s="354" t="str">
        <f t="shared" si="6"/>
        <v/>
      </c>
      <c r="F164" s="355" t="str">
        <f t="shared" si="7"/>
        <v>否</v>
      </c>
      <c r="G164" s="356" t="str">
        <f t="shared" si="8"/>
        <v>项</v>
      </c>
    </row>
    <row r="165" ht="36" customHeight="1" spans="1:7">
      <c r="A165" s="358">
        <v>2012950</v>
      </c>
      <c r="B165" s="352" t="s">
        <v>82</v>
      </c>
      <c r="C165" s="357">
        <v>70</v>
      </c>
      <c r="D165" s="357">
        <v>73</v>
      </c>
      <c r="E165" s="354">
        <f t="shared" si="6"/>
        <v>0.043</v>
      </c>
      <c r="F165" s="355" t="str">
        <f t="shared" si="7"/>
        <v>是</v>
      </c>
      <c r="G165" s="356" t="str">
        <f t="shared" si="8"/>
        <v>项</v>
      </c>
    </row>
    <row r="166" ht="36" customHeight="1" spans="1:7">
      <c r="A166" s="351">
        <v>2012999</v>
      </c>
      <c r="B166" s="352" t="s">
        <v>166</v>
      </c>
      <c r="C166" s="357">
        <v>5</v>
      </c>
      <c r="D166" s="357">
        <v>0</v>
      </c>
      <c r="E166" s="354" t="str">
        <f t="shared" si="6"/>
        <v/>
      </c>
      <c r="F166" s="355" t="str">
        <f t="shared" si="7"/>
        <v>是</v>
      </c>
      <c r="G166" s="356" t="str">
        <f t="shared" si="8"/>
        <v>项</v>
      </c>
    </row>
    <row r="167" ht="36" customHeight="1" spans="1:7">
      <c r="A167" s="351">
        <v>20131</v>
      </c>
      <c r="B167" s="352" t="s">
        <v>167</v>
      </c>
      <c r="C167" s="353">
        <f>SUM(C168:C173)</f>
        <v>2054</v>
      </c>
      <c r="D167" s="353">
        <f>SUM(D168:D173)</f>
        <v>2001</v>
      </c>
      <c r="E167" s="354">
        <f t="shared" si="6"/>
        <v>-0.026</v>
      </c>
      <c r="F167" s="355" t="str">
        <f t="shared" si="7"/>
        <v>是</v>
      </c>
      <c r="G167" s="356" t="str">
        <f t="shared" si="8"/>
        <v>款</v>
      </c>
    </row>
    <row r="168" ht="36" customHeight="1" spans="1:7">
      <c r="A168" s="351">
        <v>2013101</v>
      </c>
      <c r="B168" s="352" t="s">
        <v>73</v>
      </c>
      <c r="C168" s="357">
        <v>1650</v>
      </c>
      <c r="D168" s="357">
        <v>1504</v>
      </c>
      <c r="E168" s="354">
        <f t="shared" si="6"/>
        <v>-0.088</v>
      </c>
      <c r="F168" s="355" t="str">
        <f t="shared" si="7"/>
        <v>是</v>
      </c>
      <c r="G168" s="356" t="str">
        <f t="shared" si="8"/>
        <v>项</v>
      </c>
    </row>
    <row r="169" ht="36" customHeight="1" spans="1:7">
      <c r="A169" s="351">
        <v>2013102</v>
      </c>
      <c r="B169" s="352" t="s">
        <v>74</v>
      </c>
      <c r="C169" s="357">
        <v>300</v>
      </c>
      <c r="D169" s="357">
        <v>337</v>
      </c>
      <c r="E169" s="354">
        <f t="shared" si="6"/>
        <v>0.123</v>
      </c>
      <c r="F169" s="355" t="str">
        <f t="shared" si="7"/>
        <v>是</v>
      </c>
      <c r="G169" s="356" t="str">
        <f t="shared" si="8"/>
        <v>项</v>
      </c>
    </row>
    <row r="170" ht="36" hidden="1" customHeight="1" spans="1:7">
      <c r="A170" s="351">
        <v>2013103</v>
      </c>
      <c r="B170" s="352" t="s">
        <v>75</v>
      </c>
      <c r="C170" s="357">
        <v>0</v>
      </c>
      <c r="D170" s="357">
        <v>0</v>
      </c>
      <c r="E170" s="354" t="str">
        <f t="shared" si="6"/>
        <v/>
      </c>
      <c r="F170" s="355" t="str">
        <f t="shared" si="7"/>
        <v>否</v>
      </c>
      <c r="G170" s="356" t="str">
        <f t="shared" si="8"/>
        <v>项</v>
      </c>
    </row>
    <row r="171" ht="36" customHeight="1" spans="1:7">
      <c r="A171" s="351">
        <v>2013105</v>
      </c>
      <c r="B171" s="352" t="s">
        <v>168</v>
      </c>
      <c r="C171" s="357">
        <v>5</v>
      </c>
      <c r="D171" s="357">
        <v>0</v>
      </c>
      <c r="E171" s="354" t="str">
        <f t="shared" si="6"/>
        <v/>
      </c>
      <c r="F171" s="355" t="str">
        <f t="shared" si="7"/>
        <v>是</v>
      </c>
      <c r="G171" s="356" t="str">
        <f t="shared" si="8"/>
        <v>项</v>
      </c>
    </row>
    <row r="172" ht="36" customHeight="1" spans="1:7">
      <c r="A172" s="351">
        <v>2013150</v>
      </c>
      <c r="B172" s="352" t="s">
        <v>82</v>
      </c>
      <c r="C172" s="357">
        <v>32</v>
      </c>
      <c r="D172" s="357">
        <v>160</v>
      </c>
      <c r="E172" s="354" t="str">
        <f t="shared" si="6"/>
        <v/>
      </c>
      <c r="F172" s="355" t="str">
        <f t="shared" si="7"/>
        <v>是</v>
      </c>
      <c r="G172" s="356" t="str">
        <f t="shared" si="8"/>
        <v>项</v>
      </c>
    </row>
    <row r="173" ht="36" customHeight="1" spans="1:7">
      <c r="A173" s="351">
        <v>2013199</v>
      </c>
      <c r="B173" s="352" t="s">
        <v>169</v>
      </c>
      <c r="C173" s="357">
        <v>67</v>
      </c>
      <c r="D173" s="357">
        <v>0</v>
      </c>
      <c r="E173" s="354" t="str">
        <f t="shared" si="6"/>
        <v/>
      </c>
      <c r="F173" s="355" t="str">
        <f t="shared" si="7"/>
        <v>是</v>
      </c>
      <c r="G173" s="356" t="str">
        <f t="shared" si="8"/>
        <v>项</v>
      </c>
    </row>
    <row r="174" ht="36" customHeight="1" spans="1:7">
      <c r="A174" s="351">
        <v>20132</v>
      </c>
      <c r="B174" s="352" t="s">
        <v>170</v>
      </c>
      <c r="C174" s="353">
        <f>SUM(C175:C180)</f>
        <v>760</v>
      </c>
      <c r="D174" s="353">
        <f>SUM(D175:D180)</f>
        <v>1045</v>
      </c>
      <c r="E174" s="354">
        <f t="shared" si="6"/>
        <v>0.375</v>
      </c>
      <c r="F174" s="355" t="str">
        <f t="shared" si="7"/>
        <v>是</v>
      </c>
      <c r="G174" s="356" t="str">
        <f t="shared" si="8"/>
        <v>款</v>
      </c>
    </row>
    <row r="175" ht="36" customHeight="1" spans="1:7">
      <c r="A175" s="351">
        <v>2013201</v>
      </c>
      <c r="B175" s="352" t="s">
        <v>73</v>
      </c>
      <c r="C175" s="357">
        <v>500</v>
      </c>
      <c r="D175" s="357">
        <v>810</v>
      </c>
      <c r="E175" s="354">
        <f t="shared" si="6"/>
        <v>0.62</v>
      </c>
      <c r="F175" s="355" t="str">
        <f t="shared" si="7"/>
        <v>是</v>
      </c>
      <c r="G175" s="356" t="str">
        <f t="shared" si="8"/>
        <v>项</v>
      </c>
    </row>
    <row r="176" ht="36" customHeight="1" spans="1:7">
      <c r="A176" s="351">
        <v>2013202</v>
      </c>
      <c r="B176" s="352" t="s">
        <v>74</v>
      </c>
      <c r="C176" s="357">
        <v>100</v>
      </c>
      <c r="D176" s="357">
        <v>129</v>
      </c>
      <c r="E176" s="354">
        <f t="shared" si="6"/>
        <v>0.29</v>
      </c>
      <c r="F176" s="355" t="str">
        <f t="shared" si="7"/>
        <v>是</v>
      </c>
      <c r="G176" s="356" t="str">
        <f t="shared" si="8"/>
        <v>项</v>
      </c>
    </row>
    <row r="177" ht="36" customHeight="1" spans="1:7">
      <c r="A177" s="351">
        <v>2013203</v>
      </c>
      <c r="B177" s="352" t="s">
        <v>75</v>
      </c>
      <c r="C177" s="357">
        <v>0</v>
      </c>
      <c r="D177" s="357">
        <v>101</v>
      </c>
      <c r="E177" s="354" t="str">
        <f t="shared" si="6"/>
        <v/>
      </c>
      <c r="F177" s="355" t="str">
        <f t="shared" si="7"/>
        <v>是</v>
      </c>
      <c r="G177" s="356" t="str">
        <f t="shared" si="8"/>
        <v>项</v>
      </c>
    </row>
    <row r="178" ht="36" hidden="1" customHeight="1" spans="1:7">
      <c r="A178" s="351">
        <v>2013204</v>
      </c>
      <c r="B178" s="352" t="s">
        <v>171</v>
      </c>
      <c r="C178" s="357">
        <v>0</v>
      </c>
      <c r="D178" s="357">
        <v>0</v>
      </c>
      <c r="E178" s="354" t="str">
        <f t="shared" si="6"/>
        <v/>
      </c>
      <c r="F178" s="355" t="str">
        <f t="shared" si="7"/>
        <v>否</v>
      </c>
      <c r="G178" s="356" t="str">
        <f t="shared" si="8"/>
        <v>项</v>
      </c>
    </row>
    <row r="179" ht="36" hidden="1" customHeight="1" spans="1:7">
      <c r="A179" s="351">
        <v>2013250</v>
      </c>
      <c r="B179" s="352" t="s">
        <v>82</v>
      </c>
      <c r="C179" s="357">
        <v>0</v>
      </c>
      <c r="D179" s="357">
        <v>0</v>
      </c>
      <c r="E179" s="354" t="str">
        <f t="shared" si="6"/>
        <v/>
      </c>
      <c r="F179" s="355" t="str">
        <f t="shared" si="7"/>
        <v>否</v>
      </c>
      <c r="G179" s="356" t="str">
        <f t="shared" si="8"/>
        <v>项</v>
      </c>
    </row>
    <row r="180" ht="36" customHeight="1" spans="1:7">
      <c r="A180" s="351">
        <v>2013299</v>
      </c>
      <c r="B180" s="352" t="s">
        <v>172</v>
      </c>
      <c r="C180" s="357">
        <v>160</v>
      </c>
      <c r="D180" s="357">
        <v>5</v>
      </c>
      <c r="E180" s="354" t="str">
        <f t="shared" si="6"/>
        <v/>
      </c>
      <c r="F180" s="355" t="str">
        <f t="shared" si="7"/>
        <v>是</v>
      </c>
      <c r="G180" s="356" t="str">
        <f t="shared" si="8"/>
        <v>项</v>
      </c>
    </row>
    <row r="181" ht="36" customHeight="1" spans="1:7">
      <c r="A181" s="351">
        <v>20133</v>
      </c>
      <c r="B181" s="352" t="s">
        <v>173</v>
      </c>
      <c r="C181" s="353">
        <f>SUM(C182:C187)</f>
        <v>824</v>
      </c>
      <c r="D181" s="353">
        <f>SUM(D182:D187)</f>
        <v>650</v>
      </c>
      <c r="E181" s="354">
        <f t="shared" si="6"/>
        <v>-0.211</v>
      </c>
      <c r="F181" s="355" t="str">
        <f t="shared" si="7"/>
        <v>是</v>
      </c>
      <c r="G181" s="356" t="str">
        <f t="shared" si="8"/>
        <v>款</v>
      </c>
    </row>
    <row r="182" ht="36" customHeight="1" spans="1:7">
      <c r="A182" s="351">
        <v>2013301</v>
      </c>
      <c r="B182" s="352" t="s">
        <v>73</v>
      </c>
      <c r="C182" s="357">
        <v>312</v>
      </c>
      <c r="D182" s="357">
        <v>486</v>
      </c>
      <c r="E182" s="354">
        <f t="shared" si="6"/>
        <v>0.558</v>
      </c>
      <c r="F182" s="355" t="str">
        <f t="shared" si="7"/>
        <v>是</v>
      </c>
      <c r="G182" s="356" t="str">
        <f t="shared" si="8"/>
        <v>项</v>
      </c>
    </row>
    <row r="183" ht="36" customHeight="1" spans="1:7">
      <c r="A183" s="351">
        <v>2013302</v>
      </c>
      <c r="B183" s="352" t="s">
        <v>74</v>
      </c>
      <c r="C183" s="357">
        <v>12</v>
      </c>
      <c r="D183" s="357">
        <v>156</v>
      </c>
      <c r="E183" s="354" t="str">
        <f t="shared" si="6"/>
        <v/>
      </c>
      <c r="F183" s="355" t="str">
        <f t="shared" si="7"/>
        <v>是</v>
      </c>
      <c r="G183" s="356" t="str">
        <f t="shared" si="8"/>
        <v>项</v>
      </c>
    </row>
    <row r="184" ht="36" hidden="1" customHeight="1" spans="1:7">
      <c r="A184" s="351">
        <v>2013303</v>
      </c>
      <c r="B184" s="352" t="s">
        <v>75</v>
      </c>
      <c r="C184" s="357">
        <v>0</v>
      </c>
      <c r="D184" s="357">
        <v>0</v>
      </c>
      <c r="E184" s="354" t="str">
        <f t="shared" si="6"/>
        <v/>
      </c>
      <c r="F184" s="355" t="str">
        <f t="shared" si="7"/>
        <v>否</v>
      </c>
      <c r="G184" s="356" t="str">
        <f t="shared" si="8"/>
        <v>项</v>
      </c>
    </row>
    <row r="185" ht="36" hidden="1" customHeight="1" spans="1:7">
      <c r="A185" s="351">
        <v>2013304</v>
      </c>
      <c r="B185" s="352" t="s">
        <v>174</v>
      </c>
      <c r="C185" s="357">
        <v>0</v>
      </c>
      <c r="D185" s="357">
        <v>0</v>
      </c>
      <c r="E185" s="354" t="str">
        <f t="shared" si="6"/>
        <v/>
      </c>
      <c r="F185" s="355" t="str">
        <f t="shared" si="7"/>
        <v>否</v>
      </c>
      <c r="G185" s="356" t="str">
        <f t="shared" si="8"/>
        <v>项</v>
      </c>
    </row>
    <row r="186" ht="36" hidden="1" customHeight="1" spans="1:7">
      <c r="A186" s="351">
        <v>2013350</v>
      </c>
      <c r="B186" s="352" t="s">
        <v>82</v>
      </c>
      <c r="C186" s="357">
        <v>0</v>
      </c>
      <c r="D186" s="357">
        <v>0</v>
      </c>
      <c r="E186" s="354" t="str">
        <f t="shared" si="6"/>
        <v/>
      </c>
      <c r="F186" s="355" t="str">
        <f t="shared" si="7"/>
        <v>否</v>
      </c>
      <c r="G186" s="356" t="str">
        <f t="shared" si="8"/>
        <v>项</v>
      </c>
    </row>
    <row r="187" ht="36" customHeight="1" spans="1:7">
      <c r="A187" s="351">
        <v>2013399</v>
      </c>
      <c r="B187" s="352" t="s">
        <v>175</v>
      </c>
      <c r="C187" s="357">
        <v>500</v>
      </c>
      <c r="D187" s="357">
        <v>8</v>
      </c>
      <c r="E187" s="354" t="str">
        <f t="shared" si="6"/>
        <v/>
      </c>
      <c r="F187" s="355" t="str">
        <f t="shared" si="7"/>
        <v>是</v>
      </c>
      <c r="G187" s="356" t="str">
        <f t="shared" si="8"/>
        <v>项</v>
      </c>
    </row>
    <row r="188" ht="36" customHeight="1" spans="1:7">
      <c r="A188" s="351">
        <v>20134</v>
      </c>
      <c r="B188" s="352" t="s">
        <v>176</v>
      </c>
      <c r="C188" s="353">
        <f>SUM(C189:C195)</f>
        <v>327</v>
      </c>
      <c r="D188" s="353">
        <f>SUM(D189:D195)</f>
        <v>349</v>
      </c>
      <c r="E188" s="354">
        <f t="shared" si="6"/>
        <v>0.067</v>
      </c>
      <c r="F188" s="355" t="str">
        <f t="shared" si="7"/>
        <v>是</v>
      </c>
      <c r="G188" s="356" t="str">
        <f t="shared" si="8"/>
        <v>款</v>
      </c>
    </row>
    <row r="189" ht="36" customHeight="1" spans="1:7">
      <c r="A189" s="351">
        <v>2013401</v>
      </c>
      <c r="B189" s="352" t="s">
        <v>73</v>
      </c>
      <c r="C189" s="357">
        <v>300</v>
      </c>
      <c r="D189" s="357">
        <v>349</v>
      </c>
      <c r="E189" s="354">
        <f t="shared" si="6"/>
        <v>0.163</v>
      </c>
      <c r="F189" s="355" t="str">
        <f t="shared" si="7"/>
        <v>是</v>
      </c>
      <c r="G189" s="356" t="str">
        <f t="shared" si="8"/>
        <v>项</v>
      </c>
    </row>
    <row r="190" ht="36" customHeight="1" spans="1:7">
      <c r="A190" s="351">
        <v>2013402</v>
      </c>
      <c r="B190" s="352" t="s">
        <v>74</v>
      </c>
      <c r="C190" s="357">
        <v>12</v>
      </c>
      <c r="D190" s="357">
        <v>0</v>
      </c>
      <c r="E190" s="354" t="str">
        <f t="shared" si="6"/>
        <v/>
      </c>
      <c r="F190" s="355" t="str">
        <f t="shared" si="7"/>
        <v>是</v>
      </c>
      <c r="G190" s="356" t="str">
        <f t="shared" si="8"/>
        <v>项</v>
      </c>
    </row>
    <row r="191" ht="36" hidden="1" customHeight="1" spans="1:7">
      <c r="A191" s="351">
        <v>2013403</v>
      </c>
      <c r="B191" s="352" t="s">
        <v>75</v>
      </c>
      <c r="C191" s="357">
        <v>0</v>
      </c>
      <c r="D191" s="357">
        <v>0</v>
      </c>
      <c r="E191" s="354" t="str">
        <f t="shared" si="6"/>
        <v/>
      </c>
      <c r="F191" s="355" t="str">
        <f t="shared" si="7"/>
        <v>否</v>
      </c>
      <c r="G191" s="356" t="str">
        <f t="shared" si="8"/>
        <v>项</v>
      </c>
    </row>
    <row r="192" ht="36" hidden="1" customHeight="1" spans="1:7">
      <c r="A192" s="351">
        <v>2013404</v>
      </c>
      <c r="B192" s="352" t="s">
        <v>177</v>
      </c>
      <c r="C192" s="357">
        <v>0</v>
      </c>
      <c r="D192" s="357">
        <v>0</v>
      </c>
      <c r="E192" s="354" t="str">
        <f t="shared" si="6"/>
        <v/>
      </c>
      <c r="F192" s="355" t="str">
        <f t="shared" si="7"/>
        <v>否</v>
      </c>
      <c r="G192" s="356" t="str">
        <f t="shared" si="8"/>
        <v>项</v>
      </c>
    </row>
    <row r="193" ht="36" customHeight="1" spans="1:7">
      <c r="A193" s="351">
        <v>2013405</v>
      </c>
      <c r="B193" s="352" t="s">
        <v>178</v>
      </c>
      <c r="C193" s="357">
        <v>10</v>
      </c>
      <c r="D193" s="357">
        <v>0</v>
      </c>
      <c r="E193" s="354" t="str">
        <f t="shared" si="6"/>
        <v/>
      </c>
      <c r="F193" s="355" t="str">
        <f t="shared" si="7"/>
        <v>是</v>
      </c>
      <c r="G193" s="356" t="str">
        <f t="shared" si="8"/>
        <v>项</v>
      </c>
    </row>
    <row r="194" ht="36" hidden="1" customHeight="1" spans="1:7">
      <c r="A194" s="351">
        <v>2013450</v>
      </c>
      <c r="B194" s="352" t="s">
        <v>82</v>
      </c>
      <c r="C194" s="357">
        <v>0</v>
      </c>
      <c r="D194" s="357">
        <v>0</v>
      </c>
      <c r="E194" s="354" t="str">
        <f t="shared" si="6"/>
        <v/>
      </c>
      <c r="F194" s="355" t="str">
        <f t="shared" si="7"/>
        <v>否</v>
      </c>
      <c r="G194" s="356" t="str">
        <f t="shared" si="8"/>
        <v>项</v>
      </c>
    </row>
    <row r="195" ht="36" customHeight="1" spans="1:7">
      <c r="A195" s="351">
        <v>2013499</v>
      </c>
      <c r="B195" s="352" t="s">
        <v>179</v>
      </c>
      <c r="C195" s="357">
        <v>5</v>
      </c>
      <c r="D195" s="357">
        <v>0</v>
      </c>
      <c r="E195" s="354" t="str">
        <f t="shared" si="6"/>
        <v/>
      </c>
      <c r="F195" s="355" t="str">
        <f t="shared" si="7"/>
        <v>是</v>
      </c>
      <c r="G195" s="356" t="str">
        <f t="shared" si="8"/>
        <v>项</v>
      </c>
    </row>
    <row r="196" ht="36" hidden="1" customHeight="1" spans="1:7">
      <c r="A196" s="351">
        <v>20135</v>
      </c>
      <c r="B196" s="352" t="s">
        <v>180</v>
      </c>
      <c r="C196" s="353">
        <f>SUM(C197:C201)</f>
        <v>0</v>
      </c>
      <c r="D196" s="353">
        <f>SUM(D197:D201)</f>
        <v>0</v>
      </c>
      <c r="E196" s="354" t="str">
        <f t="shared" ref="E196:E259" si="9">IF(C196&lt;&gt;0,IF((D196/C196-1)&lt;-30%,"",IF((D196/C196-1)&gt;150%,"",D196/C196-1)),"")</f>
        <v/>
      </c>
      <c r="F196" s="355" t="str">
        <f t="shared" ref="F196:F259" si="10">IF(LEN(A196)=3,"是",IF(B196&lt;&gt;"",IF(SUM(C196:D196)&lt;&gt;0,"是","否"),"是"))</f>
        <v>否</v>
      </c>
      <c r="G196" s="356" t="str">
        <f t="shared" ref="G196:G259" si="11">IF(LEN(A196)=3,"类",IF(LEN(A196)=5,"款","项"))</f>
        <v>款</v>
      </c>
    </row>
    <row r="197" ht="36" hidden="1" customHeight="1" spans="1:7">
      <c r="A197" s="351">
        <v>2013501</v>
      </c>
      <c r="B197" s="352" t="s">
        <v>73</v>
      </c>
      <c r="C197" s="357">
        <v>0</v>
      </c>
      <c r="D197" s="357">
        <v>0</v>
      </c>
      <c r="E197" s="354" t="str">
        <f t="shared" si="9"/>
        <v/>
      </c>
      <c r="F197" s="355" t="str">
        <f t="shared" si="10"/>
        <v>否</v>
      </c>
      <c r="G197" s="356" t="str">
        <f t="shared" si="11"/>
        <v>项</v>
      </c>
    </row>
    <row r="198" ht="36" hidden="1" customHeight="1" spans="1:7">
      <c r="A198" s="351">
        <v>2013502</v>
      </c>
      <c r="B198" s="352" t="s">
        <v>74</v>
      </c>
      <c r="C198" s="357">
        <v>0</v>
      </c>
      <c r="D198" s="357">
        <v>0</v>
      </c>
      <c r="E198" s="354" t="str">
        <f t="shared" si="9"/>
        <v/>
      </c>
      <c r="F198" s="355" t="str">
        <f t="shared" si="10"/>
        <v>否</v>
      </c>
      <c r="G198" s="356" t="str">
        <f t="shared" si="11"/>
        <v>项</v>
      </c>
    </row>
    <row r="199" ht="36" hidden="1" customHeight="1" spans="1:7">
      <c r="A199" s="351">
        <v>2013503</v>
      </c>
      <c r="B199" s="352" t="s">
        <v>75</v>
      </c>
      <c r="C199" s="357">
        <v>0</v>
      </c>
      <c r="D199" s="357">
        <v>0</v>
      </c>
      <c r="E199" s="354" t="str">
        <f t="shared" si="9"/>
        <v/>
      </c>
      <c r="F199" s="355" t="str">
        <f t="shared" si="10"/>
        <v>否</v>
      </c>
      <c r="G199" s="356" t="str">
        <f t="shared" si="11"/>
        <v>项</v>
      </c>
    </row>
    <row r="200" ht="36" hidden="1" customHeight="1" spans="1:7">
      <c r="A200" s="351">
        <v>2013550</v>
      </c>
      <c r="B200" s="352" t="s">
        <v>82</v>
      </c>
      <c r="C200" s="357">
        <v>0</v>
      </c>
      <c r="D200" s="357">
        <v>0</v>
      </c>
      <c r="E200" s="354" t="str">
        <f t="shared" si="9"/>
        <v/>
      </c>
      <c r="F200" s="355" t="str">
        <f t="shared" si="10"/>
        <v>否</v>
      </c>
      <c r="G200" s="356" t="str">
        <f t="shared" si="11"/>
        <v>项</v>
      </c>
    </row>
    <row r="201" ht="36" hidden="1" customHeight="1" spans="1:7">
      <c r="A201" s="351">
        <v>2013599</v>
      </c>
      <c r="B201" s="352" t="s">
        <v>181</v>
      </c>
      <c r="C201" s="357">
        <v>0</v>
      </c>
      <c r="D201" s="357">
        <v>0</v>
      </c>
      <c r="E201" s="354" t="str">
        <f t="shared" si="9"/>
        <v/>
      </c>
      <c r="F201" s="355" t="str">
        <f t="shared" si="10"/>
        <v>否</v>
      </c>
      <c r="G201" s="356" t="str">
        <f t="shared" si="11"/>
        <v>项</v>
      </c>
    </row>
    <row r="202" ht="36" customHeight="1" spans="1:7">
      <c r="A202" s="351">
        <v>20136</v>
      </c>
      <c r="B202" s="352" t="s">
        <v>182</v>
      </c>
      <c r="C202" s="353">
        <f>SUM(C203:C207)</f>
        <v>244</v>
      </c>
      <c r="D202" s="353">
        <f>SUM(D203:D207)</f>
        <v>429</v>
      </c>
      <c r="E202" s="354">
        <f t="shared" si="9"/>
        <v>0.758</v>
      </c>
      <c r="F202" s="355" t="str">
        <f t="shared" si="10"/>
        <v>是</v>
      </c>
      <c r="G202" s="356" t="str">
        <f t="shared" si="11"/>
        <v>款</v>
      </c>
    </row>
    <row r="203" ht="36" customHeight="1" spans="1:7">
      <c r="A203" s="351">
        <v>2013601</v>
      </c>
      <c r="B203" s="352" t="s">
        <v>73</v>
      </c>
      <c r="C203" s="357">
        <v>22</v>
      </c>
      <c r="D203" s="357">
        <v>0</v>
      </c>
      <c r="E203" s="354" t="str">
        <f t="shared" si="9"/>
        <v/>
      </c>
      <c r="F203" s="355" t="str">
        <f t="shared" si="10"/>
        <v>是</v>
      </c>
      <c r="G203" s="356" t="str">
        <f t="shared" si="11"/>
        <v>项</v>
      </c>
    </row>
    <row r="204" ht="36" customHeight="1" spans="1:7">
      <c r="A204" s="351">
        <v>2013602</v>
      </c>
      <c r="B204" s="352" t="s">
        <v>74</v>
      </c>
      <c r="C204" s="357">
        <v>12</v>
      </c>
      <c r="D204" s="357">
        <v>0</v>
      </c>
      <c r="E204" s="354" t="str">
        <f t="shared" si="9"/>
        <v/>
      </c>
      <c r="F204" s="355" t="str">
        <f t="shared" si="10"/>
        <v>是</v>
      </c>
      <c r="G204" s="356" t="str">
        <f t="shared" si="11"/>
        <v>项</v>
      </c>
    </row>
    <row r="205" ht="36" hidden="1" customHeight="1" spans="1:7">
      <c r="A205" s="351">
        <v>2013603</v>
      </c>
      <c r="B205" s="352" t="s">
        <v>75</v>
      </c>
      <c r="C205" s="357">
        <v>0</v>
      </c>
      <c r="D205" s="357">
        <v>0</v>
      </c>
      <c r="E205" s="354" t="str">
        <f t="shared" si="9"/>
        <v/>
      </c>
      <c r="F205" s="355" t="str">
        <f t="shared" si="10"/>
        <v>否</v>
      </c>
      <c r="G205" s="356" t="str">
        <f t="shared" si="11"/>
        <v>项</v>
      </c>
    </row>
    <row r="206" ht="36" hidden="1" customHeight="1" spans="1:7">
      <c r="A206" s="351">
        <v>2013650</v>
      </c>
      <c r="B206" s="352" t="s">
        <v>82</v>
      </c>
      <c r="C206" s="357">
        <v>0</v>
      </c>
      <c r="D206" s="357">
        <v>0</v>
      </c>
      <c r="E206" s="354" t="str">
        <f t="shared" si="9"/>
        <v/>
      </c>
      <c r="F206" s="355" t="str">
        <f t="shared" si="10"/>
        <v>否</v>
      </c>
      <c r="G206" s="356" t="str">
        <f t="shared" si="11"/>
        <v>项</v>
      </c>
    </row>
    <row r="207" ht="36" customHeight="1" spans="1:7">
      <c r="A207" s="351">
        <v>2013699</v>
      </c>
      <c r="B207" s="352" t="s">
        <v>183</v>
      </c>
      <c r="C207" s="357">
        <v>210</v>
      </c>
      <c r="D207" s="357">
        <v>429</v>
      </c>
      <c r="E207" s="354">
        <f t="shared" si="9"/>
        <v>1.043</v>
      </c>
      <c r="F207" s="355" t="str">
        <f t="shared" si="10"/>
        <v>是</v>
      </c>
      <c r="G207" s="356" t="str">
        <f t="shared" si="11"/>
        <v>项</v>
      </c>
    </row>
    <row r="208" ht="36" hidden="1" customHeight="1" spans="1:7">
      <c r="A208" s="351">
        <v>20137</v>
      </c>
      <c r="B208" s="352" t="s">
        <v>184</v>
      </c>
      <c r="C208" s="353">
        <f>SUM(C209:C214)</f>
        <v>0</v>
      </c>
      <c r="D208" s="353">
        <f>SUM(D209:D214)</f>
        <v>0</v>
      </c>
      <c r="E208" s="354" t="str">
        <f t="shared" si="9"/>
        <v/>
      </c>
      <c r="F208" s="355" t="str">
        <f t="shared" si="10"/>
        <v>否</v>
      </c>
      <c r="G208" s="356" t="str">
        <f t="shared" si="11"/>
        <v>款</v>
      </c>
    </row>
    <row r="209" ht="36" hidden="1" customHeight="1" spans="1:7">
      <c r="A209" s="351">
        <v>2013701</v>
      </c>
      <c r="B209" s="352" t="s">
        <v>73</v>
      </c>
      <c r="C209" s="357">
        <v>0</v>
      </c>
      <c r="D209" s="357">
        <v>0</v>
      </c>
      <c r="E209" s="354" t="str">
        <f t="shared" si="9"/>
        <v/>
      </c>
      <c r="F209" s="355" t="str">
        <f t="shared" si="10"/>
        <v>否</v>
      </c>
      <c r="G209" s="356" t="str">
        <f t="shared" si="11"/>
        <v>项</v>
      </c>
    </row>
    <row r="210" ht="36" hidden="1" customHeight="1" spans="1:7">
      <c r="A210" s="351">
        <v>2013702</v>
      </c>
      <c r="B210" s="352" t="s">
        <v>74</v>
      </c>
      <c r="C210" s="357">
        <v>0</v>
      </c>
      <c r="D210" s="357">
        <v>0</v>
      </c>
      <c r="E210" s="354" t="str">
        <f t="shared" si="9"/>
        <v/>
      </c>
      <c r="F210" s="355" t="str">
        <f t="shared" si="10"/>
        <v>否</v>
      </c>
      <c r="G210" s="356" t="str">
        <f t="shared" si="11"/>
        <v>项</v>
      </c>
    </row>
    <row r="211" ht="36" hidden="1" customHeight="1" spans="1:7">
      <c r="A211" s="351">
        <v>2013703</v>
      </c>
      <c r="B211" s="352" t="s">
        <v>75</v>
      </c>
      <c r="C211" s="357">
        <v>0</v>
      </c>
      <c r="D211" s="357">
        <v>0</v>
      </c>
      <c r="E211" s="354" t="str">
        <f t="shared" si="9"/>
        <v/>
      </c>
      <c r="F211" s="355" t="str">
        <f t="shared" si="10"/>
        <v>否</v>
      </c>
      <c r="G211" s="356" t="str">
        <f t="shared" si="11"/>
        <v>项</v>
      </c>
    </row>
    <row r="212" ht="36" hidden="1" customHeight="1" spans="1:7">
      <c r="A212" s="351">
        <v>2013704</v>
      </c>
      <c r="B212" s="352" t="s">
        <v>185</v>
      </c>
      <c r="C212" s="357">
        <v>0</v>
      </c>
      <c r="D212" s="357">
        <v>0</v>
      </c>
      <c r="E212" s="354" t="str">
        <f t="shared" si="9"/>
        <v/>
      </c>
      <c r="F212" s="355" t="str">
        <f t="shared" si="10"/>
        <v>否</v>
      </c>
      <c r="G212" s="356" t="str">
        <f t="shared" si="11"/>
        <v>项</v>
      </c>
    </row>
    <row r="213" ht="36" hidden="1" customHeight="1" spans="1:7">
      <c r="A213" s="351">
        <v>2013750</v>
      </c>
      <c r="B213" s="352" t="s">
        <v>82</v>
      </c>
      <c r="C213" s="357">
        <v>0</v>
      </c>
      <c r="D213" s="357">
        <v>0</v>
      </c>
      <c r="E213" s="354" t="str">
        <f t="shared" si="9"/>
        <v/>
      </c>
      <c r="F213" s="355" t="str">
        <f t="shared" si="10"/>
        <v>否</v>
      </c>
      <c r="G213" s="356" t="str">
        <f t="shared" si="11"/>
        <v>项</v>
      </c>
    </row>
    <row r="214" ht="36" hidden="1" customHeight="1" spans="1:7">
      <c r="A214" s="351">
        <v>2013799</v>
      </c>
      <c r="B214" s="352" t="s">
        <v>186</v>
      </c>
      <c r="C214" s="357">
        <v>0</v>
      </c>
      <c r="D214" s="357">
        <v>0</v>
      </c>
      <c r="E214" s="354" t="str">
        <f t="shared" si="9"/>
        <v/>
      </c>
      <c r="F214" s="355" t="str">
        <f t="shared" si="10"/>
        <v>否</v>
      </c>
      <c r="G214" s="356" t="str">
        <f t="shared" si="11"/>
        <v>项</v>
      </c>
    </row>
    <row r="215" ht="36" customHeight="1" spans="1:7">
      <c r="A215" s="351">
        <v>20138</v>
      </c>
      <c r="B215" s="352" t="s">
        <v>187</v>
      </c>
      <c r="C215" s="353">
        <f>SUM(C216:C229)</f>
        <v>1392</v>
      </c>
      <c r="D215" s="353">
        <f>SUM(D216:D229)</f>
        <v>1541</v>
      </c>
      <c r="E215" s="354">
        <f t="shared" si="9"/>
        <v>0.107</v>
      </c>
      <c r="F215" s="355" t="str">
        <f t="shared" si="10"/>
        <v>是</v>
      </c>
      <c r="G215" s="356" t="str">
        <f t="shared" si="11"/>
        <v>款</v>
      </c>
    </row>
    <row r="216" ht="36" customHeight="1" spans="1:7">
      <c r="A216" s="351">
        <v>2013801</v>
      </c>
      <c r="B216" s="352" t="s">
        <v>73</v>
      </c>
      <c r="C216" s="357">
        <v>1200</v>
      </c>
      <c r="D216" s="357">
        <v>1083</v>
      </c>
      <c r="E216" s="354">
        <f t="shared" si="9"/>
        <v>-0.098</v>
      </c>
      <c r="F216" s="355" t="str">
        <f t="shared" si="10"/>
        <v>是</v>
      </c>
      <c r="G216" s="356" t="str">
        <f t="shared" si="11"/>
        <v>项</v>
      </c>
    </row>
    <row r="217" ht="36" customHeight="1" spans="1:7">
      <c r="A217" s="351">
        <v>2013802</v>
      </c>
      <c r="B217" s="352" t="s">
        <v>74</v>
      </c>
      <c r="C217" s="357">
        <v>40</v>
      </c>
      <c r="D217" s="357">
        <v>301</v>
      </c>
      <c r="E217" s="354" t="str">
        <f t="shared" si="9"/>
        <v/>
      </c>
      <c r="F217" s="355" t="str">
        <f t="shared" si="10"/>
        <v>是</v>
      </c>
      <c r="G217" s="356" t="str">
        <f t="shared" si="11"/>
        <v>项</v>
      </c>
    </row>
    <row r="218" ht="36" hidden="1" customHeight="1" spans="1:7">
      <c r="A218" s="351">
        <v>2013803</v>
      </c>
      <c r="B218" s="352" t="s">
        <v>75</v>
      </c>
      <c r="C218" s="357">
        <v>0</v>
      </c>
      <c r="D218" s="357">
        <v>0</v>
      </c>
      <c r="E218" s="354" t="str">
        <f t="shared" si="9"/>
        <v/>
      </c>
      <c r="F218" s="355" t="str">
        <f t="shared" si="10"/>
        <v>否</v>
      </c>
      <c r="G218" s="356" t="str">
        <f t="shared" si="11"/>
        <v>项</v>
      </c>
    </row>
    <row r="219" ht="36" customHeight="1" spans="1:7">
      <c r="A219" s="351">
        <v>2013804</v>
      </c>
      <c r="B219" s="352" t="s">
        <v>188</v>
      </c>
      <c r="C219" s="357">
        <v>10</v>
      </c>
      <c r="D219" s="357">
        <v>0</v>
      </c>
      <c r="E219" s="354" t="str">
        <f t="shared" si="9"/>
        <v/>
      </c>
      <c r="F219" s="355" t="str">
        <f t="shared" si="10"/>
        <v>是</v>
      </c>
      <c r="G219" s="356" t="str">
        <f t="shared" si="11"/>
        <v>项</v>
      </c>
    </row>
    <row r="220" ht="36" customHeight="1" spans="1:7">
      <c r="A220" s="351">
        <v>2013805</v>
      </c>
      <c r="B220" s="352" t="s">
        <v>189</v>
      </c>
      <c r="C220" s="357">
        <v>5</v>
      </c>
      <c r="D220" s="357">
        <v>0</v>
      </c>
      <c r="E220" s="354" t="str">
        <f t="shared" si="9"/>
        <v/>
      </c>
      <c r="F220" s="355" t="str">
        <f t="shared" si="10"/>
        <v>是</v>
      </c>
      <c r="G220" s="356" t="str">
        <f t="shared" si="11"/>
        <v>项</v>
      </c>
    </row>
    <row r="221" ht="36" hidden="1" customHeight="1" spans="1:7">
      <c r="A221" s="351">
        <v>2013808</v>
      </c>
      <c r="B221" s="352" t="s">
        <v>114</v>
      </c>
      <c r="C221" s="357">
        <v>0</v>
      </c>
      <c r="D221" s="357">
        <v>0</v>
      </c>
      <c r="E221" s="354" t="str">
        <f t="shared" si="9"/>
        <v/>
      </c>
      <c r="F221" s="355" t="str">
        <f t="shared" si="10"/>
        <v>否</v>
      </c>
      <c r="G221" s="356" t="str">
        <f t="shared" si="11"/>
        <v>项</v>
      </c>
    </row>
    <row r="222" ht="36" customHeight="1" spans="1:7">
      <c r="A222" s="351">
        <v>2013810</v>
      </c>
      <c r="B222" s="352" t="s">
        <v>190</v>
      </c>
      <c r="C222" s="357">
        <v>3</v>
      </c>
      <c r="D222" s="357">
        <v>0</v>
      </c>
      <c r="E222" s="354" t="str">
        <f t="shared" si="9"/>
        <v/>
      </c>
      <c r="F222" s="355" t="str">
        <f t="shared" si="10"/>
        <v>是</v>
      </c>
      <c r="G222" s="356" t="str">
        <f t="shared" si="11"/>
        <v>项</v>
      </c>
    </row>
    <row r="223" ht="36" customHeight="1" spans="1:7">
      <c r="A223" s="351">
        <v>2013812</v>
      </c>
      <c r="B223" s="352" t="s">
        <v>191</v>
      </c>
      <c r="C223" s="357">
        <v>1</v>
      </c>
      <c r="D223" s="357">
        <v>0</v>
      </c>
      <c r="E223" s="354" t="str">
        <f t="shared" si="9"/>
        <v/>
      </c>
      <c r="F223" s="355" t="str">
        <f t="shared" si="10"/>
        <v>是</v>
      </c>
      <c r="G223" s="356" t="str">
        <f t="shared" si="11"/>
        <v>项</v>
      </c>
    </row>
    <row r="224" ht="36" hidden="1" customHeight="1" spans="1:7">
      <c r="A224" s="351">
        <v>2013813</v>
      </c>
      <c r="B224" s="352" t="s">
        <v>192</v>
      </c>
      <c r="C224" s="357">
        <v>0</v>
      </c>
      <c r="D224" s="357">
        <v>0</v>
      </c>
      <c r="E224" s="354" t="str">
        <f t="shared" si="9"/>
        <v/>
      </c>
      <c r="F224" s="355" t="str">
        <f t="shared" si="10"/>
        <v>否</v>
      </c>
      <c r="G224" s="356" t="str">
        <f t="shared" si="11"/>
        <v>项</v>
      </c>
    </row>
    <row r="225" ht="36" hidden="1" customHeight="1" spans="1:7">
      <c r="A225" s="351">
        <v>2013814</v>
      </c>
      <c r="B225" s="352" t="s">
        <v>193</v>
      </c>
      <c r="C225" s="357">
        <v>0</v>
      </c>
      <c r="D225" s="357">
        <v>0</v>
      </c>
      <c r="E225" s="354" t="str">
        <f t="shared" si="9"/>
        <v/>
      </c>
      <c r="F225" s="355" t="str">
        <f t="shared" si="10"/>
        <v>否</v>
      </c>
      <c r="G225" s="356" t="str">
        <f t="shared" si="11"/>
        <v>项</v>
      </c>
    </row>
    <row r="226" ht="36" hidden="1" customHeight="1" spans="1:7">
      <c r="A226" s="351">
        <v>2013815</v>
      </c>
      <c r="B226" s="352" t="s">
        <v>194</v>
      </c>
      <c r="C226" s="357">
        <v>0</v>
      </c>
      <c r="D226" s="357">
        <v>0</v>
      </c>
      <c r="E226" s="354" t="str">
        <f t="shared" si="9"/>
        <v/>
      </c>
      <c r="F226" s="355" t="str">
        <f t="shared" si="10"/>
        <v>否</v>
      </c>
      <c r="G226" s="356" t="str">
        <f t="shared" si="11"/>
        <v>项</v>
      </c>
    </row>
    <row r="227" ht="36" customHeight="1" spans="1:7">
      <c r="A227" s="351">
        <v>2013816</v>
      </c>
      <c r="B227" s="352" t="s">
        <v>195</v>
      </c>
      <c r="C227" s="357">
        <v>10</v>
      </c>
      <c r="D227" s="357">
        <v>0</v>
      </c>
      <c r="E227" s="354" t="str">
        <f t="shared" si="9"/>
        <v/>
      </c>
      <c r="F227" s="355" t="str">
        <f t="shared" si="10"/>
        <v>是</v>
      </c>
      <c r="G227" s="356" t="str">
        <f t="shared" si="11"/>
        <v>项</v>
      </c>
    </row>
    <row r="228" ht="36" customHeight="1" spans="1:7">
      <c r="A228" s="351">
        <v>2013850</v>
      </c>
      <c r="B228" s="352" t="s">
        <v>82</v>
      </c>
      <c r="C228" s="357">
        <v>113</v>
      </c>
      <c r="D228" s="357">
        <v>157</v>
      </c>
      <c r="E228" s="354">
        <f t="shared" si="9"/>
        <v>0.389</v>
      </c>
      <c r="F228" s="355" t="str">
        <f t="shared" si="10"/>
        <v>是</v>
      </c>
      <c r="G228" s="356" t="str">
        <f t="shared" si="11"/>
        <v>项</v>
      </c>
    </row>
    <row r="229" ht="36" customHeight="1" spans="1:7">
      <c r="A229" s="351">
        <v>2013899</v>
      </c>
      <c r="B229" s="352" t="s">
        <v>196</v>
      </c>
      <c r="C229" s="357">
        <v>10</v>
      </c>
      <c r="D229" s="357">
        <v>0</v>
      </c>
      <c r="E229" s="354" t="str">
        <f t="shared" si="9"/>
        <v/>
      </c>
      <c r="F229" s="355" t="str">
        <f t="shared" si="10"/>
        <v>是</v>
      </c>
      <c r="G229" s="356" t="str">
        <f t="shared" si="11"/>
        <v>项</v>
      </c>
    </row>
    <row r="230" ht="36" customHeight="1" spans="1:7">
      <c r="A230" s="351">
        <v>20199</v>
      </c>
      <c r="B230" s="352" t="s">
        <v>197</v>
      </c>
      <c r="C230" s="353">
        <f>SUM(C231:C232)</f>
        <v>15000</v>
      </c>
      <c r="D230" s="353">
        <f>SUM(D231:D232)</f>
        <v>5431</v>
      </c>
      <c r="E230" s="354" t="str">
        <f t="shared" si="9"/>
        <v/>
      </c>
      <c r="F230" s="355" t="str">
        <f t="shared" si="10"/>
        <v>是</v>
      </c>
      <c r="G230" s="356" t="str">
        <f t="shared" si="11"/>
        <v>款</v>
      </c>
    </row>
    <row r="231" ht="36" hidden="1" customHeight="1" spans="1:7">
      <c r="A231" s="351">
        <v>2019901</v>
      </c>
      <c r="B231" s="352" t="s">
        <v>198</v>
      </c>
      <c r="C231" s="357">
        <v>0</v>
      </c>
      <c r="D231" s="357">
        <v>0</v>
      </c>
      <c r="E231" s="354" t="str">
        <f t="shared" si="9"/>
        <v/>
      </c>
      <c r="F231" s="355" t="str">
        <f t="shared" si="10"/>
        <v>否</v>
      </c>
      <c r="G231" s="356" t="str">
        <f t="shared" si="11"/>
        <v>项</v>
      </c>
    </row>
    <row r="232" ht="36" customHeight="1" spans="1:7">
      <c r="A232" s="351">
        <v>2019999</v>
      </c>
      <c r="B232" s="352" t="s">
        <v>199</v>
      </c>
      <c r="C232" s="357">
        <v>15000</v>
      </c>
      <c r="D232" s="357">
        <v>5431</v>
      </c>
      <c r="E232" s="354" t="str">
        <f t="shared" si="9"/>
        <v/>
      </c>
      <c r="F232" s="355" t="str">
        <f t="shared" si="10"/>
        <v>是</v>
      </c>
      <c r="G232" s="356" t="str">
        <f t="shared" si="11"/>
        <v>项</v>
      </c>
    </row>
    <row r="233" ht="36" customHeight="1" spans="1:7">
      <c r="A233" s="351">
        <v>202</v>
      </c>
      <c r="B233" s="352" t="s">
        <v>200</v>
      </c>
      <c r="C233" s="353">
        <f>SUM(C234,C239,C241)</f>
        <v>0</v>
      </c>
      <c r="D233" s="353">
        <f>SUM(D234,D239,D241)</f>
        <v>0</v>
      </c>
      <c r="E233" s="354" t="str">
        <f t="shared" si="9"/>
        <v/>
      </c>
      <c r="F233" s="355" t="str">
        <f t="shared" si="10"/>
        <v>是</v>
      </c>
      <c r="G233" s="356" t="str">
        <f t="shared" si="11"/>
        <v>类</v>
      </c>
    </row>
    <row r="234" ht="36" hidden="1" customHeight="1" spans="1:7">
      <c r="A234" s="351">
        <v>20205</v>
      </c>
      <c r="B234" s="352" t="s">
        <v>201</v>
      </c>
      <c r="C234" s="353">
        <f>SUM(C235:C238)</f>
        <v>0</v>
      </c>
      <c r="D234" s="353">
        <f>SUM(D235:D238)</f>
        <v>0</v>
      </c>
      <c r="E234" s="354" t="str">
        <f t="shared" si="9"/>
        <v/>
      </c>
      <c r="F234" s="355" t="str">
        <f t="shared" si="10"/>
        <v>否</v>
      </c>
      <c r="G234" s="356" t="str">
        <f t="shared" si="11"/>
        <v>款</v>
      </c>
    </row>
    <row r="235" ht="36" hidden="1" customHeight="1" spans="1:7">
      <c r="A235" s="351">
        <v>2020503</v>
      </c>
      <c r="B235" s="352" t="s">
        <v>202</v>
      </c>
      <c r="C235" s="357">
        <v>0</v>
      </c>
      <c r="D235" s="357">
        <v>0</v>
      </c>
      <c r="E235" s="354" t="str">
        <f t="shared" si="9"/>
        <v/>
      </c>
      <c r="F235" s="355" t="str">
        <f t="shared" si="10"/>
        <v>否</v>
      </c>
      <c r="G235" s="356" t="str">
        <f t="shared" si="11"/>
        <v>项</v>
      </c>
    </row>
    <row r="236" ht="36" hidden="1" customHeight="1" spans="1:7">
      <c r="A236" s="351">
        <v>2020504</v>
      </c>
      <c r="B236" s="352" t="s">
        <v>203</v>
      </c>
      <c r="C236" s="357">
        <v>0</v>
      </c>
      <c r="D236" s="357">
        <v>0</v>
      </c>
      <c r="E236" s="354" t="str">
        <f t="shared" si="9"/>
        <v/>
      </c>
      <c r="F236" s="355" t="str">
        <f t="shared" si="10"/>
        <v>否</v>
      </c>
      <c r="G236" s="356" t="str">
        <f t="shared" si="11"/>
        <v>项</v>
      </c>
    </row>
    <row r="237" ht="36" hidden="1" customHeight="1" spans="1:7">
      <c r="A237" s="351">
        <v>2020505</v>
      </c>
      <c r="B237" s="352" t="s">
        <v>204</v>
      </c>
      <c r="C237" s="357">
        <v>0</v>
      </c>
      <c r="D237" s="357">
        <v>0</v>
      </c>
      <c r="E237" s="354" t="str">
        <f t="shared" si="9"/>
        <v/>
      </c>
      <c r="F237" s="355" t="str">
        <f t="shared" si="10"/>
        <v>否</v>
      </c>
      <c r="G237" s="356" t="str">
        <f t="shared" si="11"/>
        <v>项</v>
      </c>
    </row>
    <row r="238" ht="36" hidden="1" customHeight="1" spans="1:7">
      <c r="A238" s="351">
        <v>2020599</v>
      </c>
      <c r="B238" s="352" t="s">
        <v>205</v>
      </c>
      <c r="C238" s="357">
        <v>0</v>
      </c>
      <c r="D238" s="357">
        <v>0</v>
      </c>
      <c r="E238" s="354" t="str">
        <f t="shared" si="9"/>
        <v/>
      </c>
      <c r="F238" s="355" t="str">
        <f t="shared" si="10"/>
        <v>否</v>
      </c>
      <c r="G238" s="356" t="str">
        <f t="shared" si="11"/>
        <v>项</v>
      </c>
    </row>
    <row r="239" ht="36" hidden="1" customHeight="1" spans="1:7">
      <c r="A239" s="351">
        <v>20206</v>
      </c>
      <c r="B239" s="352" t="s">
        <v>206</v>
      </c>
      <c r="C239" s="353">
        <f>SUM(C240)</f>
        <v>0</v>
      </c>
      <c r="D239" s="353">
        <f>SUM(D240)</f>
        <v>0</v>
      </c>
      <c r="E239" s="354" t="str">
        <f t="shared" si="9"/>
        <v/>
      </c>
      <c r="F239" s="355" t="str">
        <f t="shared" si="10"/>
        <v>否</v>
      </c>
      <c r="G239" s="356" t="str">
        <f t="shared" si="11"/>
        <v>款</v>
      </c>
    </row>
    <row r="240" ht="36" hidden="1" customHeight="1" spans="1:7">
      <c r="A240" s="351">
        <v>2020601</v>
      </c>
      <c r="B240" s="352" t="s">
        <v>207</v>
      </c>
      <c r="C240" s="357">
        <v>0</v>
      </c>
      <c r="D240" s="357">
        <v>0</v>
      </c>
      <c r="E240" s="354" t="str">
        <f t="shared" si="9"/>
        <v/>
      </c>
      <c r="F240" s="355" t="str">
        <f t="shared" si="10"/>
        <v>否</v>
      </c>
      <c r="G240" s="356" t="str">
        <f t="shared" si="11"/>
        <v>项</v>
      </c>
    </row>
    <row r="241" ht="36" hidden="1" customHeight="1" spans="1:7">
      <c r="A241" s="351">
        <v>20299</v>
      </c>
      <c r="B241" s="352" t="s">
        <v>208</v>
      </c>
      <c r="C241" s="353">
        <f>SUM(C242)</f>
        <v>0</v>
      </c>
      <c r="D241" s="353">
        <f>SUM(D242)</f>
        <v>0</v>
      </c>
      <c r="E241" s="354" t="str">
        <f t="shared" si="9"/>
        <v/>
      </c>
      <c r="F241" s="355" t="str">
        <f t="shared" si="10"/>
        <v>否</v>
      </c>
      <c r="G241" s="356" t="str">
        <f t="shared" si="11"/>
        <v>款</v>
      </c>
    </row>
    <row r="242" ht="36" hidden="1" customHeight="1" spans="1:7">
      <c r="A242" s="351">
        <v>2029999</v>
      </c>
      <c r="B242" s="352" t="s">
        <v>209</v>
      </c>
      <c r="C242" s="357">
        <v>0</v>
      </c>
      <c r="D242" s="357">
        <v>0</v>
      </c>
      <c r="E242" s="354" t="str">
        <f t="shared" si="9"/>
        <v/>
      </c>
      <c r="F242" s="355" t="str">
        <f t="shared" si="10"/>
        <v>否</v>
      </c>
      <c r="G242" s="356" t="str">
        <f t="shared" si="11"/>
        <v>项</v>
      </c>
    </row>
    <row r="243" ht="36" customHeight="1" spans="1:7">
      <c r="A243" s="351">
        <v>203</v>
      </c>
      <c r="B243" s="352" t="s">
        <v>210</v>
      </c>
      <c r="C243" s="353">
        <f>SUM(C244,C248,C250,C252,C260)</f>
        <v>300</v>
      </c>
      <c r="D243" s="353">
        <f>SUM(D244,D248,D250,D252,D260)</f>
        <v>300</v>
      </c>
      <c r="E243" s="354">
        <f t="shared" si="9"/>
        <v>0</v>
      </c>
      <c r="F243" s="355" t="str">
        <f t="shared" si="10"/>
        <v>是</v>
      </c>
      <c r="G243" s="356" t="str">
        <f t="shared" si="11"/>
        <v>类</v>
      </c>
    </row>
    <row r="244" ht="36" hidden="1" customHeight="1" spans="1:7">
      <c r="A244" s="351">
        <v>20301</v>
      </c>
      <c r="B244" s="352" t="s">
        <v>211</v>
      </c>
      <c r="C244" s="353">
        <f>SUM(C245:C247)</f>
        <v>0</v>
      </c>
      <c r="D244" s="353">
        <f>SUM(D245:D247)</f>
        <v>0</v>
      </c>
      <c r="E244" s="354" t="str">
        <f t="shared" si="9"/>
        <v/>
      </c>
      <c r="F244" s="355" t="str">
        <f t="shared" si="10"/>
        <v>否</v>
      </c>
      <c r="G244" s="356" t="str">
        <f t="shared" si="11"/>
        <v>款</v>
      </c>
    </row>
    <row r="245" ht="36" hidden="1" customHeight="1" spans="1:7">
      <c r="A245" s="351">
        <v>2030101</v>
      </c>
      <c r="B245" s="352" t="s">
        <v>212</v>
      </c>
      <c r="C245" s="357">
        <v>0</v>
      </c>
      <c r="D245" s="357">
        <v>0</v>
      </c>
      <c r="E245" s="354" t="str">
        <f t="shared" si="9"/>
        <v/>
      </c>
      <c r="F245" s="355" t="str">
        <f t="shared" si="10"/>
        <v>否</v>
      </c>
      <c r="G245" s="356" t="str">
        <f t="shared" si="11"/>
        <v>项</v>
      </c>
    </row>
    <row r="246" ht="36" hidden="1" customHeight="1" spans="1:7">
      <c r="A246" s="351">
        <v>2030102</v>
      </c>
      <c r="B246" s="352" t="s">
        <v>213</v>
      </c>
      <c r="C246" s="357">
        <v>0</v>
      </c>
      <c r="D246" s="357">
        <v>0</v>
      </c>
      <c r="E246" s="354" t="str">
        <f t="shared" si="9"/>
        <v/>
      </c>
      <c r="F246" s="355" t="str">
        <f t="shared" si="10"/>
        <v>否</v>
      </c>
      <c r="G246" s="356" t="str">
        <f t="shared" si="11"/>
        <v>项</v>
      </c>
    </row>
    <row r="247" ht="36" hidden="1" customHeight="1" spans="1:7">
      <c r="A247" s="351">
        <v>2030199</v>
      </c>
      <c r="B247" s="352" t="s">
        <v>214</v>
      </c>
      <c r="C247" s="357">
        <v>0</v>
      </c>
      <c r="D247" s="357">
        <v>0</v>
      </c>
      <c r="E247" s="354" t="str">
        <f t="shared" si="9"/>
        <v/>
      </c>
      <c r="F247" s="355" t="str">
        <f t="shared" si="10"/>
        <v>否</v>
      </c>
      <c r="G247" s="356" t="str">
        <f t="shared" si="11"/>
        <v>项</v>
      </c>
    </row>
    <row r="248" ht="36" hidden="1" customHeight="1" spans="1:7">
      <c r="A248" s="351">
        <v>20304</v>
      </c>
      <c r="B248" s="352" t="s">
        <v>215</v>
      </c>
      <c r="C248" s="353">
        <f>SUM(C249)</f>
        <v>0</v>
      </c>
      <c r="D248" s="353">
        <f>SUM(D249)</f>
        <v>0</v>
      </c>
      <c r="E248" s="354" t="str">
        <f t="shared" si="9"/>
        <v/>
      </c>
      <c r="F248" s="355" t="str">
        <f t="shared" si="10"/>
        <v>否</v>
      </c>
      <c r="G248" s="356" t="str">
        <f t="shared" si="11"/>
        <v>款</v>
      </c>
    </row>
    <row r="249" ht="36" hidden="1" customHeight="1" spans="1:7">
      <c r="A249" s="351">
        <v>2030401</v>
      </c>
      <c r="B249" s="352" t="s">
        <v>216</v>
      </c>
      <c r="C249" s="357">
        <v>0</v>
      </c>
      <c r="D249" s="357">
        <v>0</v>
      </c>
      <c r="E249" s="354" t="str">
        <f t="shared" si="9"/>
        <v/>
      </c>
      <c r="F249" s="355" t="str">
        <f t="shared" si="10"/>
        <v>否</v>
      </c>
      <c r="G249" s="356" t="str">
        <f t="shared" si="11"/>
        <v>项</v>
      </c>
    </row>
    <row r="250" ht="36" hidden="1" customHeight="1" spans="1:7">
      <c r="A250" s="351">
        <v>20305</v>
      </c>
      <c r="B250" s="352" t="s">
        <v>217</v>
      </c>
      <c r="C250" s="353">
        <f>SUM(C251)</f>
        <v>0</v>
      </c>
      <c r="D250" s="353">
        <f>SUM(D251)</f>
        <v>0</v>
      </c>
      <c r="E250" s="354" t="str">
        <f t="shared" si="9"/>
        <v/>
      </c>
      <c r="F250" s="355" t="str">
        <f t="shared" si="10"/>
        <v>否</v>
      </c>
      <c r="G250" s="356" t="str">
        <f t="shared" si="11"/>
        <v>款</v>
      </c>
    </row>
    <row r="251" ht="36" hidden="1" customHeight="1" spans="1:7">
      <c r="A251" s="351">
        <v>2030501</v>
      </c>
      <c r="B251" s="352" t="s">
        <v>218</v>
      </c>
      <c r="C251" s="357">
        <v>0</v>
      </c>
      <c r="D251" s="357">
        <v>0</v>
      </c>
      <c r="E251" s="354" t="str">
        <f t="shared" si="9"/>
        <v/>
      </c>
      <c r="F251" s="355" t="str">
        <f t="shared" si="10"/>
        <v>否</v>
      </c>
      <c r="G251" s="356" t="str">
        <f t="shared" si="11"/>
        <v>项</v>
      </c>
    </row>
    <row r="252" ht="36" customHeight="1" spans="1:7">
      <c r="A252" s="351">
        <v>20306</v>
      </c>
      <c r="B252" s="352" t="s">
        <v>219</v>
      </c>
      <c r="C252" s="353">
        <f>SUM(C253:C259)</f>
        <v>300</v>
      </c>
      <c r="D252" s="353">
        <f>SUM(D253:D259)</f>
        <v>300</v>
      </c>
      <c r="E252" s="354">
        <f t="shared" si="9"/>
        <v>0</v>
      </c>
      <c r="F252" s="355" t="str">
        <f t="shared" si="10"/>
        <v>是</v>
      </c>
      <c r="G252" s="356" t="str">
        <f t="shared" si="11"/>
        <v>款</v>
      </c>
    </row>
    <row r="253" ht="36" customHeight="1" spans="1:7">
      <c r="A253" s="351">
        <v>2030601</v>
      </c>
      <c r="B253" s="352" t="s">
        <v>220</v>
      </c>
      <c r="C253" s="357">
        <v>8</v>
      </c>
      <c r="D253" s="357">
        <v>32</v>
      </c>
      <c r="E253" s="354" t="str">
        <f t="shared" si="9"/>
        <v/>
      </c>
      <c r="F253" s="355" t="str">
        <f t="shared" si="10"/>
        <v>是</v>
      </c>
      <c r="G253" s="356" t="str">
        <f t="shared" si="11"/>
        <v>项</v>
      </c>
    </row>
    <row r="254" ht="36" hidden="1" customHeight="1" spans="1:7">
      <c r="A254" s="351">
        <v>2030602</v>
      </c>
      <c r="B254" s="352" t="s">
        <v>221</v>
      </c>
      <c r="C254" s="357">
        <v>0</v>
      </c>
      <c r="D254" s="357">
        <v>0</v>
      </c>
      <c r="E254" s="354" t="str">
        <f t="shared" si="9"/>
        <v/>
      </c>
      <c r="F254" s="355" t="str">
        <f t="shared" si="10"/>
        <v>否</v>
      </c>
      <c r="G254" s="356" t="str">
        <f t="shared" si="11"/>
        <v>项</v>
      </c>
    </row>
    <row r="255" ht="36" customHeight="1" spans="1:7">
      <c r="A255" s="351">
        <v>2030603</v>
      </c>
      <c r="B255" s="352" t="s">
        <v>222</v>
      </c>
      <c r="C255" s="357">
        <v>45</v>
      </c>
      <c r="D255" s="357">
        <v>50</v>
      </c>
      <c r="E255" s="354">
        <f t="shared" si="9"/>
        <v>0.111</v>
      </c>
      <c r="F255" s="355" t="str">
        <f t="shared" si="10"/>
        <v>是</v>
      </c>
      <c r="G255" s="356" t="str">
        <f t="shared" si="11"/>
        <v>项</v>
      </c>
    </row>
    <row r="256" ht="36" hidden="1" customHeight="1" spans="1:7">
      <c r="A256" s="351">
        <v>2030604</v>
      </c>
      <c r="B256" s="352" t="s">
        <v>223</v>
      </c>
      <c r="C256" s="357">
        <v>0</v>
      </c>
      <c r="D256" s="357">
        <v>0</v>
      </c>
      <c r="E256" s="354" t="str">
        <f t="shared" si="9"/>
        <v/>
      </c>
      <c r="F256" s="355" t="str">
        <f t="shared" si="10"/>
        <v>否</v>
      </c>
      <c r="G256" s="356" t="str">
        <f t="shared" si="11"/>
        <v>项</v>
      </c>
    </row>
    <row r="257" ht="36" customHeight="1" spans="1:7">
      <c r="A257" s="351">
        <v>2030607</v>
      </c>
      <c r="B257" s="352" t="s">
        <v>224</v>
      </c>
      <c r="C257" s="357">
        <v>160</v>
      </c>
      <c r="D257" s="357">
        <v>200</v>
      </c>
      <c r="E257" s="354">
        <f t="shared" si="9"/>
        <v>0.25</v>
      </c>
      <c r="F257" s="355" t="str">
        <f t="shared" si="10"/>
        <v>是</v>
      </c>
      <c r="G257" s="356" t="str">
        <f t="shared" si="11"/>
        <v>项</v>
      </c>
    </row>
    <row r="258" ht="36" customHeight="1" spans="1:7">
      <c r="A258" s="351">
        <v>2030608</v>
      </c>
      <c r="B258" s="352" t="s">
        <v>225</v>
      </c>
      <c r="C258" s="357">
        <v>87</v>
      </c>
      <c r="D258" s="357">
        <v>18</v>
      </c>
      <c r="E258" s="354" t="str">
        <f t="shared" si="9"/>
        <v/>
      </c>
      <c r="F258" s="355" t="str">
        <f t="shared" si="10"/>
        <v>是</v>
      </c>
      <c r="G258" s="356" t="str">
        <f t="shared" si="11"/>
        <v>项</v>
      </c>
    </row>
    <row r="259" ht="36" hidden="1" customHeight="1" spans="1:7">
      <c r="A259" s="351">
        <v>2030699</v>
      </c>
      <c r="B259" s="352" t="s">
        <v>226</v>
      </c>
      <c r="C259" s="357">
        <v>0</v>
      </c>
      <c r="D259" s="357">
        <v>0</v>
      </c>
      <c r="E259" s="354" t="str">
        <f t="shared" si="9"/>
        <v/>
      </c>
      <c r="F259" s="355" t="str">
        <f t="shared" si="10"/>
        <v>否</v>
      </c>
      <c r="G259" s="356" t="str">
        <f t="shared" si="11"/>
        <v>项</v>
      </c>
    </row>
    <row r="260" ht="36" hidden="1" customHeight="1" spans="1:7">
      <c r="A260" s="351">
        <v>20399</v>
      </c>
      <c r="B260" s="352" t="s">
        <v>227</v>
      </c>
      <c r="C260" s="353">
        <f>SUM(C261)</f>
        <v>0</v>
      </c>
      <c r="D260" s="353">
        <f>SUM(D261)</f>
        <v>0</v>
      </c>
      <c r="E260" s="354" t="str">
        <f t="shared" ref="E260:E323" si="12">IF(C260&lt;&gt;0,IF((D260/C260-1)&lt;-30%,"",IF((D260/C260-1)&gt;150%,"",D260/C260-1)),"")</f>
        <v/>
      </c>
      <c r="F260" s="355" t="str">
        <f t="shared" ref="F260:F323" si="13">IF(LEN(A260)=3,"是",IF(B260&lt;&gt;"",IF(SUM(C260:D260)&lt;&gt;0,"是","否"),"是"))</f>
        <v>否</v>
      </c>
      <c r="G260" s="356" t="str">
        <f t="shared" ref="G260:G323" si="14">IF(LEN(A260)=3,"类",IF(LEN(A260)=5,"款","项"))</f>
        <v>款</v>
      </c>
    </row>
    <row r="261" ht="36" hidden="1" customHeight="1" spans="1:7">
      <c r="A261" s="351">
        <v>2039999</v>
      </c>
      <c r="B261" s="352" t="s">
        <v>228</v>
      </c>
      <c r="C261" s="357">
        <v>0</v>
      </c>
      <c r="D261" s="357">
        <v>0</v>
      </c>
      <c r="E261" s="354" t="str">
        <f t="shared" si="12"/>
        <v/>
      </c>
      <c r="F261" s="355" t="str">
        <f t="shared" si="13"/>
        <v>否</v>
      </c>
      <c r="G261" s="356" t="str">
        <f t="shared" si="14"/>
        <v>项</v>
      </c>
    </row>
    <row r="262" ht="36" customHeight="1" spans="1:7">
      <c r="A262" s="351">
        <v>204</v>
      </c>
      <c r="B262" s="352" t="s">
        <v>229</v>
      </c>
      <c r="C262" s="353">
        <f>SUM(C263,C266,C277,C284,C292,C301,C315,C325,C335,C343,C349)</f>
        <v>25000</v>
      </c>
      <c r="D262" s="353">
        <f>SUM(D263,D266,D277,D284,D292,D301,D315,D325,D335,D343,D349)</f>
        <v>26000</v>
      </c>
      <c r="E262" s="354">
        <f t="shared" si="12"/>
        <v>0.04</v>
      </c>
      <c r="F262" s="355" t="str">
        <f t="shared" si="13"/>
        <v>是</v>
      </c>
      <c r="G262" s="356" t="str">
        <f t="shared" si="14"/>
        <v>类</v>
      </c>
    </row>
    <row r="263" ht="36" customHeight="1" spans="1:7">
      <c r="A263" s="351">
        <v>20401</v>
      </c>
      <c r="B263" s="352" t="s">
        <v>230</v>
      </c>
      <c r="C263" s="353">
        <f>SUM(C264:C265)</f>
        <v>275</v>
      </c>
      <c r="D263" s="353">
        <f>SUM(D264:D265)</f>
        <v>280</v>
      </c>
      <c r="E263" s="354">
        <f t="shared" si="12"/>
        <v>0.018</v>
      </c>
      <c r="F263" s="355" t="str">
        <f t="shared" si="13"/>
        <v>是</v>
      </c>
      <c r="G263" s="356" t="str">
        <f t="shared" si="14"/>
        <v>款</v>
      </c>
    </row>
    <row r="264" ht="36" customHeight="1" spans="1:7">
      <c r="A264" s="351">
        <v>2040101</v>
      </c>
      <c r="B264" s="352" t="s">
        <v>231</v>
      </c>
      <c r="C264" s="357">
        <v>10</v>
      </c>
      <c r="D264" s="357">
        <v>20</v>
      </c>
      <c r="E264" s="354">
        <f t="shared" si="12"/>
        <v>1</v>
      </c>
      <c r="F264" s="355" t="str">
        <f t="shared" si="13"/>
        <v>是</v>
      </c>
      <c r="G264" s="356" t="str">
        <f t="shared" si="14"/>
        <v>项</v>
      </c>
    </row>
    <row r="265" ht="36" customHeight="1" spans="1:7">
      <c r="A265" s="351">
        <v>2040199</v>
      </c>
      <c r="B265" s="352" t="s">
        <v>232</v>
      </c>
      <c r="C265" s="357">
        <v>265</v>
      </c>
      <c r="D265" s="357">
        <v>260</v>
      </c>
      <c r="E265" s="354">
        <f t="shared" si="12"/>
        <v>-0.019</v>
      </c>
      <c r="F265" s="355" t="str">
        <f t="shared" si="13"/>
        <v>是</v>
      </c>
      <c r="G265" s="356" t="str">
        <f t="shared" si="14"/>
        <v>项</v>
      </c>
    </row>
    <row r="266" ht="36" customHeight="1" spans="1:7">
      <c r="A266" s="351">
        <v>20402</v>
      </c>
      <c r="B266" s="352" t="s">
        <v>233</v>
      </c>
      <c r="C266" s="353">
        <f>SUM(C267:C276)</f>
        <v>23216</v>
      </c>
      <c r="D266" s="353">
        <f>SUM(D267:D276)</f>
        <v>24350</v>
      </c>
      <c r="E266" s="354">
        <f t="shared" si="12"/>
        <v>0.049</v>
      </c>
      <c r="F266" s="355" t="str">
        <f t="shared" si="13"/>
        <v>是</v>
      </c>
      <c r="G266" s="356" t="str">
        <f t="shared" si="14"/>
        <v>款</v>
      </c>
    </row>
    <row r="267" ht="36" customHeight="1" spans="1:7">
      <c r="A267" s="351">
        <v>2040201</v>
      </c>
      <c r="B267" s="352" t="s">
        <v>73</v>
      </c>
      <c r="C267" s="357">
        <v>11810</v>
      </c>
      <c r="D267" s="357">
        <v>14242</v>
      </c>
      <c r="E267" s="354">
        <f t="shared" si="12"/>
        <v>0.206</v>
      </c>
      <c r="F267" s="355" t="str">
        <f t="shared" si="13"/>
        <v>是</v>
      </c>
      <c r="G267" s="356" t="str">
        <f t="shared" si="14"/>
        <v>项</v>
      </c>
    </row>
    <row r="268" ht="36" customHeight="1" spans="1:7">
      <c r="A268" s="351">
        <v>2040202</v>
      </c>
      <c r="B268" s="352" t="s">
        <v>74</v>
      </c>
      <c r="C268" s="357">
        <v>4973</v>
      </c>
      <c r="D268" s="357">
        <v>3746</v>
      </c>
      <c r="E268" s="354">
        <f t="shared" si="12"/>
        <v>-0.247</v>
      </c>
      <c r="F268" s="355" t="str">
        <f t="shared" si="13"/>
        <v>是</v>
      </c>
      <c r="G268" s="356" t="str">
        <f t="shared" si="14"/>
        <v>项</v>
      </c>
    </row>
    <row r="269" ht="36" customHeight="1" spans="1:7">
      <c r="A269" s="351">
        <v>2040203</v>
      </c>
      <c r="B269" s="352" t="s">
        <v>75</v>
      </c>
      <c r="C269" s="357">
        <v>33</v>
      </c>
      <c r="D269" s="357">
        <v>9</v>
      </c>
      <c r="E269" s="354" t="str">
        <f t="shared" si="12"/>
        <v/>
      </c>
      <c r="F269" s="355" t="str">
        <f t="shared" si="13"/>
        <v>是</v>
      </c>
      <c r="G269" s="356" t="str">
        <f t="shared" si="14"/>
        <v>项</v>
      </c>
    </row>
    <row r="270" ht="36" hidden="1" customHeight="1" spans="1:7">
      <c r="A270" s="351">
        <v>2040219</v>
      </c>
      <c r="B270" s="352" t="s">
        <v>114</v>
      </c>
      <c r="C270" s="357">
        <v>0</v>
      </c>
      <c r="D270" s="357">
        <v>0</v>
      </c>
      <c r="E270" s="354" t="str">
        <f t="shared" si="12"/>
        <v/>
      </c>
      <c r="F270" s="355" t="str">
        <f t="shared" si="13"/>
        <v>否</v>
      </c>
      <c r="G270" s="356" t="str">
        <f t="shared" si="14"/>
        <v>项</v>
      </c>
    </row>
    <row r="271" ht="36" customHeight="1" spans="1:7">
      <c r="A271" s="351">
        <v>2040220</v>
      </c>
      <c r="B271" s="352" t="s">
        <v>234</v>
      </c>
      <c r="C271" s="357">
        <v>1200</v>
      </c>
      <c r="D271" s="357">
        <v>1200</v>
      </c>
      <c r="E271" s="354">
        <f t="shared" si="12"/>
        <v>0</v>
      </c>
      <c r="F271" s="355" t="str">
        <f t="shared" si="13"/>
        <v>是</v>
      </c>
      <c r="G271" s="356" t="str">
        <f t="shared" si="14"/>
        <v>项</v>
      </c>
    </row>
    <row r="272" ht="36" customHeight="1" spans="1:7">
      <c r="A272" s="351">
        <v>2040221</v>
      </c>
      <c r="B272" s="352" t="s">
        <v>235</v>
      </c>
      <c r="C272" s="357">
        <v>200</v>
      </c>
      <c r="D272" s="357">
        <v>153</v>
      </c>
      <c r="E272" s="354">
        <f t="shared" si="12"/>
        <v>-0.235</v>
      </c>
      <c r="F272" s="355" t="str">
        <f t="shared" si="13"/>
        <v>是</v>
      </c>
      <c r="G272" s="356" t="str">
        <f t="shared" si="14"/>
        <v>项</v>
      </c>
    </row>
    <row r="273" ht="36" hidden="1" customHeight="1" spans="1:7">
      <c r="A273" s="351">
        <v>2040222</v>
      </c>
      <c r="B273" s="352" t="s">
        <v>236</v>
      </c>
      <c r="C273" s="357">
        <v>0</v>
      </c>
      <c r="D273" s="357">
        <v>0</v>
      </c>
      <c r="E273" s="354" t="str">
        <f t="shared" si="12"/>
        <v/>
      </c>
      <c r="F273" s="355" t="str">
        <f t="shared" si="13"/>
        <v>否</v>
      </c>
      <c r="G273" s="356" t="str">
        <f t="shared" si="14"/>
        <v>项</v>
      </c>
    </row>
    <row r="274" ht="36" hidden="1" customHeight="1" spans="1:7">
      <c r="A274" s="351">
        <v>2040223</v>
      </c>
      <c r="B274" s="352" t="s">
        <v>237</v>
      </c>
      <c r="C274" s="357">
        <v>0</v>
      </c>
      <c r="D274" s="357">
        <v>0</v>
      </c>
      <c r="E274" s="354" t="str">
        <f t="shared" si="12"/>
        <v/>
      </c>
      <c r="F274" s="355" t="str">
        <f t="shared" si="13"/>
        <v>否</v>
      </c>
      <c r="G274" s="356" t="str">
        <f t="shared" si="14"/>
        <v>项</v>
      </c>
    </row>
    <row r="275" ht="36" hidden="1" customHeight="1" spans="1:7">
      <c r="A275" s="351">
        <v>2040250</v>
      </c>
      <c r="B275" s="352" t="s">
        <v>82</v>
      </c>
      <c r="C275" s="357">
        <v>0</v>
      </c>
      <c r="D275" s="357">
        <v>0</v>
      </c>
      <c r="E275" s="354" t="str">
        <f t="shared" si="12"/>
        <v/>
      </c>
      <c r="F275" s="355" t="str">
        <f t="shared" si="13"/>
        <v>否</v>
      </c>
      <c r="G275" s="356" t="str">
        <f t="shared" si="14"/>
        <v>项</v>
      </c>
    </row>
    <row r="276" ht="36" customHeight="1" spans="1:7">
      <c r="A276" s="351">
        <v>2040299</v>
      </c>
      <c r="B276" s="352" t="s">
        <v>238</v>
      </c>
      <c r="C276" s="357">
        <v>5000</v>
      </c>
      <c r="D276" s="357">
        <v>5000</v>
      </c>
      <c r="E276" s="354">
        <f t="shared" si="12"/>
        <v>0</v>
      </c>
      <c r="F276" s="355" t="str">
        <f t="shared" si="13"/>
        <v>是</v>
      </c>
      <c r="G276" s="356" t="str">
        <f t="shared" si="14"/>
        <v>项</v>
      </c>
    </row>
    <row r="277" ht="36" hidden="1" customHeight="1" spans="1:7">
      <c r="A277" s="351">
        <v>20403</v>
      </c>
      <c r="B277" s="352" t="s">
        <v>239</v>
      </c>
      <c r="C277" s="353">
        <f>SUM(C278:C283)</f>
        <v>0</v>
      </c>
      <c r="D277" s="353">
        <f>SUM(D278:D283)</f>
        <v>0</v>
      </c>
      <c r="E277" s="354" t="str">
        <f t="shared" si="12"/>
        <v/>
      </c>
      <c r="F277" s="355" t="str">
        <f t="shared" si="13"/>
        <v>否</v>
      </c>
      <c r="G277" s="356" t="str">
        <f t="shared" si="14"/>
        <v>款</v>
      </c>
    </row>
    <row r="278" ht="36" hidden="1" customHeight="1" spans="1:7">
      <c r="A278" s="351">
        <v>2040301</v>
      </c>
      <c r="B278" s="352" t="s">
        <v>73</v>
      </c>
      <c r="C278" s="357">
        <v>0</v>
      </c>
      <c r="D278" s="357">
        <v>0</v>
      </c>
      <c r="E278" s="354" t="str">
        <f t="shared" si="12"/>
        <v/>
      </c>
      <c r="F278" s="355" t="str">
        <f t="shared" si="13"/>
        <v>否</v>
      </c>
      <c r="G278" s="356" t="str">
        <f t="shared" si="14"/>
        <v>项</v>
      </c>
    </row>
    <row r="279" ht="36" hidden="1" customHeight="1" spans="1:7">
      <c r="A279" s="351">
        <v>2040302</v>
      </c>
      <c r="B279" s="352" t="s">
        <v>74</v>
      </c>
      <c r="C279" s="357">
        <v>0</v>
      </c>
      <c r="D279" s="357">
        <v>0</v>
      </c>
      <c r="E279" s="354" t="str">
        <f t="shared" si="12"/>
        <v/>
      </c>
      <c r="F279" s="355" t="str">
        <f t="shared" si="13"/>
        <v>否</v>
      </c>
      <c r="G279" s="356" t="str">
        <f t="shared" si="14"/>
        <v>项</v>
      </c>
    </row>
    <row r="280" ht="36" hidden="1" customHeight="1" spans="1:7">
      <c r="A280" s="351">
        <v>2040303</v>
      </c>
      <c r="B280" s="352" t="s">
        <v>75</v>
      </c>
      <c r="C280" s="357">
        <v>0</v>
      </c>
      <c r="D280" s="357">
        <v>0</v>
      </c>
      <c r="E280" s="354" t="str">
        <f t="shared" si="12"/>
        <v/>
      </c>
      <c r="F280" s="355" t="str">
        <f t="shared" si="13"/>
        <v>否</v>
      </c>
      <c r="G280" s="356" t="str">
        <f t="shared" si="14"/>
        <v>项</v>
      </c>
    </row>
    <row r="281" ht="36" hidden="1" customHeight="1" spans="1:7">
      <c r="A281" s="351">
        <v>2040304</v>
      </c>
      <c r="B281" s="352" t="s">
        <v>240</v>
      </c>
      <c r="C281" s="357">
        <v>0</v>
      </c>
      <c r="D281" s="357">
        <v>0</v>
      </c>
      <c r="E281" s="354" t="str">
        <f t="shared" si="12"/>
        <v/>
      </c>
      <c r="F281" s="355" t="str">
        <f t="shared" si="13"/>
        <v>否</v>
      </c>
      <c r="G281" s="356" t="str">
        <f t="shared" si="14"/>
        <v>项</v>
      </c>
    </row>
    <row r="282" ht="36" hidden="1" customHeight="1" spans="1:7">
      <c r="A282" s="351">
        <v>2040350</v>
      </c>
      <c r="B282" s="352" t="s">
        <v>82</v>
      </c>
      <c r="C282" s="357">
        <v>0</v>
      </c>
      <c r="D282" s="357">
        <v>0</v>
      </c>
      <c r="E282" s="354" t="str">
        <f t="shared" si="12"/>
        <v/>
      </c>
      <c r="F282" s="355" t="str">
        <f t="shared" si="13"/>
        <v>否</v>
      </c>
      <c r="G282" s="356" t="str">
        <f t="shared" si="14"/>
        <v>项</v>
      </c>
    </row>
    <row r="283" ht="36" hidden="1" customHeight="1" spans="1:7">
      <c r="A283" s="351">
        <v>2040399</v>
      </c>
      <c r="B283" s="352" t="s">
        <v>241</v>
      </c>
      <c r="C283" s="357">
        <v>0</v>
      </c>
      <c r="D283" s="357">
        <v>0</v>
      </c>
      <c r="E283" s="354" t="str">
        <f t="shared" si="12"/>
        <v/>
      </c>
      <c r="F283" s="355" t="str">
        <f t="shared" si="13"/>
        <v>否</v>
      </c>
      <c r="G283" s="356" t="str">
        <f t="shared" si="14"/>
        <v>项</v>
      </c>
    </row>
    <row r="284" ht="36" customHeight="1" spans="1:7">
      <c r="A284" s="351">
        <v>20404</v>
      </c>
      <c r="B284" s="352" t="s">
        <v>242</v>
      </c>
      <c r="C284" s="353">
        <f>SUM(C285:C291)</f>
        <v>108</v>
      </c>
      <c r="D284" s="353">
        <f>SUM(D285:D291)</f>
        <v>95</v>
      </c>
      <c r="E284" s="354">
        <f t="shared" si="12"/>
        <v>-0.12</v>
      </c>
      <c r="F284" s="355" t="str">
        <f t="shared" si="13"/>
        <v>是</v>
      </c>
      <c r="G284" s="356" t="str">
        <f t="shared" si="14"/>
        <v>款</v>
      </c>
    </row>
    <row r="285" ht="36" customHeight="1" spans="1:7">
      <c r="A285" s="351">
        <v>2040401</v>
      </c>
      <c r="B285" s="352" t="s">
        <v>73</v>
      </c>
      <c r="C285" s="357">
        <v>98</v>
      </c>
      <c r="D285" s="357">
        <v>85</v>
      </c>
      <c r="E285" s="354">
        <f t="shared" si="12"/>
        <v>-0.133</v>
      </c>
      <c r="F285" s="355" t="str">
        <f t="shared" si="13"/>
        <v>是</v>
      </c>
      <c r="G285" s="356" t="str">
        <f t="shared" si="14"/>
        <v>项</v>
      </c>
    </row>
    <row r="286" ht="36" customHeight="1" spans="1:7">
      <c r="A286" s="351">
        <v>2040402</v>
      </c>
      <c r="B286" s="352" t="s">
        <v>74</v>
      </c>
      <c r="C286" s="357">
        <v>10</v>
      </c>
      <c r="D286" s="357">
        <v>10</v>
      </c>
      <c r="E286" s="354">
        <f t="shared" si="12"/>
        <v>0</v>
      </c>
      <c r="F286" s="355" t="str">
        <f t="shared" si="13"/>
        <v>是</v>
      </c>
      <c r="G286" s="356" t="str">
        <f t="shared" si="14"/>
        <v>项</v>
      </c>
    </row>
    <row r="287" ht="36" hidden="1" customHeight="1" spans="1:7">
      <c r="A287" s="351">
        <v>2040403</v>
      </c>
      <c r="B287" s="352" t="s">
        <v>75</v>
      </c>
      <c r="C287" s="357">
        <v>0</v>
      </c>
      <c r="D287" s="357">
        <v>0</v>
      </c>
      <c r="E287" s="354" t="str">
        <f t="shared" si="12"/>
        <v/>
      </c>
      <c r="F287" s="355" t="str">
        <f t="shared" si="13"/>
        <v>否</v>
      </c>
      <c r="G287" s="356" t="str">
        <f t="shared" si="14"/>
        <v>项</v>
      </c>
    </row>
    <row r="288" ht="36" hidden="1" customHeight="1" spans="1:7">
      <c r="A288" s="351">
        <v>2040409</v>
      </c>
      <c r="B288" s="352" t="s">
        <v>243</v>
      </c>
      <c r="C288" s="357">
        <v>0</v>
      </c>
      <c r="D288" s="357">
        <v>0</v>
      </c>
      <c r="E288" s="354" t="str">
        <f t="shared" si="12"/>
        <v/>
      </c>
      <c r="F288" s="355" t="str">
        <f t="shared" si="13"/>
        <v>否</v>
      </c>
      <c r="G288" s="356" t="str">
        <f t="shared" si="14"/>
        <v>项</v>
      </c>
    </row>
    <row r="289" ht="36" hidden="1" customHeight="1" spans="1:7">
      <c r="A289" s="351">
        <v>2040410</v>
      </c>
      <c r="B289" s="352" t="s">
        <v>244</v>
      </c>
      <c r="C289" s="357">
        <v>0</v>
      </c>
      <c r="D289" s="357">
        <v>0</v>
      </c>
      <c r="E289" s="354" t="str">
        <f t="shared" si="12"/>
        <v/>
      </c>
      <c r="F289" s="355" t="str">
        <f t="shared" si="13"/>
        <v>否</v>
      </c>
      <c r="G289" s="356" t="str">
        <f t="shared" si="14"/>
        <v>项</v>
      </c>
    </row>
    <row r="290" ht="36" hidden="1" customHeight="1" spans="1:7">
      <c r="A290" s="351">
        <v>2040450</v>
      </c>
      <c r="B290" s="352" t="s">
        <v>82</v>
      </c>
      <c r="C290" s="357">
        <v>0</v>
      </c>
      <c r="D290" s="357">
        <v>0</v>
      </c>
      <c r="E290" s="354" t="str">
        <f t="shared" si="12"/>
        <v/>
      </c>
      <c r="F290" s="355" t="str">
        <f t="shared" si="13"/>
        <v>否</v>
      </c>
      <c r="G290" s="356" t="str">
        <f t="shared" si="14"/>
        <v>项</v>
      </c>
    </row>
    <row r="291" ht="36" hidden="1" customHeight="1" spans="1:7">
      <c r="A291" s="351">
        <v>2040499</v>
      </c>
      <c r="B291" s="352" t="s">
        <v>245</v>
      </c>
      <c r="C291" s="357">
        <v>0</v>
      </c>
      <c r="D291" s="357">
        <v>0</v>
      </c>
      <c r="E291" s="354" t="str">
        <f t="shared" si="12"/>
        <v/>
      </c>
      <c r="F291" s="355" t="str">
        <f t="shared" si="13"/>
        <v>否</v>
      </c>
      <c r="G291" s="356" t="str">
        <f t="shared" si="14"/>
        <v>项</v>
      </c>
    </row>
    <row r="292" ht="36" customHeight="1" spans="1:7">
      <c r="A292" s="351">
        <v>20405</v>
      </c>
      <c r="B292" s="352" t="s">
        <v>246</v>
      </c>
      <c r="C292" s="353">
        <f>SUM(C293:C300)</f>
        <v>47</v>
      </c>
      <c r="D292" s="353">
        <f>SUM(D293:D300)</f>
        <v>75</v>
      </c>
      <c r="E292" s="354">
        <f t="shared" si="12"/>
        <v>0.596</v>
      </c>
      <c r="F292" s="355" t="str">
        <f t="shared" si="13"/>
        <v>是</v>
      </c>
      <c r="G292" s="356" t="str">
        <f t="shared" si="14"/>
        <v>款</v>
      </c>
    </row>
    <row r="293" ht="36" customHeight="1" spans="1:7">
      <c r="A293" s="351">
        <v>2040501</v>
      </c>
      <c r="B293" s="352" t="s">
        <v>73</v>
      </c>
      <c r="C293" s="357">
        <v>40</v>
      </c>
      <c r="D293" s="357">
        <v>50</v>
      </c>
      <c r="E293" s="354">
        <f t="shared" si="12"/>
        <v>0.25</v>
      </c>
      <c r="F293" s="355" t="str">
        <f t="shared" si="13"/>
        <v>是</v>
      </c>
      <c r="G293" s="356" t="str">
        <f t="shared" si="14"/>
        <v>项</v>
      </c>
    </row>
    <row r="294" ht="36" customHeight="1" spans="1:7">
      <c r="A294" s="351">
        <v>2040502</v>
      </c>
      <c r="B294" s="352" t="s">
        <v>74</v>
      </c>
      <c r="C294" s="357">
        <v>7</v>
      </c>
      <c r="D294" s="357">
        <v>10</v>
      </c>
      <c r="E294" s="354">
        <f t="shared" si="12"/>
        <v>0.429</v>
      </c>
      <c r="F294" s="355" t="str">
        <f t="shared" si="13"/>
        <v>是</v>
      </c>
      <c r="G294" s="356" t="str">
        <f t="shared" si="14"/>
        <v>项</v>
      </c>
    </row>
    <row r="295" ht="36" hidden="1" customHeight="1" spans="1:7">
      <c r="A295" s="351">
        <v>2040503</v>
      </c>
      <c r="B295" s="352" t="s">
        <v>75</v>
      </c>
      <c r="C295" s="357">
        <v>0</v>
      </c>
      <c r="D295" s="357">
        <v>0</v>
      </c>
      <c r="E295" s="354" t="str">
        <f t="shared" si="12"/>
        <v/>
      </c>
      <c r="F295" s="355" t="str">
        <f t="shared" si="13"/>
        <v>否</v>
      </c>
      <c r="G295" s="356" t="str">
        <f t="shared" si="14"/>
        <v>项</v>
      </c>
    </row>
    <row r="296" ht="36" hidden="1" customHeight="1" spans="1:7">
      <c r="A296" s="351">
        <v>2040504</v>
      </c>
      <c r="B296" s="352" t="s">
        <v>247</v>
      </c>
      <c r="C296" s="357">
        <v>0</v>
      </c>
      <c r="D296" s="357">
        <v>0</v>
      </c>
      <c r="E296" s="354" t="str">
        <f t="shared" si="12"/>
        <v/>
      </c>
      <c r="F296" s="355" t="str">
        <f t="shared" si="13"/>
        <v>否</v>
      </c>
      <c r="G296" s="356" t="str">
        <f t="shared" si="14"/>
        <v>项</v>
      </c>
    </row>
    <row r="297" ht="36" hidden="1" customHeight="1" spans="1:7">
      <c r="A297" s="351">
        <v>2040505</v>
      </c>
      <c r="B297" s="352" t="s">
        <v>248</v>
      </c>
      <c r="C297" s="357">
        <v>0</v>
      </c>
      <c r="D297" s="357">
        <v>0</v>
      </c>
      <c r="E297" s="354" t="str">
        <f t="shared" si="12"/>
        <v/>
      </c>
      <c r="F297" s="355" t="str">
        <f t="shared" si="13"/>
        <v>否</v>
      </c>
      <c r="G297" s="356" t="str">
        <f t="shared" si="14"/>
        <v>项</v>
      </c>
    </row>
    <row r="298" ht="36" hidden="1" customHeight="1" spans="1:7">
      <c r="A298" s="351">
        <v>2040506</v>
      </c>
      <c r="B298" s="352" t="s">
        <v>249</v>
      </c>
      <c r="C298" s="357">
        <v>0</v>
      </c>
      <c r="D298" s="357">
        <v>0</v>
      </c>
      <c r="E298" s="354" t="str">
        <f t="shared" si="12"/>
        <v/>
      </c>
      <c r="F298" s="355" t="str">
        <f t="shared" si="13"/>
        <v>否</v>
      </c>
      <c r="G298" s="356" t="str">
        <f t="shared" si="14"/>
        <v>项</v>
      </c>
    </row>
    <row r="299" ht="36" hidden="1" customHeight="1" spans="1:7">
      <c r="A299" s="351">
        <v>2040550</v>
      </c>
      <c r="B299" s="352" t="s">
        <v>82</v>
      </c>
      <c r="C299" s="357">
        <v>0</v>
      </c>
      <c r="D299" s="357">
        <v>0</v>
      </c>
      <c r="E299" s="354" t="str">
        <f t="shared" si="12"/>
        <v/>
      </c>
      <c r="F299" s="355" t="str">
        <f t="shared" si="13"/>
        <v>否</v>
      </c>
      <c r="G299" s="356" t="str">
        <f t="shared" si="14"/>
        <v>项</v>
      </c>
    </row>
    <row r="300" ht="36" customHeight="1" spans="1:7">
      <c r="A300" s="351">
        <v>2040599</v>
      </c>
      <c r="B300" s="352" t="s">
        <v>250</v>
      </c>
      <c r="C300" s="357">
        <v>0</v>
      </c>
      <c r="D300" s="357">
        <v>15</v>
      </c>
      <c r="E300" s="354" t="str">
        <f t="shared" si="12"/>
        <v/>
      </c>
      <c r="F300" s="355" t="str">
        <f t="shared" si="13"/>
        <v>是</v>
      </c>
      <c r="G300" s="356" t="str">
        <f t="shared" si="14"/>
        <v>项</v>
      </c>
    </row>
    <row r="301" ht="36" customHeight="1" spans="1:7">
      <c r="A301" s="351">
        <v>20406</v>
      </c>
      <c r="B301" s="352" t="s">
        <v>251</v>
      </c>
      <c r="C301" s="353">
        <f>SUM(C302:C314)</f>
        <v>1145</v>
      </c>
      <c r="D301" s="353">
        <f>SUM(D302:D314)</f>
        <v>1000</v>
      </c>
      <c r="E301" s="354">
        <f t="shared" si="12"/>
        <v>-0.127</v>
      </c>
      <c r="F301" s="355" t="str">
        <f t="shared" si="13"/>
        <v>是</v>
      </c>
      <c r="G301" s="356" t="str">
        <f t="shared" si="14"/>
        <v>款</v>
      </c>
    </row>
    <row r="302" ht="36" customHeight="1" spans="1:7">
      <c r="A302" s="351">
        <v>2040601</v>
      </c>
      <c r="B302" s="352" t="s">
        <v>73</v>
      </c>
      <c r="C302" s="357">
        <v>900</v>
      </c>
      <c r="D302" s="357">
        <v>940</v>
      </c>
      <c r="E302" s="354">
        <f t="shared" si="12"/>
        <v>0.044</v>
      </c>
      <c r="F302" s="355" t="str">
        <f t="shared" si="13"/>
        <v>是</v>
      </c>
      <c r="G302" s="356" t="str">
        <f t="shared" si="14"/>
        <v>项</v>
      </c>
    </row>
    <row r="303" ht="36" customHeight="1" spans="1:7">
      <c r="A303" s="351">
        <v>2040602</v>
      </c>
      <c r="B303" s="352" t="s">
        <v>74</v>
      </c>
      <c r="C303" s="357">
        <v>80</v>
      </c>
      <c r="D303" s="357">
        <v>30</v>
      </c>
      <c r="E303" s="354" t="str">
        <f t="shared" si="12"/>
        <v/>
      </c>
      <c r="F303" s="355" t="str">
        <f t="shared" si="13"/>
        <v>是</v>
      </c>
      <c r="G303" s="356" t="str">
        <f t="shared" si="14"/>
        <v>项</v>
      </c>
    </row>
    <row r="304" ht="36" hidden="1" customHeight="1" spans="1:7">
      <c r="A304" s="351">
        <v>2040603</v>
      </c>
      <c r="B304" s="352" t="s">
        <v>75</v>
      </c>
      <c r="C304" s="357">
        <v>0</v>
      </c>
      <c r="D304" s="357">
        <v>0</v>
      </c>
      <c r="E304" s="354" t="str">
        <f t="shared" si="12"/>
        <v/>
      </c>
      <c r="F304" s="355" t="str">
        <f t="shared" si="13"/>
        <v>否</v>
      </c>
      <c r="G304" s="356" t="str">
        <f t="shared" si="14"/>
        <v>项</v>
      </c>
    </row>
    <row r="305" ht="36" customHeight="1" spans="1:7">
      <c r="A305" s="351">
        <v>2040604</v>
      </c>
      <c r="B305" s="352" t="s">
        <v>252</v>
      </c>
      <c r="C305" s="357">
        <v>50</v>
      </c>
      <c r="D305" s="357">
        <v>8</v>
      </c>
      <c r="E305" s="354" t="str">
        <f t="shared" si="12"/>
        <v/>
      </c>
      <c r="F305" s="355" t="str">
        <f t="shared" si="13"/>
        <v>是</v>
      </c>
      <c r="G305" s="356" t="str">
        <f t="shared" si="14"/>
        <v>项</v>
      </c>
    </row>
    <row r="306" ht="36" customHeight="1" spans="1:7">
      <c r="A306" s="351">
        <v>2040605</v>
      </c>
      <c r="B306" s="352" t="s">
        <v>253</v>
      </c>
      <c r="C306" s="357">
        <v>5</v>
      </c>
      <c r="D306" s="357">
        <v>10</v>
      </c>
      <c r="E306" s="354">
        <f t="shared" si="12"/>
        <v>1</v>
      </c>
      <c r="F306" s="355" t="str">
        <f t="shared" si="13"/>
        <v>是</v>
      </c>
      <c r="G306" s="356" t="str">
        <f t="shared" si="14"/>
        <v>项</v>
      </c>
    </row>
    <row r="307" ht="36" hidden="1" customHeight="1" spans="1:7">
      <c r="A307" s="351">
        <v>2040606</v>
      </c>
      <c r="B307" s="352" t="s">
        <v>254</v>
      </c>
      <c r="C307" s="357">
        <v>0</v>
      </c>
      <c r="D307" s="357">
        <v>0</v>
      </c>
      <c r="E307" s="354" t="str">
        <f t="shared" si="12"/>
        <v/>
      </c>
      <c r="F307" s="355" t="str">
        <f t="shared" si="13"/>
        <v>否</v>
      </c>
      <c r="G307" s="356" t="str">
        <f t="shared" si="14"/>
        <v>项</v>
      </c>
    </row>
    <row r="308" ht="36" customHeight="1" spans="1:7">
      <c r="A308" s="351">
        <v>2040607</v>
      </c>
      <c r="B308" s="352" t="s">
        <v>255</v>
      </c>
      <c r="C308" s="357">
        <v>0</v>
      </c>
      <c r="D308" s="357">
        <v>2</v>
      </c>
      <c r="E308" s="354" t="str">
        <f t="shared" si="12"/>
        <v/>
      </c>
      <c r="F308" s="355" t="str">
        <f t="shared" si="13"/>
        <v>是</v>
      </c>
      <c r="G308" s="356" t="str">
        <f t="shared" si="14"/>
        <v>项</v>
      </c>
    </row>
    <row r="309" ht="36" hidden="1" customHeight="1" spans="1:7">
      <c r="A309" s="351">
        <v>2040608</v>
      </c>
      <c r="B309" s="352" t="s">
        <v>256</v>
      </c>
      <c r="C309" s="357">
        <v>0</v>
      </c>
      <c r="D309" s="357">
        <v>0</v>
      </c>
      <c r="E309" s="354" t="str">
        <f t="shared" si="12"/>
        <v/>
      </c>
      <c r="F309" s="355" t="str">
        <f t="shared" si="13"/>
        <v>否</v>
      </c>
      <c r="G309" s="356" t="str">
        <f t="shared" si="14"/>
        <v>项</v>
      </c>
    </row>
    <row r="310" ht="36" customHeight="1" spans="1:7">
      <c r="A310" s="351">
        <v>2040610</v>
      </c>
      <c r="B310" s="352" t="s">
        <v>257</v>
      </c>
      <c r="C310" s="357">
        <v>0</v>
      </c>
      <c r="D310" s="357">
        <v>10</v>
      </c>
      <c r="E310" s="354" t="str">
        <f t="shared" si="12"/>
        <v/>
      </c>
      <c r="F310" s="355" t="str">
        <f t="shared" si="13"/>
        <v>是</v>
      </c>
      <c r="G310" s="356" t="str">
        <f t="shared" si="14"/>
        <v>项</v>
      </c>
    </row>
    <row r="311" ht="36" customHeight="1" spans="1:7">
      <c r="A311" s="351">
        <v>2040612</v>
      </c>
      <c r="B311" s="352" t="s">
        <v>258</v>
      </c>
      <c r="C311" s="357">
        <v>10</v>
      </c>
      <c r="D311" s="357">
        <v>0</v>
      </c>
      <c r="E311" s="354" t="str">
        <f t="shared" si="12"/>
        <v/>
      </c>
      <c r="F311" s="355" t="str">
        <f t="shared" si="13"/>
        <v>是</v>
      </c>
      <c r="G311" s="356" t="str">
        <f t="shared" si="14"/>
        <v>项</v>
      </c>
    </row>
    <row r="312" ht="36" hidden="1" customHeight="1" spans="1:7">
      <c r="A312" s="351">
        <v>2040613</v>
      </c>
      <c r="B312" s="352" t="s">
        <v>114</v>
      </c>
      <c r="C312" s="357">
        <v>0</v>
      </c>
      <c r="D312" s="357">
        <v>0</v>
      </c>
      <c r="E312" s="354" t="str">
        <f t="shared" si="12"/>
        <v/>
      </c>
      <c r="F312" s="355" t="str">
        <f t="shared" si="13"/>
        <v>否</v>
      </c>
      <c r="G312" s="356" t="str">
        <f t="shared" si="14"/>
        <v>项</v>
      </c>
    </row>
    <row r="313" ht="36" hidden="1" customHeight="1" spans="1:7">
      <c r="A313" s="351">
        <v>2040650</v>
      </c>
      <c r="B313" s="352" t="s">
        <v>82</v>
      </c>
      <c r="C313" s="357">
        <v>0</v>
      </c>
      <c r="D313" s="357">
        <v>0</v>
      </c>
      <c r="E313" s="354" t="str">
        <f t="shared" si="12"/>
        <v/>
      </c>
      <c r="F313" s="355" t="str">
        <f t="shared" si="13"/>
        <v>否</v>
      </c>
      <c r="G313" s="356" t="str">
        <f t="shared" si="14"/>
        <v>项</v>
      </c>
    </row>
    <row r="314" ht="36" customHeight="1" spans="1:7">
      <c r="A314" s="351">
        <v>2040699</v>
      </c>
      <c r="B314" s="352" t="s">
        <v>259</v>
      </c>
      <c r="C314" s="357">
        <v>100</v>
      </c>
      <c r="D314" s="357">
        <v>0</v>
      </c>
      <c r="E314" s="354" t="str">
        <f t="shared" si="12"/>
        <v/>
      </c>
      <c r="F314" s="355" t="str">
        <f t="shared" si="13"/>
        <v>是</v>
      </c>
      <c r="G314" s="356" t="str">
        <f t="shared" si="14"/>
        <v>项</v>
      </c>
    </row>
    <row r="315" ht="36" hidden="1" customHeight="1" spans="1:7">
      <c r="A315" s="351">
        <v>20407</v>
      </c>
      <c r="B315" s="352" t="s">
        <v>260</v>
      </c>
      <c r="C315" s="353">
        <f>SUM(C316:C324)</f>
        <v>0</v>
      </c>
      <c r="D315" s="353">
        <f>SUM(D316:D324)</f>
        <v>0</v>
      </c>
      <c r="E315" s="354" t="str">
        <f t="shared" si="12"/>
        <v/>
      </c>
      <c r="F315" s="355" t="str">
        <f t="shared" si="13"/>
        <v>否</v>
      </c>
      <c r="G315" s="356" t="str">
        <f t="shared" si="14"/>
        <v>款</v>
      </c>
    </row>
    <row r="316" ht="36" hidden="1" customHeight="1" spans="1:7">
      <c r="A316" s="351">
        <v>2040701</v>
      </c>
      <c r="B316" s="352" t="s">
        <v>73</v>
      </c>
      <c r="C316" s="357">
        <v>0</v>
      </c>
      <c r="D316" s="357">
        <v>0</v>
      </c>
      <c r="E316" s="354" t="str">
        <f t="shared" si="12"/>
        <v/>
      </c>
      <c r="F316" s="355" t="str">
        <f t="shared" si="13"/>
        <v>否</v>
      </c>
      <c r="G316" s="356" t="str">
        <f t="shared" si="14"/>
        <v>项</v>
      </c>
    </row>
    <row r="317" ht="36" hidden="1" customHeight="1" spans="1:7">
      <c r="A317" s="351">
        <v>2040702</v>
      </c>
      <c r="B317" s="352" t="s">
        <v>74</v>
      </c>
      <c r="C317" s="357">
        <v>0</v>
      </c>
      <c r="D317" s="357">
        <v>0</v>
      </c>
      <c r="E317" s="354" t="str">
        <f t="shared" si="12"/>
        <v/>
      </c>
      <c r="F317" s="355" t="str">
        <f t="shared" si="13"/>
        <v>否</v>
      </c>
      <c r="G317" s="356" t="str">
        <f t="shared" si="14"/>
        <v>项</v>
      </c>
    </row>
    <row r="318" ht="36" hidden="1" customHeight="1" spans="1:7">
      <c r="A318" s="351">
        <v>2040703</v>
      </c>
      <c r="B318" s="352" t="s">
        <v>75</v>
      </c>
      <c r="C318" s="357">
        <v>0</v>
      </c>
      <c r="D318" s="357">
        <v>0</v>
      </c>
      <c r="E318" s="354" t="str">
        <f t="shared" si="12"/>
        <v/>
      </c>
      <c r="F318" s="355" t="str">
        <f t="shared" si="13"/>
        <v>否</v>
      </c>
      <c r="G318" s="356" t="str">
        <f t="shared" si="14"/>
        <v>项</v>
      </c>
    </row>
    <row r="319" ht="36" hidden="1" customHeight="1" spans="1:7">
      <c r="A319" s="351">
        <v>2040704</v>
      </c>
      <c r="B319" s="352" t="s">
        <v>261</v>
      </c>
      <c r="C319" s="357">
        <v>0</v>
      </c>
      <c r="D319" s="357">
        <v>0</v>
      </c>
      <c r="E319" s="354" t="str">
        <f t="shared" si="12"/>
        <v/>
      </c>
      <c r="F319" s="355" t="str">
        <f t="shared" si="13"/>
        <v>否</v>
      </c>
      <c r="G319" s="356" t="str">
        <f t="shared" si="14"/>
        <v>项</v>
      </c>
    </row>
    <row r="320" ht="36" hidden="1" customHeight="1" spans="1:7">
      <c r="A320" s="351">
        <v>2040705</v>
      </c>
      <c r="B320" s="352" t="s">
        <v>262</v>
      </c>
      <c r="C320" s="357">
        <v>0</v>
      </c>
      <c r="D320" s="357">
        <v>0</v>
      </c>
      <c r="E320" s="354" t="str">
        <f t="shared" si="12"/>
        <v/>
      </c>
      <c r="F320" s="355" t="str">
        <f t="shared" si="13"/>
        <v>否</v>
      </c>
      <c r="G320" s="356" t="str">
        <f t="shared" si="14"/>
        <v>项</v>
      </c>
    </row>
    <row r="321" ht="36" hidden="1" customHeight="1" spans="1:7">
      <c r="A321" s="351">
        <v>2040706</v>
      </c>
      <c r="B321" s="352" t="s">
        <v>263</v>
      </c>
      <c r="C321" s="357">
        <v>0</v>
      </c>
      <c r="D321" s="357">
        <v>0</v>
      </c>
      <c r="E321" s="354" t="str">
        <f t="shared" si="12"/>
        <v/>
      </c>
      <c r="F321" s="355" t="str">
        <f t="shared" si="13"/>
        <v>否</v>
      </c>
      <c r="G321" s="356" t="str">
        <f t="shared" si="14"/>
        <v>项</v>
      </c>
    </row>
    <row r="322" ht="36" hidden="1" customHeight="1" spans="1:7">
      <c r="A322" s="351">
        <v>2040707</v>
      </c>
      <c r="B322" s="352" t="s">
        <v>114</v>
      </c>
      <c r="C322" s="357">
        <v>0</v>
      </c>
      <c r="D322" s="357">
        <v>0</v>
      </c>
      <c r="E322" s="354" t="str">
        <f t="shared" si="12"/>
        <v/>
      </c>
      <c r="F322" s="355" t="str">
        <f t="shared" si="13"/>
        <v>否</v>
      </c>
      <c r="G322" s="356" t="str">
        <f t="shared" si="14"/>
        <v>项</v>
      </c>
    </row>
    <row r="323" ht="36" hidden="1" customHeight="1" spans="1:7">
      <c r="A323" s="351">
        <v>2040750</v>
      </c>
      <c r="B323" s="352" t="s">
        <v>82</v>
      </c>
      <c r="C323" s="357">
        <v>0</v>
      </c>
      <c r="D323" s="357">
        <v>0</v>
      </c>
      <c r="E323" s="354" t="str">
        <f t="shared" si="12"/>
        <v/>
      </c>
      <c r="F323" s="355" t="str">
        <f t="shared" si="13"/>
        <v>否</v>
      </c>
      <c r="G323" s="356" t="str">
        <f t="shared" si="14"/>
        <v>项</v>
      </c>
    </row>
    <row r="324" ht="36" hidden="1" customHeight="1" spans="1:7">
      <c r="A324" s="351">
        <v>2040799</v>
      </c>
      <c r="B324" s="352" t="s">
        <v>264</v>
      </c>
      <c r="C324" s="357">
        <v>0</v>
      </c>
      <c r="D324" s="357">
        <v>0</v>
      </c>
      <c r="E324" s="354" t="str">
        <f t="shared" ref="E324:E387" si="15">IF(C324&lt;&gt;0,IF((D324/C324-1)&lt;-30%,"",IF((D324/C324-1)&gt;150%,"",D324/C324-1)),"")</f>
        <v/>
      </c>
      <c r="F324" s="355" t="str">
        <f t="shared" ref="F324:F387" si="16">IF(LEN(A324)=3,"是",IF(B324&lt;&gt;"",IF(SUM(C324:D324)&lt;&gt;0,"是","否"),"是"))</f>
        <v>否</v>
      </c>
      <c r="G324" s="356" t="str">
        <f t="shared" ref="G324:G387" si="17">IF(LEN(A324)=3,"类",IF(LEN(A324)=5,"款","项"))</f>
        <v>项</v>
      </c>
    </row>
    <row r="325" ht="36" hidden="1" customHeight="1" spans="1:7">
      <c r="A325" s="351">
        <v>20408</v>
      </c>
      <c r="B325" s="352" t="s">
        <v>265</v>
      </c>
      <c r="C325" s="353">
        <f>SUM(C326:C334)</f>
        <v>0</v>
      </c>
      <c r="D325" s="353">
        <f>SUM(D326:D334)</f>
        <v>0</v>
      </c>
      <c r="E325" s="354" t="str">
        <f t="shared" si="15"/>
        <v/>
      </c>
      <c r="F325" s="355" t="str">
        <f t="shared" si="16"/>
        <v>否</v>
      </c>
      <c r="G325" s="356" t="str">
        <f t="shared" si="17"/>
        <v>款</v>
      </c>
    </row>
    <row r="326" ht="36" hidden="1" customHeight="1" spans="1:7">
      <c r="A326" s="351">
        <v>2040801</v>
      </c>
      <c r="B326" s="352" t="s">
        <v>73</v>
      </c>
      <c r="C326" s="357">
        <v>0</v>
      </c>
      <c r="D326" s="357">
        <v>0</v>
      </c>
      <c r="E326" s="354" t="str">
        <f t="shared" si="15"/>
        <v/>
      </c>
      <c r="F326" s="355" t="str">
        <f t="shared" si="16"/>
        <v>否</v>
      </c>
      <c r="G326" s="356" t="str">
        <f t="shared" si="17"/>
        <v>项</v>
      </c>
    </row>
    <row r="327" ht="36" hidden="1" customHeight="1" spans="1:7">
      <c r="A327" s="351">
        <v>2040802</v>
      </c>
      <c r="B327" s="352" t="s">
        <v>74</v>
      </c>
      <c r="C327" s="357">
        <v>0</v>
      </c>
      <c r="D327" s="357">
        <v>0</v>
      </c>
      <c r="E327" s="354" t="str">
        <f t="shared" si="15"/>
        <v/>
      </c>
      <c r="F327" s="355" t="str">
        <f t="shared" si="16"/>
        <v>否</v>
      </c>
      <c r="G327" s="356" t="str">
        <f t="shared" si="17"/>
        <v>项</v>
      </c>
    </row>
    <row r="328" ht="36" hidden="1" customHeight="1" spans="1:7">
      <c r="A328" s="351">
        <v>2040803</v>
      </c>
      <c r="B328" s="352" t="s">
        <v>75</v>
      </c>
      <c r="C328" s="357">
        <v>0</v>
      </c>
      <c r="D328" s="357">
        <v>0</v>
      </c>
      <c r="E328" s="354" t="str">
        <f t="shared" si="15"/>
        <v/>
      </c>
      <c r="F328" s="355" t="str">
        <f t="shared" si="16"/>
        <v>否</v>
      </c>
      <c r="G328" s="356" t="str">
        <f t="shared" si="17"/>
        <v>项</v>
      </c>
    </row>
    <row r="329" ht="36" hidden="1" customHeight="1" spans="1:7">
      <c r="A329" s="351">
        <v>2040804</v>
      </c>
      <c r="B329" s="352" t="s">
        <v>266</v>
      </c>
      <c r="C329" s="357">
        <v>0</v>
      </c>
      <c r="D329" s="357">
        <v>0</v>
      </c>
      <c r="E329" s="354" t="str">
        <f t="shared" si="15"/>
        <v/>
      </c>
      <c r="F329" s="355" t="str">
        <f t="shared" si="16"/>
        <v>否</v>
      </c>
      <c r="G329" s="356" t="str">
        <f t="shared" si="17"/>
        <v>项</v>
      </c>
    </row>
    <row r="330" ht="36" hidden="1" customHeight="1" spans="1:7">
      <c r="A330" s="351">
        <v>2040805</v>
      </c>
      <c r="B330" s="352" t="s">
        <v>267</v>
      </c>
      <c r="C330" s="357">
        <v>0</v>
      </c>
      <c r="D330" s="357">
        <v>0</v>
      </c>
      <c r="E330" s="354" t="str">
        <f t="shared" si="15"/>
        <v/>
      </c>
      <c r="F330" s="355" t="str">
        <f t="shared" si="16"/>
        <v>否</v>
      </c>
      <c r="G330" s="356" t="str">
        <f t="shared" si="17"/>
        <v>项</v>
      </c>
    </row>
    <row r="331" ht="36" hidden="1" customHeight="1" spans="1:7">
      <c r="A331" s="351">
        <v>2040806</v>
      </c>
      <c r="B331" s="352" t="s">
        <v>268</v>
      </c>
      <c r="C331" s="357">
        <v>0</v>
      </c>
      <c r="D331" s="357">
        <v>0</v>
      </c>
      <c r="E331" s="354" t="str">
        <f t="shared" si="15"/>
        <v/>
      </c>
      <c r="F331" s="355" t="str">
        <f t="shared" si="16"/>
        <v>否</v>
      </c>
      <c r="G331" s="356" t="str">
        <f t="shared" si="17"/>
        <v>项</v>
      </c>
    </row>
    <row r="332" ht="36" hidden="1" customHeight="1" spans="1:7">
      <c r="A332" s="351">
        <v>2040807</v>
      </c>
      <c r="B332" s="352" t="s">
        <v>114</v>
      </c>
      <c r="C332" s="357">
        <v>0</v>
      </c>
      <c r="D332" s="357">
        <v>0</v>
      </c>
      <c r="E332" s="354" t="str">
        <f t="shared" si="15"/>
        <v/>
      </c>
      <c r="F332" s="355" t="str">
        <f t="shared" si="16"/>
        <v>否</v>
      </c>
      <c r="G332" s="356" t="str">
        <f t="shared" si="17"/>
        <v>项</v>
      </c>
    </row>
    <row r="333" ht="36" hidden="1" customHeight="1" spans="1:7">
      <c r="A333" s="351">
        <v>2040850</v>
      </c>
      <c r="B333" s="352" t="s">
        <v>82</v>
      </c>
      <c r="C333" s="357">
        <v>0</v>
      </c>
      <c r="D333" s="357">
        <v>0</v>
      </c>
      <c r="E333" s="354" t="str">
        <f t="shared" si="15"/>
        <v/>
      </c>
      <c r="F333" s="355" t="str">
        <f t="shared" si="16"/>
        <v>否</v>
      </c>
      <c r="G333" s="356" t="str">
        <f t="shared" si="17"/>
        <v>项</v>
      </c>
    </row>
    <row r="334" ht="36" hidden="1" customHeight="1" spans="1:7">
      <c r="A334" s="351">
        <v>2040899</v>
      </c>
      <c r="B334" s="352" t="s">
        <v>269</v>
      </c>
      <c r="C334" s="357">
        <v>0</v>
      </c>
      <c r="D334" s="357">
        <v>0</v>
      </c>
      <c r="E334" s="354" t="str">
        <f t="shared" si="15"/>
        <v/>
      </c>
      <c r="F334" s="355" t="str">
        <f t="shared" si="16"/>
        <v>否</v>
      </c>
      <c r="G334" s="356" t="str">
        <f t="shared" si="17"/>
        <v>项</v>
      </c>
    </row>
    <row r="335" ht="36" hidden="1" customHeight="1" spans="1:7">
      <c r="A335" s="351">
        <v>20409</v>
      </c>
      <c r="B335" s="352" t="s">
        <v>270</v>
      </c>
      <c r="C335" s="353">
        <f>SUM(C336:C342)</f>
        <v>0</v>
      </c>
      <c r="D335" s="353">
        <f>SUM(D336:D342)</f>
        <v>0</v>
      </c>
      <c r="E335" s="354" t="str">
        <f t="shared" si="15"/>
        <v/>
      </c>
      <c r="F335" s="355" t="str">
        <f t="shared" si="16"/>
        <v>否</v>
      </c>
      <c r="G335" s="356" t="str">
        <f t="shared" si="17"/>
        <v>款</v>
      </c>
    </row>
    <row r="336" ht="36" hidden="1" customHeight="1" spans="1:7">
      <c r="A336" s="351">
        <v>2040901</v>
      </c>
      <c r="B336" s="352" t="s">
        <v>73</v>
      </c>
      <c r="C336" s="357">
        <v>0</v>
      </c>
      <c r="D336" s="357">
        <v>0</v>
      </c>
      <c r="E336" s="354" t="str">
        <f t="shared" si="15"/>
        <v/>
      </c>
      <c r="F336" s="355" t="str">
        <f t="shared" si="16"/>
        <v>否</v>
      </c>
      <c r="G336" s="356" t="str">
        <f t="shared" si="17"/>
        <v>项</v>
      </c>
    </row>
    <row r="337" ht="36" hidden="1" customHeight="1" spans="1:7">
      <c r="A337" s="351">
        <v>2040902</v>
      </c>
      <c r="B337" s="352" t="s">
        <v>74</v>
      </c>
      <c r="C337" s="357">
        <v>0</v>
      </c>
      <c r="D337" s="357">
        <v>0</v>
      </c>
      <c r="E337" s="354" t="str">
        <f t="shared" si="15"/>
        <v/>
      </c>
      <c r="F337" s="355" t="str">
        <f t="shared" si="16"/>
        <v>否</v>
      </c>
      <c r="G337" s="356" t="str">
        <f t="shared" si="17"/>
        <v>项</v>
      </c>
    </row>
    <row r="338" ht="36" hidden="1" customHeight="1" spans="1:7">
      <c r="A338" s="351">
        <v>2040903</v>
      </c>
      <c r="B338" s="352" t="s">
        <v>75</v>
      </c>
      <c r="C338" s="357">
        <v>0</v>
      </c>
      <c r="D338" s="357">
        <v>0</v>
      </c>
      <c r="E338" s="354" t="str">
        <f t="shared" si="15"/>
        <v/>
      </c>
      <c r="F338" s="355" t="str">
        <f t="shared" si="16"/>
        <v>否</v>
      </c>
      <c r="G338" s="356" t="str">
        <f t="shared" si="17"/>
        <v>项</v>
      </c>
    </row>
    <row r="339" ht="36" hidden="1" customHeight="1" spans="1:7">
      <c r="A339" s="351">
        <v>2040904</v>
      </c>
      <c r="B339" s="352" t="s">
        <v>271</v>
      </c>
      <c r="C339" s="357">
        <v>0</v>
      </c>
      <c r="D339" s="357">
        <v>0</v>
      </c>
      <c r="E339" s="354" t="str">
        <f t="shared" si="15"/>
        <v/>
      </c>
      <c r="F339" s="355" t="str">
        <f t="shared" si="16"/>
        <v>否</v>
      </c>
      <c r="G339" s="356" t="str">
        <f t="shared" si="17"/>
        <v>项</v>
      </c>
    </row>
    <row r="340" ht="36" hidden="1" customHeight="1" spans="1:7">
      <c r="A340" s="351">
        <v>2040905</v>
      </c>
      <c r="B340" s="352" t="s">
        <v>272</v>
      </c>
      <c r="C340" s="357">
        <v>0</v>
      </c>
      <c r="D340" s="357">
        <v>0</v>
      </c>
      <c r="E340" s="354" t="str">
        <f t="shared" si="15"/>
        <v/>
      </c>
      <c r="F340" s="355" t="str">
        <f t="shared" si="16"/>
        <v>否</v>
      </c>
      <c r="G340" s="356" t="str">
        <f t="shared" si="17"/>
        <v>项</v>
      </c>
    </row>
    <row r="341" ht="36" hidden="1" customHeight="1" spans="1:7">
      <c r="A341" s="351">
        <v>2040950</v>
      </c>
      <c r="B341" s="352" t="s">
        <v>82</v>
      </c>
      <c r="C341" s="357">
        <v>0</v>
      </c>
      <c r="D341" s="357">
        <v>0</v>
      </c>
      <c r="E341" s="354" t="str">
        <f t="shared" si="15"/>
        <v/>
      </c>
      <c r="F341" s="355" t="str">
        <f t="shared" si="16"/>
        <v>否</v>
      </c>
      <c r="G341" s="356" t="str">
        <f t="shared" si="17"/>
        <v>项</v>
      </c>
    </row>
    <row r="342" ht="36" hidden="1" customHeight="1" spans="1:7">
      <c r="A342" s="351">
        <v>2040999</v>
      </c>
      <c r="B342" s="352" t="s">
        <v>273</v>
      </c>
      <c r="C342" s="357">
        <v>0</v>
      </c>
      <c r="D342" s="357">
        <v>0</v>
      </c>
      <c r="E342" s="354" t="str">
        <f t="shared" si="15"/>
        <v/>
      </c>
      <c r="F342" s="355" t="str">
        <f t="shared" si="16"/>
        <v>否</v>
      </c>
      <c r="G342" s="356" t="str">
        <f t="shared" si="17"/>
        <v>项</v>
      </c>
    </row>
    <row r="343" ht="36" hidden="1" customHeight="1" spans="1:7">
      <c r="A343" s="351">
        <v>20410</v>
      </c>
      <c r="B343" s="352" t="s">
        <v>274</v>
      </c>
      <c r="C343" s="353">
        <f>SUM(C344:C348)</f>
        <v>0</v>
      </c>
      <c r="D343" s="353">
        <f>SUM(D344:D348)</f>
        <v>0</v>
      </c>
      <c r="E343" s="354" t="str">
        <f t="shared" si="15"/>
        <v/>
      </c>
      <c r="F343" s="355" t="str">
        <f t="shared" si="16"/>
        <v>否</v>
      </c>
      <c r="G343" s="356" t="str">
        <f t="shared" si="17"/>
        <v>款</v>
      </c>
    </row>
    <row r="344" ht="36" hidden="1" customHeight="1" spans="1:7">
      <c r="A344" s="351">
        <v>2041001</v>
      </c>
      <c r="B344" s="352" t="s">
        <v>73</v>
      </c>
      <c r="C344" s="357">
        <v>0</v>
      </c>
      <c r="D344" s="357">
        <v>0</v>
      </c>
      <c r="E344" s="354" t="str">
        <f t="shared" si="15"/>
        <v/>
      </c>
      <c r="F344" s="355" t="str">
        <f t="shared" si="16"/>
        <v>否</v>
      </c>
      <c r="G344" s="356" t="str">
        <f t="shared" si="17"/>
        <v>项</v>
      </c>
    </row>
    <row r="345" ht="36" hidden="1" customHeight="1" spans="1:7">
      <c r="A345" s="351">
        <v>2041002</v>
      </c>
      <c r="B345" s="352" t="s">
        <v>74</v>
      </c>
      <c r="C345" s="357">
        <v>0</v>
      </c>
      <c r="D345" s="357">
        <v>0</v>
      </c>
      <c r="E345" s="354" t="str">
        <f t="shared" si="15"/>
        <v/>
      </c>
      <c r="F345" s="355" t="str">
        <f t="shared" si="16"/>
        <v>否</v>
      </c>
      <c r="G345" s="356" t="str">
        <f t="shared" si="17"/>
        <v>项</v>
      </c>
    </row>
    <row r="346" ht="36" hidden="1" customHeight="1" spans="1:7">
      <c r="A346" s="351">
        <v>2041006</v>
      </c>
      <c r="B346" s="352" t="s">
        <v>114</v>
      </c>
      <c r="C346" s="357">
        <v>0</v>
      </c>
      <c r="D346" s="357">
        <v>0</v>
      </c>
      <c r="E346" s="354" t="str">
        <f t="shared" si="15"/>
        <v/>
      </c>
      <c r="F346" s="355" t="str">
        <f t="shared" si="16"/>
        <v>否</v>
      </c>
      <c r="G346" s="356" t="str">
        <f t="shared" si="17"/>
        <v>项</v>
      </c>
    </row>
    <row r="347" ht="36" hidden="1" customHeight="1" spans="1:7">
      <c r="A347" s="351">
        <v>2041007</v>
      </c>
      <c r="B347" s="352" t="s">
        <v>275</v>
      </c>
      <c r="C347" s="357">
        <v>0</v>
      </c>
      <c r="D347" s="357">
        <v>0</v>
      </c>
      <c r="E347" s="354" t="str">
        <f t="shared" si="15"/>
        <v/>
      </c>
      <c r="F347" s="355" t="str">
        <f t="shared" si="16"/>
        <v>否</v>
      </c>
      <c r="G347" s="356" t="str">
        <f t="shared" si="17"/>
        <v>项</v>
      </c>
    </row>
    <row r="348" ht="36" hidden="1" customHeight="1" spans="1:7">
      <c r="A348" s="351">
        <v>2041099</v>
      </c>
      <c r="B348" s="352" t="s">
        <v>276</v>
      </c>
      <c r="C348" s="357">
        <v>0</v>
      </c>
      <c r="D348" s="357">
        <v>0</v>
      </c>
      <c r="E348" s="354" t="str">
        <f t="shared" si="15"/>
        <v/>
      </c>
      <c r="F348" s="355" t="str">
        <f t="shared" si="16"/>
        <v>否</v>
      </c>
      <c r="G348" s="356" t="str">
        <f t="shared" si="17"/>
        <v>项</v>
      </c>
    </row>
    <row r="349" ht="36" customHeight="1" spans="1:7">
      <c r="A349" s="351">
        <v>20499</v>
      </c>
      <c r="B349" s="352" t="s">
        <v>277</v>
      </c>
      <c r="C349" s="353">
        <f>SUM(C350:C351)</f>
        <v>209</v>
      </c>
      <c r="D349" s="353">
        <f>SUM(D350:D351)</f>
        <v>200</v>
      </c>
      <c r="E349" s="354">
        <f t="shared" si="15"/>
        <v>-0.043</v>
      </c>
      <c r="F349" s="355" t="str">
        <f t="shared" si="16"/>
        <v>是</v>
      </c>
      <c r="G349" s="356" t="str">
        <f t="shared" si="17"/>
        <v>款</v>
      </c>
    </row>
    <row r="350" ht="36" hidden="1" customHeight="1" spans="1:7">
      <c r="A350" s="351">
        <v>2049902</v>
      </c>
      <c r="B350" s="352" t="s">
        <v>278</v>
      </c>
      <c r="C350" s="357">
        <v>0</v>
      </c>
      <c r="D350" s="357">
        <v>0</v>
      </c>
      <c r="E350" s="354" t="str">
        <f t="shared" si="15"/>
        <v/>
      </c>
      <c r="F350" s="355" t="str">
        <f t="shared" si="16"/>
        <v>否</v>
      </c>
      <c r="G350" s="356" t="str">
        <f t="shared" si="17"/>
        <v>项</v>
      </c>
    </row>
    <row r="351" ht="36" customHeight="1" spans="1:7">
      <c r="A351" s="351">
        <v>2049999</v>
      </c>
      <c r="B351" s="352" t="s">
        <v>279</v>
      </c>
      <c r="C351" s="357">
        <v>209</v>
      </c>
      <c r="D351" s="357">
        <v>200</v>
      </c>
      <c r="E351" s="354">
        <f t="shared" si="15"/>
        <v>-0.043</v>
      </c>
      <c r="F351" s="355" t="str">
        <f t="shared" si="16"/>
        <v>是</v>
      </c>
      <c r="G351" s="356" t="str">
        <f t="shared" si="17"/>
        <v>项</v>
      </c>
    </row>
    <row r="352" ht="36" customHeight="1" spans="1:7">
      <c r="A352" s="351">
        <v>205</v>
      </c>
      <c r="B352" s="352" t="s">
        <v>280</v>
      </c>
      <c r="C352" s="353">
        <f>SUM(C353,C358,C365,C371,C377,C381,C385,C389,C395,C402)</f>
        <v>82000</v>
      </c>
      <c r="D352" s="353">
        <f>SUM(D353,D358,D365,D371,D377,D381,D385,D389,D395,D402)</f>
        <v>77000</v>
      </c>
      <c r="E352" s="354">
        <f t="shared" si="15"/>
        <v>-0.061</v>
      </c>
      <c r="F352" s="355" t="str">
        <f t="shared" si="16"/>
        <v>是</v>
      </c>
      <c r="G352" s="356" t="str">
        <f t="shared" si="17"/>
        <v>类</v>
      </c>
    </row>
    <row r="353" ht="36" customHeight="1" spans="1:7">
      <c r="A353" s="351">
        <v>20501</v>
      </c>
      <c r="B353" s="352" t="s">
        <v>281</v>
      </c>
      <c r="C353" s="353">
        <f>SUM(C354:C357)</f>
        <v>1670</v>
      </c>
      <c r="D353" s="353">
        <f>SUM(D354:D357)</f>
        <v>1258</v>
      </c>
      <c r="E353" s="354">
        <f t="shared" si="15"/>
        <v>-0.247</v>
      </c>
      <c r="F353" s="355" t="str">
        <f t="shared" si="16"/>
        <v>是</v>
      </c>
      <c r="G353" s="356" t="str">
        <f t="shared" si="17"/>
        <v>款</v>
      </c>
    </row>
    <row r="354" ht="36" customHeight="1" spans="1:7">
      <c r="A354" s="351">
        <v>2050101</v>
      </c>
      <c r="B354" s="352" t="s">
        <v>73</v>
      </c>
      <c r="C354" s="357">
        <v>600</v>
      </c>
      <c r="D354" s="357">
        <v>881</v>
      </c>
      <c r="E354" s="354">
        <f t="shared" si="15"/>
        <v>0.468</v>
      </c>
      <c r="F354" s="355" t="str">
        <f t="shared" si="16"/>
        <v>是</v>
      </c>
      <c r="G354" s="356" t="str">
        <f t="shared" si="17"/>
        <v>项</v>
      </c>
    </row>
    <row r="355" ht="36" customHeight="1" spans="1:7">
      <c r="A355" s="351">
        <v>2050102</v>
      </c>
      <c r="B355" s="352" t="s">
        <v>74</v>
      </c>
      <c r="C355" s="357">
        <v>70</v>
      </c>
      <c r="D355" s="357">
        <v>377</v>
      </c>
      <c r="E355" s="354" t="str">
        <f t="shared" si="15"/>
        <v/>
      </c>
      <c r="F355" s="355" t="str">
        <f t="shared" si="16"/>
        <v>是</v>
      </c>
      <c r="G355" s="356" t="str">
        <f t="shared" si="17"/>
        <v>项</v>
      </c>
    </row>
    <row r="356" ht="36" hidden="1" customHeight="1" spans="1:7">
      <c r="A356" s="351">
        <v>2050103</v>
      </c>
      <c r="B356" s="352" t="s">
        <v>75</v>
      </c>
      <c r="C356" s="357">
        <v>0</v>
      </c>
      <c r="D356" s="357">
        <v>0</v>
      </c>
      <c r="E356" s="354" t="str">
        <f t="shared" si="15"/>
        <v/>
      </c>
      <c r="F356" s="355" t="str">
        <f t="shared" si="16"/>
        <v>否</v>
      </c>
      <c r="G356" s="356" t="str">
        <f t="shared" si="17"/>
        <v>项</v>
      </c>
    </row>
    <row r="357" ht="36" customHeight="1" spans="1:7">
      <c r="A357" s="351">
        <v>2050199</v>
      </c>
      <c r="B357" s="352" t="s">
        <v>282</v>
      </c>
      <c r="C357" s="357">
        <v>1000</v>
      </c>
      <c r="D357" s="357">
        <v>0</v>
      </c>
      <c r="E357" s="354" t="str">
        <f t="shared" si="15"/>
        <v/>
      </c>
      <c r="F357" s="355" t="str">
        <f t="shared" si="16"/>
        <v>是</v>
      </c>
      <c r="G357" s="356" t="str">
        <f t="shared" si="17"/>
        <v>项</v>
      </c>
    </row>
    <row r="358" ht="36" customHeight="1" spans="1:7">
      <c r="A358" s="351">
        <v>20502</v>
      </c>
      <c r="B358" s="352" t="s">
        <v>283</v>
      </c>
      <c r="C358" s="353">
        <f>SUM(C359:C364)</f>
        <v>75335</v>
      </c>
      <c r="D358" s="353">
        <f>SUM(D359:D364)</f>
        <v>68436</v>
      </c>
      <c r="E358" s="354">
        <f t="shared" si="15"/>
        <v>-0.092</v>
      </c>
      <c r="F358" s="355" t="str">
        <f t="shared" si="16"/>
        <v>是</v>
      </c>
      <c r="G358" s="356" t="str">
        <f t="shared" si="17"/>
        <v>款</v>
      </c>
    </row>
    <row r="359" ht="36" customHeight="1" spans="1:7">
      <c r="A359" s="351">
        <v>2050201</v>
      </c>
      <c r="B359" s="352" t="s">
        <v>284</v>
      </c>
      <c r="C359" s="357">
        <v>3000</v>
      </c>
      <c r="D359" s="357">
        <v>3048</v>
      </c>
      <c r="E359" s="354">
        <f t="shared" si="15"/>
        <v>0.016</v>
      </c>
      <c r="F359" s="355" t="str">
        <f t="shared" si="16"/>
        <v>是</v>
      </c>
      <c r="G359" s="356" t="str">
        <f t="shared" si="17"/>
        <v>项</v>
      </c>
    </row>
    <row r="360" ht="36" customHeight="1" spans="1:7">
      <c r="A360" s="351">
        <v>2050202</v>
      </c>
      <c r="B360" s="352" t="s">
        <v>285</v>
      </c>
      <c r="C360" s="357">
        <v>48000</v>
      </c>
      <c r="D360" s="357">
        <v>41394</v>
      </c>
      <c r="E360" s="354">
        <f t="shared" si="15"/>
        <v>-0.138</v>
      </c>
      <c r="F360" s="355" t="str">
        <f t="shared" si="16"/>
        <v>是</v>
      </c>
      <c r="G360" s="356" t="str">
        <f t="shared" si="17"/>
        <v>项</v>
      </c>
    </row>
    <row r="361" ht="36" customHeight="1" spans="1:7">
      <c r="A361" s="351">
        <v>2050203</v>
      </c>
      <c r="B361" s="352" t="s">
        <v>286</v>
      </c>
      <c r="C361" s="357">
        <v>16500</v>
      </c>
      <c r="D361" s="357">
        <v>16112</v>
      </c>
      <c r="E361" s="354">
        <f t="shared" si="15"/>
        <v>-0.024</v>
      </c>
      <c r="F361" s="355" t="str">
        <f t="shared" si="16"/>
        <v>是</v>
      </c>
      <c r="G361" s="356" t="str">
        <f t="shared" si="17"/>
        <v>项</v>
      </c>
    </row>
    <row r="362" ht="36" customHeight="1" spans="1:7">
      <c r="A362" s="351">
        <v>2050204</v>
      </c>
      <c r="B362" s="352" t="s">
        <v>287</v>
      </c>
      <c r="C362" s="357">
        <v>3800</v>
      </c>
      <c r="D362" s="357">
        <v>7627</v>
      </c>
      <c r="E362" s="354">
        <f t="shared" si="15"/>
        <v>1.007</v>
      </c>
      <c r="F362" s="355" t="str">
        <f t="shared" si="16"/>
        <v>是</v>
      </c>
      <c r="G362" s="356" t="str">
        <f t="shared" si="17"/>
        <v>项</v>
      </c>
    </row>
    <row r="363" ht="36" customHeight="1" spans="1:7">
      <c r="A363" s="351">
        <v>2050205</v>
      </c>
      <c r="B363" s="352" t="s">
        <v>288</v>
      </c>
      <c r="C363" s="357">
        <v>35</v>
      </c>
      <c r="D363" s="357">
        <v>35</v>
      </c>
      <c r="E363" s="354">
        <f t="shared" si="15"/>
        <v>0</v>
      </c>
      <c r="F363" s="355" t="str">
        <f t="shared" si="16"/>
        <v>是</v>
      </c>
      <c r="G363" s="356" t="str">
        <f t="shared" si="17"/>
        <v>项</v>
      </c>
    </row>
    <row r="364" ht="36" customHeight="1" spans="1:7">
      <c r="A364" s="351">
        <v>2050299</v>
      </c>
      <c r="B364" s="352" t="s">
        <v>289</v>
      </c>
      <c r="C364" s="357">
        <v>4000</v>
      </c>
      <c r="D364" s="357">
        <v>220</v>
      </c>
      <c r="E364" s="354" t="str">
        <f t="shared" si="15"/>
        <v/>
      </c>
      <c r="F364" s="355" t="str">
        <f t="shared" si="16"/>
        <v>是</v>
      </c>
      <c r="G364" s="356" t="str">
        <f t="shared" si="17"/>
        <v>项</v>
      </c>
    </row>
    <row r="365" ht="36" customHeight="1" spans="1:7">
      <c r="A365" s="351">
        <v>20503</v>
      </c>
      <c r="B365" s="352" t="s">
        <v>290</v>
      </c>
      <c r="C365" s="353">
        <f>SUM(C366:C370)</f>
        <v>2720</v>
      </c>
      <c r="D365" s="353">
        <f>SUM(D366:D370)</f>
        <v>3300</v>
      </c>
      <c r="E365" s="354">
        <f t="shared" si="15"/>
        <v>0.213</v>
      </c>
      <c r="F365" s="355" t="str">
        <f t="shared" si="16"/>
        <v>是</v>
      </c>
      <c r="G365" s="356" t="str">
        <f t="shared" si="17"/>
        <v>款</v>
      </c>
    </row>
    <row r="366" ht="36" hidden="1" customHeight="1" spans="1:7">
      <c r="A366" s="351">
        <v>2050301</v>
      </c>
      <c r="B366" s="352" t="s">
        <v>291</v>
      </c>
      <c r="C366" s="357">
        <v>0</v>
      </c>
      <c r="D366" s="357">
        <v>0</v>
      </c>
      <c r="E366" s="354" t="str">
        <f t="shared" si="15"/>
        <v/>
      </c>
      <c r="F366" s="355" t="str">
        <f t="shared" si="16"/>
        <v>否</v>
      </c>
      <c r="G366" s="356" t="str">
        <f t="shared" si="17"/>
        <v>项</v>
      </c>
    </row>
    <row r="367" ht="36" customHeight="1" spans="1:7">
      <c r="A367" s="351">
        <v>2050302</v>
      </c>
      <c r="B367" s="352" t="s">
        <v>292</v>
      </c>
      <c r="C367" s="357">
        <v>2700</v>
      </c>
      <c r="D367" s="357">
        <v>3280</v>
      </c>
      <c r="E367" s="354">
        <f t="shared" si="15"/>
        <v>0.215</v>
      </c>
      <c r="F367" s="355" t="str">
        <f t="shared" si="16"/>
        <v>是</v>
      </c>
      <c r="G367" s="356" t="str">
        <f t="shared" si="17"/>
        <v>项</v>
      </c>
    </row>
    <row r="368" ht="36" hidden="1" customHeight="1" spans="1:7">
      <c r="A368" s="351">
        <v>2050303</v>
      </c>
      <c r="B368" s="352" t="s">
        <v>293</v>
      </c>
      <c r="C368" s="357">
        <v>0</v>
      </c>
      <c r="D368" s="357">
        <v>0</v>
      </c>
      <c r="E368" s="354" t="str">
        <f t="shared" si="15"/>
        <v/>
      </c>
      <c r="F368" s="355" t="str">
        <f t="shared" si="16"/>
        <v>否</v>
      </c>
      <c r="G368" s="356" t="str">
        <f t="shared" si="17"/>
        <v>项</v>
      </c>
    </row>
    <row r="369" ht="36" customHeight="1" spans="1:7">
      <c r="A369" s="351">
        <v>2050305</v>
      </c>
      <c r="B369" s="352" t="s">
        <v>294</v>
      </c>
      <c r="C369" s="357">
        <v>20</v>
      </c>
      <c r="D369" s="357">
        <v>0</v>
      </c>
      <c r="E369" s="354" t="str">
        <f t="shared" si="15"/>
        <v/>
      </c>
      <c r="F369" s="355" t="str">
        <f t="shared" si="16"/>
        <v>是</v>
      </c>
      <c r="G369" s="356" t="str">
        <f t="shared" si="17"/>
        <v>项</v>
      </c>
    </row>
    <row r="370" ht="36" customHeight="1" spans="1:7">
      <c r="A370" s="351">
        <v>2050399</v>
      </c>
      <c r="B370" s="352" t="s">
        <v>295</v>
      </c>
      <c r="C370" s="357">
        <v>0</v>
      </c>
      <c r="D370" s="357">
        <v>20</v>
      </c>
      <c r="E370" s="354" t="str">
        <f t="shared" si="15"/>
        <v/>
      </c>
      <c r="F370" s="355" t="str">
        <f t="shared" si="16"/>
        <v>是</v>
      </c>
      <c r="G370" s="356" t="str">
        <f t="shared" si="17"/>
        <v>项</v>
      </c>
    </row>
    <row r="371" ht="36" customHeight="1" spans="1:7">
      <c r="A371" s="351">
        <v>20504</v>
      </c>
      <c r="B371" s="352" t="s">
        <v>296</v>
      </c>
      <c r="C371" s="353">
        <f>SUM(C372:C376)</f>
        <v>120</v>
      </c>
      <c r="D371" s="353">
        <f>SUM(D372:D376)</f>
        <v>115</v>
      </c>
      <c r="E371" s="354">
        <f t="shared" si="15"/>
        <v>-0.042</v>
      </c>
      <c r="F371" s="355" t="str">
        <f t="shared" si="16"/>
        <v>是</v>
      </c>
      <c r="G371" s="356" t="str">
        <f t="shared" si="17"/>
        <v>款</v>
      </c>
    </row>
    <row r="372" ht="36" customHeight="1" spans="1:7">
      <c r="A372" s="351">
        <v>2050401</v>
      </c>
      <c r="B372" s="352" t="s">
        <v>297</v>
      </c>
      <c r="C372" s="357">
        <v>120</v>
      </c>
      <c r="D372" s="357">
        <v>115</v>
      </c>
      <c r="E372" s="354">
        <f t="shared" si="15"/>
        <v>-0.042</v>
      </c>
      <c r="F372" s="355" t="str">
        <f t="shared" si="16"/>
        <v>是</v>
      </c>
      <c r="G372" s="356" t="str">
        <f t="shared" si="17"/>
        <v>项</v>
      </c>
    </row>
    <row r="373" ht="36" hidden="1" customHeight="1" spans="1:7">
      <c r="A373" s="351">
        <v>2050402</v>
      </c>
      <c r="B373" s="352" t="s">
        <v>298</v>
      </c>
      <c r="C373" s="357">
        <v>0</v>
      </c>
      <c r="D373" s="357">
        <v>0</v>
      </c>
      <c r="E373" s="354" t="str">
        <f t="shared" si="15"/>
        <v/>
      </c>
      <c r="F373" s="355" t="str">
        <f t="shared" si="16"/>
        <v>否</v>
      </c>
      <c r="G373" s="356" t="str">
        <f t="shared" si="17"/>
        <v>项</v>
      </c>
    </row>
    <row r="374" ht="36" hidden="1" customHeight="1" spans="1:7">
      <c r="A374" s="351">
        <v>2050403</v>
      </c>
      <c r="B374" s="352" t="s">
        <v>299</v>
      </c>
      <c r="C374" s="357">
        <v>0</v>
      </c>
      <c r="D374" s="357">
        <v>0</v>
      </c>
      <c r="E374" s="354" t="str">
        <f t="shared" si="15"/>
        <v/>
      </c>
      <c r="F374" s="355" t="str">
        <f t="shared" si="16"/>
        <v>否</v>
      </c>
      <c r="G374" s="356" t="str">
        <f t="shared" si="17"/>
        <v>项</v>
      </c>
    </row>
    <row r="375" ht="36" hidden="1" customHeight="1" spans="1:7">
      <c r="A375" s="351">
        <v>2050404</v>
      </c>
      <c r="B375" s="352" t="s">
        <v>300</v>
      </c>
      <c r="C375" s="357">
        <v>0</v>
      </c>
      <c r="D375" s="357">
        <v>0</v>
      </c>
      <c r="E375" s="354" t="str">
        <f t="shared" si="15"/>
        <v/>
      </c>
      <c r="F375" s="355" t="str">
        <f t="shared" si="16"/>
        <v>否</v>
      </c>
      <c r="G375" s="356" t="str">
        <f t="shared" si="17"/>
        <v>项</v>
      </c>
    </row>
    <row r="376" ht="36" hidden="1" customHeight="1" spans="1:7">
      <c r="A376" s="351">
        <v>2050499</v>
      </c>
      <c r="B376" s="352" t="s">
        <v>301</v>
      </c>
      <c r="C376" s="357">
        <v>0</v>
      </c>
      <c r="D376" s="357">
        <v>0</v>
      </c>
      <c r="E376" s="354" t="str">
        <f t="shared" si="15"/>
        <v/>
      </c>
      <c r="F376" s="355" t="str">
        <f t="shared" si="16"/>
        <v>否</v>
      </c>
      <c r="G376" s="356" t="str">
        <f t="shared" si="17"/>
        <v>项</v>
      </c>
    </row>
    <row r="377" ht="36" hidden="1" customHeight="1" spans="1:7">
      <c r="A377" s="351">
        <v>20505</v>
      </c>
      <c r="B377" s="352" t="s">
        <v>302</v>
      </c>
      <c r="C377" s="353">
        <f>SUM(C378:C380)</f>
        <v>0</v>
      </c>
      <c r="D377" s="353">
        <f>SUM(D378:D380)</f>
        <v>0</v>
      </c>
      <c r="E377" s="354" t="str">
        <f t="shared" si="15"/>
        <v/>
      </c>
      <c r="F377" s="355" t="str">
        <f t="shared" si="16"/>
        <v>否</v>
      </c>
      <c r="G377" s="356" t="str">
        <f t="shared" si="17"/>
        <v>款</v>
      </c>
    </row>
    <row r="378" ht="36" hidden="1" customHeight="1" spans="1:7">
      <c r="A378" s="351">
        <v>2050501</v>
      </c>
      <c r="B378" s="352" t="s">
        <v>303</v>
      </c>
      <c r="C378" s="357">
        <v>0</v>
      </c>
      <c r="D378" s="357">
        <v>0</v>
      </c>
      <c r="E378" s="354" t="str">
        <f t="shared" si="15"/>
        <v/>
      </c>
      <c r="F378" s="355" t="str">
        <f t="shared" si="16"/>
        <v>否</v>
      </c>
      <c r="G378" s="356" t="str">
        <f t="shared" si="17"/>
        <v>项</v>
      </c>
    </row>
    <row r="379" ht="36" hidden="1" customHeight="1" spans="1:7">
      <c r="A379" s="351">
        <v>2050502</v>
      </c>
      <c r="B379" s="352" t="s">
        <v>304</v>
      </c>
      <c r="C379" s="357">
        <v>0</v>
      </c>
      <c r="D379" s="357">
        <v>0</v>
      </c>
      <c r="E379" s="354" t="str">
        <f t="shared" si="15"/>
        <v/>
      </c>
      <c r="F379" s="355" t="str">
        <f t="shared" si="16"/>
        <v>否</v>
      </c>
      <c r="G379" s="356" t="str">
        <f t="shared" si="17"/>
        <v>项</v>
      </c>
    </row>
    <row r="380" ht="36" hidden="1" customHeight="1" spans="1:7">
      <c r="A380" s="351">
        <v>2050599</v>
      </c>
      <c r="B380" s="352" t="s">
        <v>305</v>
      </c>
      <c r="C380" s="357">
        <v>0</v>
      </c>
      <c r="D380" s="357">
        <v>0</v>
      </c>
      <c r="E380" s="354" t="str">
        <f t="shared" si="15"/>
        <v/>
      </c>
      <c r="F380" s="355" t="str">
        <f t="shared" si="16"/>
        <v>否</v>
      </c>
      <c r="G380" s="356" t="str">
        <f t="shared" si="17"/>
        <v>项</v>
      </c>
    </row>
    <row r="381" ht="36" hidden="1" customHeight="1" spans="1:7">
      <c r="A381" s="351">
        <v>20506</v>
      </c>
      <c r="B381" s="352" t="s">
        <v>306</v>
      </c>
      <c r="C381" s="353">
        <f>SUM(C382:C384)</f>
        <v>0</v>
      </c>
      <c r="D381" s="353">
        <f>SUM(D382:D384)</f>
        <v>0</v>
      </c>
      <c r="E381" s="354" t="str">
        <f t="shared" si="15"/>
        <v/>
      </c>
      <c r="F381" s="355" t="str">
        <f t="shared" si="16"/>
        <v>否</v>
      </c>
      <c r="G381" s="356" t="str">
        <f t="shared" si="17"/>
        <v>款</v>
      </c>
    </row>
    <row r="382" ht="36" hidden="1" customHeight="1" spans="1:7">
      <c r="A382" s="351">
        <v>2050601</v>
      </c>
      <c r="B382" s="352" t="s">
        <v>307</v>
      </c>
      <c r="C382" s="357">
        <v>0</v>
      </c>
      <c r="D382" s="357">
        <v>0</v>
      </c>
      <c r="E382" s="354" t="str">
        <f t="shared" si="15"/>
        <v/>
      </c>
      <c r="F382" s="355" t="str">
        <f t="shared" si="16"/>
        <v>否</v>
      </c>
      <c r="G382" s="356" t="str">
        <f t="shared" si="17"/>
        <v>项</v>
      </c>
    </row>
    <row r="383" ht="36" hidden="1" customHeight="1" spans="1:7">
      <c r="A383" s="351">
        <v>2050602</v>
      </c>
      <c r="B383" s="352" t="s">
        <v>308</v>
      </c>
      <c r="C383" s="357">
        <v>0</v>
      </c>
      <c r="D383" s="357">
        <v>0</v>
      </c>
      <c r="E383" s="354" t="str">
        <f t="shared" si="15"/>
        <v/>
      </c>
      <c r="F383" s="355" t="str">
        <f t="shared" si="16"/>
        <v>否</v>
      </c>
      <c r="G383" s="356" t="str">
        <f t="shared" si="17"/>
        <v>项</v>
      </c>
    </row>
    <row r="384" ht="36" hidden="1" customHeight="1" spans="1:7">
      <c r="A384" s="358">
        <v>2050699</v>
      </c>
      <c r="B384" s="352" t="s">
        <v>309</v>
      </c>
      <c r="C384" s="357">
        <v>0</v>
      </c>
      <c r="D384" s="357">
        <v>0</v>
      </c>
      <c r="E384" s="354" t="str">
        <f t="shared" si="15"/>
        <v/>
      </c>
      <c r="F384" s="355" t="str">
        <f t="shared" si="16"/>
        <v>否</v>
      </c>
      <c r="G384" s="356" t="str">
        <f t="shared" si="17"/>
        <v>项</v>
      </c>
    </row>
    <row r="385" ht="36" customHeight="1" spans="1:7">
      <c r="A385" s="351">
        <v>20507</v>
      </c>
      <c r="B385" s="352" t="s">
        <v>310</v>
      </c>
      <c r="C385" s="353">
        <f>SUM(C386:C388)</f>
        <v>30</v>
      </c>
      <c r="D385" s="353">
        <f>SUM(D386:D388)</f>
        <v>24</v>
      </c>
      <c r="E385" s="354">
        <f t="shared" si="15"/>
        <v>-0.2</v>
      </c>
      <c r="F385" s="355" t="str">
        <f t="shared" si="16"/>
        <v>是</v>
      </c>
      <c r="G385" s="356" t="str">
        <f t="shared" si="17"/>
        <v>款</v>
      </c>
    </row>
    <row r="386" ht="36" customHeight="1" spans="1:7">
      <c r="A386" s="351">
        <v>2050701</v>
      </c>
      <c r="B386" s="352" t="s">
        <v>311</v>
      </c>
      <c r="C386" s="357">
        <v>30</v>
      </c>
      <c r="D386" s="357">
        <v>24</v>
      </c>
      <c r="E386" s="354">
        <f t="shared" si="15"/>
        <v>-0.2</v>
      </c>
      <c r="F386" s="355" t="str">
        <f t="shared" si="16"/>
        <v>是</v>
      </c>
      <c r="G386" s="356" t="str">
        <f t="shared" si="17"/>
        <v>项</v>
      </c>
    </row>
    <row r="387" ht="36" hidden="1" customHeight="1" spans="1:7">
      <c r="A387" s="351">
        <v>2050702</v>
      </c>
      <c r="B387" s="352" t="s">
        <v>312</v>
      </c>
      <c r="C387" s="357">
        <v>0</v>
      </c>
      <c r="D387" s="357">
        <v>0</v>
      </c>
      <c r="E387" s="354" t="str">
        <f t="shared" si="15"/>
        <v/>
      </c>
      <c r="F387" s="355" t="str">
        <f t="shared" si="16"/>
        <v>否</v>
      </c>
      <c r="G387" s="356" t="str">
        <f t="shared" si="17"/>
        <v>项</v>
      </c>
    </row>
    <row r="388" ht="36" hidden="1" customHeight="1" spans="1:7">
      <c r="A388" s="351">
        <v>2050799</v>
      </c>
      <c r="B388" s="352" t="s">
        <v>313</v>
      </c>
      <c r="C388" s="357">
        <v>0</v>
      </c>
      <c r="D388" s="357">
        <v>0</v>
      </c>
      <c r="E388" s="354" t="str">
        <f t="shared" ref="E388:E451" si="18">IF(C388&lt;&gt;0,IF((D388/C388-1)&lt;-30%,"",IF((D388/C388-1)&gt;150%,"",D388/C388-1)),"")</f>
        <v/>
      </c>
      <c r="F388" s="355" t="str">
        <f t="shared" ref="F388:F451" si="19">IF(LEN(A388)=3,"是",IF(B388&lt;&gt;"",IF(SUM(C388:D388)&lt;&gt;0,"是","否"),"是"))</f>
        <v>否</v>
      </c>
      <c r="G388" s="356" t="str">
        <f t="shared" ref="G388:G451" si="20">IF(LEN(A388)=3,"类",IF(LEN(A388)=5,"款","项"))</f>
        <v>项</v>
      </c>
    </row>
    <row r="389" ht="36" customHeight="1" spans="1:7">
      <c r="A389" s="351">
        <v>20508</v>
      </c>
      <c r="B389" s="352" t="s">
        <v>314</v>
      </c>
      <c r="C389" s="353">
        <f>SUM(C390:C394)</f>
        <v>840</v>
      </c>
      <c r="D389" s="353">
        <f>SUM(D390:D394)</f>
        <v>1047</v>
      </c>
      <c r="E389" s="354">
        <f t="shared" si="18"/>
        <v>0.246</v>
      </c>
      <c r="F389" s="355" t="str">
        <f t="shared" si="19"/>
        <v>是</v>
      </c>
      <c r="G389" s="356" t="str">
        <f t="shared" si="20"/>
        <v>款</v>
      </c>
    </row>
    <row r="390" ht="36" customHeight="1" spans="1:7">
      <c r="A390" s="351">
        <v>2050801</v>
      </c>
      <c r="B390" s="352" t="s">
        <v>315</v>
      </c>
      <c r="C390" s="357">
        <v>470</v>
      </c>
      <c r="D390" s="357">
        <v>517</v>
      </c>
      <c r="E390" s="354">
        <f t="shared" si="18"/>
        <v>0.1</v>
      </c>
      <c r="F390" s="355" t="str">
        <f t="shared" si="19"/>
        <v>是</v>
      </c>
      <c r="G390" s="356" t="str">
        <f t="shared" si="20"/>
        <v>项</v>
      </c>
    </row>
    <row r="391" ht="36" customHeight="1" spans="1:7">
      <c r="A391" s="351">
        <v>2050802</v>
      </c>
      <c r="B391" s="352" t="s">
        <v>316</v>
      </c>
      <c r="C391" s="357">
        <v>350</v>
      </c>
      <c r="D391" s="357">
        <v>530</v>
      </c>
      <c r="E391" s="354">
        <f t="shared" si="18"/>
        <v>0.514</v>
      </c>
      <c r="F391" s="355" t="str">
        <f t="shared" si="19"/>
        <v>是</v>
      </c>
      <c r="G391" s="356" t="str">
        <f t="shared" si="20"/>
        <v>项</v>
      </c>
    </row>
    <row r="392" ht="36" customHeight="1" spans="1:7">
      <c r="A392" s="351">
        <v>2050803</v>
      </c>
      <c r="B392" s="352" t="s">
        <v>317</v>
      </c>
      <c r="C392" s="357">
        <v>10</v>
      </c>
      <c r="D392" s="357">
        <v>0</v>
      </c>
      <c r="E392" s="354" t="str">
        <f t="shared" si="18"/>
        <v/>
      </c>
      <c r="F392" s="355" t="str">
        <f t="shared" si="19"/>
        <v>是</v>
      </c>
      <c r="G392" s="356" t="str">
        <f t="shared" si="20"/>
        <v>项</v>
      </c>
    </row>
    <row r="393" ht="36" hidden="1" customHeight="1" spans="1:7">
      <c r="A393" s="351">
        <v>2050804</v>
      </c>
      <c r="B393" s="352" t="s">
        <v>318</v>
      </c>
      <c r="C393" s="357">
        <v>0</v>
      </c>
      <c r="D393" s="357">
        <v>0</v>
      </c>
      <c r="E393" s="354" t="str">
        <f t="shared" si="18"/>
        <v/>
      </c>
      <c r="F393" s="355" t="str">
        <f t="shared" si="19"/>
        <v>否</v>
      </c>
      <c r="G393" s="356" t="str">
        <f t="shared" si="20"/>
        <v>项</v>
      </c>
    </row>
    <row r="394" ht="36" customHeight="1" spans="1:7">
      <c r="A394" s="351">
        <v>2050899</v>
      </c>
      <c r="B394" s="352" t="s">
        <v>319</v>
      </c>
      <c r="C394" s="357">
        <v>10</v>
      </c>
      <c r="D394" s="357">
        <v>0</v>
      </c>
      <c r="E394" s="354" t="str">
        <f t="shared" si="18"/>
        <v/>
      </c>
      <c r="F394" s="355" t="str">
        <f t="shared" si="19"/>
        <v>是</v>
      </c>
      <c r="G394" s="356" t="str">
        <f t="shared" si="20"/>
        <v>项</v>
      </c>
    </row>
    <row r="395" ht="36" customHeight="1" spans="1:7">
      <c r="A395" s="351">
        <v>20509</v>
      </c>
      <c r="B395" s="352" t="s">
        <v>320</v>
      </c>
      <c r="C395" s="353">
        <f>SUM(C396:C401)</f>
        <v>650</v>
      </c>
      <c r="D395" s="353">
        <f>SUM(D396:D401)</f>
        <v>1650</v>
      </c>
      <c r="E395" s="354" t="str">
        <f t="shared" si="18"/>
        <v/>
      </c>
      <c r="F395" s="355" t="str">
        <f t="shared" si="19"/>
        <v>是</v>
      </c>
      <c r="G395" s="356" t="str">
        <f t="shared" si="20"/>
        <v>款</v>
      </c>
    </row>
    <row r="396" ht="36" customHeight="1" spans="1:7">
      <c r="A396" s="351">
        <v>2050901</v>
      </c>
      <c r="B396" s="352" t="s">
        <v>321</v>
      </c>
      <c r="C396" s="357">
        <v>50</v>
      </c>
      <c r="D396" s="357">
        <v>0</v>
      </c>
      <c r="E396" s="354" t="str">
        <f t="shared" si="18"/>
        <v/>
      </c>
      <c r="F396" s="355" t="str">
        <f t="shared" si="19"/>
        <v>是</v>
      </c>
      <c r="G396" s="356" t="str">
        <f t="shared" si="20"/>
        <v>项</v>
      </c>
    </row>
    <row r="397" ht="36" hidden="1" customHeight="1" spans="1:7">
      <c r="A397" s="351">
        <v>2050902</v>
      </c>
      <c r="B397" s="352" t="s">
        <v>322</v>
      </c>
      <c r="C397" s="357">
        <v>0</v>
      </c>
      <c r="D397" s="357">
        <v>0</v>
      </c>
      <c r="E397" s="354" t="str">
        <f t="shared" si="18"/>
        <v/>
      </c>
      <c r="F397" s="355" t="str">
        <f t="shared" si="19"/>
        <v>否</v>
      </c>
      <c r="G397" s="356" t="str">
        <f t="shared" si="20"/>
        <v>项</v>
      </c>
    </row>
    <row r="398" ht="36" hidden="1" customHeight="1" spans="1:7">
      <c r="A398" s="351">
        <v>2050903</v>
      </c>
      <c r="B398" s="352" t="s">
        <v>323</v>
      </c>
      <c r="C398" s="357">
        <v>0</v>
      </c>
      <c r="D398" s="357">
        <v>0</v>
      </c>
      <c r="E398" s="354" t="str">
        <f t="shared" si="18"/>
        <v/>
      </c>
      <c r="F398" s="355" t="str">
        <f t="shared" si="19"/>
        <v>否</v>
      </c>
      <c r="G398" s="356" t="str">
        <f t="shared" si="20"/>
        <v>项</v>
      </c>
    </row>
    <row r="399" ht="36" hidden="1" customHeight="1" spans="1:7">
      <c r="A399" s="351">
        <v>2050904</v>
      </c>
      <c r="B399" s="352" t="s">
        <v>324</v>
      </c>
      <c r="C399" s="357">
        <v>0</v>
      </c>
      <c r="D399" s="357">
        <v>0</v>
      </c>
      <c r="E399" s="354" t="str">
        <f t="shared" si="18"/>
        <v/>
      </c>
      <c r="F399" s="355" t="str">
        <f t="shared" si="19"/>
        <v>否</v>
      </c>
      <c r="G399" s="356" t="str">
        <f t="shared" si="20"/>
        <v>项</v>
      </c>
    </row>
    <row r="400" ht="36" customHeight="1" spans="1:7">
      <c r="A400" s="351">
        <v>2050905</v>
      </c>
      <c r="B400" s="352" t="s">
        <v>325</v>
      </c>
      <c r="C400" s="357">
        <v>200</v>
      </c>
      <c r="D400" s="357">
        <v>0</v>
      </c>
      <c r="E400" s="354" t="str">
        <f t="shared" si="18"/>
        <v/>
      </c>
      <c r="F400" s="355" t="str">
        <f t="shared" si="19"/>
        <v>是</v>
      </c>
      <c r="G400" s="356" t="str">
        <f t="shared" si="20"/>
        <v>项</v>
      </c>
    </row>
    <row r="401" ht="36" customHeight="1" spans="1:7">
      <c r="A401" s="351">
        <v>2050999</v>
      </c>
      <c r="B401" s="352" t="s">
        <v>326</v>
      </c>
      <c r="C401" s="357">
        <v>400</v>
      </c>
      <c r="D401" s="357">
        <v>1650</v>
      </c>
      <c r="E401" s="354" t="str">
        <f t="shared" si="18"/>
        <v/>
      </c>
      <c r="F401" s="355" t="str">
        <f t="shared" si="19"/>
        <v>是</v>
      </c>
      <c r="G401" s="356" t="str">
        <f t="shared" si="20"/>
        <v>项</v>
      </c>
    </row>
    <row r="402" ht="36" customHeight="1" spans="1:7">
      <c r="A402" s="351">
        <v>20599</v>
      </c>
      <c r="B402" s="352" t="s">
        <v>327</v>
      </c>
      <c r="C402" s="353">
        <f>SUM(C403)</f>
        <v>635</v>
      </c>
      <c r="D402" s="353">
        <f>SUM(D403)</f>
        <v>1170</v>
      </c>
      <c r="E402" s="354">
        <f t="shared" si="18"/>
        <v>0.843</v>
      </c>
      <c r="F402" s="355" t="str">
        <f t="shared" si="19"/>
        <v>是</v>
      </c>
      <c r="G402" s="356" t="str">
        <f t="shared" si="20"/>
        <v>款</v>
      </c>
    </row>
    <row r="403" ht="36" customHeight="1" spans="1:7">
      <c r="A403" s="351">
        <v>2059999</v>
      </c>
      <c r="B403" s="352" t="s">
        <v>328</v>
      </c>
      <c r="C403" s="357">
        <v>635</v>
      </c>
      <c r="D403" s="357">
        <v>1170</v>
      </c>
      <c r="E403" s="354">
        <f t="shared" si="18"/>
        <v>0.843</v>
      </c>
      <c r="F403" s="355" t="str">
        <f t="shared" si="19"/>
        <v>是</v>
      </c>
      <c r="G403" s="356" t="str">
        <f t="shared" si="20"/>
        <v>项</v>
      </c>
    </row>
    <row r="404" ht="36" customHeight="1" spans="1:7">
      <c r="A404" s="351">
        <v>206</v>
      </c>
      <c r="B404" s="352" t="s">
        <v>329</v>
      </c>
      <c r="C404" s="353">
        <f>SUM(C405,C410,C419,C425,C430,C435,C440,C447,C451,C455)</f>
        <v>1000</v>
      </c>
      <c r="D404" s="353">
        <f>SUM(D405,D410,D419,D425,D430,D435,D440,D447,D451,D455)</f>
        <v>1000</v>
      </c>
      <c r="E404" s="354">
        <f t="shared" si="18"/>
        <v>0</v>
      </c>
      <c r="F404" s="355" t="str">
        <f t="shared" si="19"/>
        <v>是</v>
      </c>
      <c r="G404" s="356" t="str">
        <f t="shared" si="20"/>
        <v>类</v>
      </c>
    </row>
    <row r="405" ht="36" customHeight="1" spans="1:7">
      <c r="A405" s="351">
        <v>20601</v>
      </c>
      <c r="B405" s="352" t="s">
        <v>330</v>
      </c>
      <c r="C405" s="353">
        <f>SUM(C406:C409)</f>
        <v>343</v>
      </c>
      <c r="D405" s="353">
        <f>SUM(D406:D409)</f>
        <v>380</v>
      </c>
      <c r="E405" s="354">
        <f t="shared" si="18"/>
        <v>0.108</v>
      </c>
      <c r="F405" s="355" t="str">
        <f t="shared" si="19"/>
        <v>是</v>
      </c>
      <c r="G405" s="356" t="str">
        <f t="shared" si="20"/>
        <v>款</v>
      </c>
    </row>
    <row r="406" ht="36" customHeight="1" spans="1:7">
      <c r="A406" s="351">
        <v>2060101</v>
      </c>
      <c r="B406" s="352" t="s">
        <v>73</v>
      </c>
      <c r="C406" s="357">
        <v>300</v>
      </c>
      <c r="D406" s="357">
        <v>236</v>
      </c>
      <c r="E406" s="354">
        <f t="shared" si="18"/>
        <v>-0.213</v>
      </c>
      <c r="F406" s="355" t="str">
        <f t="shared" si="19"/>
        <v>是</v>
      </c>
      <c r="G406" s="356" t="str">
        <f t="shared" si="20"/>
        <v>项</v>
      </c>
    </row>
    <row r="407" ht="36" customHeight="1" spans="1:7">
      <c r="A407" s="351">
        <v>2060102</v>
      </c>
      <c r="B407" s="352" t="s">
        <v>74</v>
      </c>
      <c r="C407" s="357">
        <v>40</v>
      </c>
      <c r="D407" s="357">
        <v>43</v>
      </c>
      <c r="E407" s="354">
        <f t="shared" si="18"/>
        <v>0.075</v>
      </c>
      <c r="F407" s="355" t="str">
        <f t="shared" si="19"/>
        <v>是</v>
      </c>
      <c r="G407" s="356" t="str">
        <f t="shared" si="20"/>
        <v>项</v>
      </c>
    </row>
    <row r="408" ht="36" customHeight="1" spans="1:7">
      <c r="A408" s="351">
        <v>2060103</v>
      </c>
      <c r="B408" s="352" t="s">
        <v>75</v>
      </c>
      <c r="C408" s="357">
        <v>0</v>
      </c>
      <c r="D408" s="357">
        <v>95</v>
      </c>
      <c r="E408" s="354" t="str">
        <f t="shared" si="18"/>
        <v/>
      </c>
      <c r="F408" s="355" t="str">
        <f t="shared" si="19"/>
        <v>是</v>
      </c>
      <c r="G408" s="356" t="str">
        <f t="shared" si="20"/>
        <v>项</v>
      </c>
    </row>
    <row r="409" ht="36" customHeight="1" spans="1:7">
      <c r="A409" s="351">
        <v>2060199</v>
      </c>
      <c r="B409" s="352" t="s">
        <v>331</v>
      </c>
      <c r="C409" s="357">
        <v>3</v>
      </c>
      <c r="D409" s="357">
        <v>6</v>
      </c>
      <c r="E409" s="354">
        <f t="shared" si="18"/>
        <v>1</v>
      </c>
      <c r="F409" s="355" t="str">
        <f t="shared" si="19"/>
        <v>是</v>
      </c>
      <c r="G409" s="356" t="str">
        <f t="shared" si="20"/>
        <v>项</v>
      </c>
    </row>
    <row r="410" ht="36" hidden="1" customHeight="1" spans="1:7">
      <c r="A410" s="351">
        <v>20602</v>
      </c>
      <c r="B410" s="352" t="s">
        <v>332</v>
      </c>
      <c r="C410" s="353">
        <f>SUM(C411:C418)</f>
        <v>0</v>
      </c>
      <c r="D410" s="353">
        <f>SUM(D411:D418)</f>
        <v>0</v>
      </c>
      <c r="E410" s="354" t="str">
        <f t="shared" si="18"/>
        <v/>
      </c>
      <c r="F410" s="355" t="str">
        <f t="shared" si="19"/>
        <v>否</v>
      </c>
      <c r="G410" s="356" t="str">
        <f t="shared" si="20"/>
        <v>款</v>
      </c>
    </row>
    <row r="411" ht="36" hidden="1" customHeight="1" spans="1:7">
      <c r="A411" s="351">
        <v>2060201</v>
      </c>
      <c r="B411" s="352" t="s">
        <v>333</v>
      </c>
      <c r="C411" s="357">
        <v>0</v>
      </c>
      <c r="D411" s="357">
        <v>0</v>
      </c>
      <c r="E411" s="354" t="str">
        <f t="shared" si="18"/>
        <v/>
      </c>
      <c r="F411" s="355" t="str">
        <f t="shared" si="19"/>
        <v>否</v>
      </c>
      <c r="G411" s="356" t="str">
        <f t="shared" si="20"/>
        <v>项</v>
      </c>
    </row>
    <row r="412" ht="36" hidden="1" customHeight="1" spans="1:7">
      <c r="A412" s="351">
        <v>2060203</v>
      </c>
      <c r="B412" s="352" t="s">
        <v>334</v>
      </c>
      <c r="C412" s="357">
        <v>0</v>
      </c>
      <c r="D412" s="357">
        <v>0</v>
      </c>
      <c r="E412" s="354" t="str">
        <f t="shared" si="18"/>
        <v/>
      </c>
      <c r="F412" s="355" t="str">
        <f t="shared" si="19"/>
        <v>否</v>
      </c>
      <c r="G412" s="356" t="str">
        <f t="shared" si="20"/>
        <v>项</v>
      </c>
    </row>
    <row r="413" s="342" customFormat="1" ht="36" hidden="1" customHeight="1" spans="1:7">
      <c r="A413" s="351">
        <v>2060204</v>
      </c>
      <c r="B413" s="352" t="s">
        <v>335</v>
      </c>
      <c r="C413" s="357">
        <v>0</v>
      </c>
      <c r="D413" s="357">
        <v>0</v>
      </c>
      <c r="E413" s="354" t="str">
        <f t="shared" si="18"/>
        <v/>
      </c>
      <c r="F413" s="355" t="str">
        <f t="shared" si="19"/>
        <v>否</v>
      </c>
      <c r="G413" s="356" t="str">
        <f t="shared" si="20"/>
        <v>项</v>
      </c>
    </row>
    <row r="414" ht="36" hidden="1" customHeight="1" spans="1:7">
      <c r="A414" s="351">
        <v>2060205</v>
      </c>
      <c r="B414" s="352" t="s">
        <v>336</v>
      </c>
      <c r="C414" s="357">
        <v>0</v>
      </c>
      <c r="D414" s="357">
        <v>0</v>
      </c>
      <c r="E414" s="354" t="str">
        <f t="shared" si="18"/>
        <v/>
      </c>
      <c r="F414" s="355" t="str">
        <f t="shared" si="19"/>
        <v>否</v>
      </c>
      <c r="G414" s="356" t="str">
        <f t="shared" si="20"/>
        <v>项</v>
      </c>
    </row>
    <row r="415" ht="36" hidden="1" customHeight="1" spans="1:7">
      <c r="A415" s="351">
        <v>2060206</v>
      </c>
      <c r="B415" s="352" t="s">
        <v>337</v>
      </c>
      <c r="C415" s="357">
        <v>0</v>
      </c>
      <c r="D415" s="357">
        <v>0</v>
      </c>
      <c r="E415" s="354" t="str">
        <f t="shared" si="18"/>
        <v/>
      </c>
      <c r="F415" s="355" t="str">
        <f t="shared" si="19"/>
        <v>否</v>
      </c>
      <c r="G415" s="356" t="str">
        <f t="shared" si="20"/>
        <v>项</v>
      </c>
    </row>
    <row r="416" s="342" customFormat="1" ht="36" hidden="1" customHeight="1" spans="1:7">
      <c r="A416" s="351">
        <v>2060207</v>
      </c>
      <c r="B416" s="352" t="s">
        <v>338</v>
      </c>
      <c r="C416" s="357">
        <v>0</v>
      </c>
      <c r="D416" s="357">
        <v>0</v>
      </c>
      <c r="E416" s="354" t="str">
        <f t="shared" si="18"/>
        <v/>
      </c>
      <c r="F416" s="355" t="str">
        <f t="shared" si="19"/>
        <v>否</v>
      </c>
      <c r="G416" s="356" t="str">
        <f t="shared" si="20"/>
        <v>项</v>
      </c>
    </row>
    <row r="417" ht="36" hidden="1" customHeight="1" spans="1:7">
      <c r="A417" s="351">
        <v>2060208</v>
      </c>
      <c r="B417" s="352" t="s">
        <v>339</v>
      </c>
      <c r="C417" s="357">
        <v>0</v>
      </c>
      <c r="D417" s="357">
        <v>0</v>
      </c>
      <c r="E417" s="354" t="str">
        <f t="shared" si="18"/>
        <v/>
      </c>
      <c r="F417" s="355" t="str">
        <f t="shared" si="19"/>
        <v>否</v>
      </c>
      <c r="G417" s="356" t="str">
        <f t="shared" si="20"/>
        <v>项</v>
      </c>
    </row>
    <row r="418" ht="36" hidden="1" customHeight="1" spans="1:7">
      <c r="A418" s="351">
        <v>2060299</v>
      </c>
      <c r="B418" s="352" t="s">
        <v>340</v>
      </c>
      <c r="C418" s="357">
        <v>0</v>
      </c>
      <c r="D418" s="357">
        <v>0</v>
      </c>
      <c r="E418" s="354" t="str">
        <f t="shared" si="18"/>
        <v/>
      </c>
      <c r="F418" s="355" t="str">
        <f t="shared" si="19"/>
        <v>否</v>
      </c>
      <c r="G418" s="356" t="str">
        <f t="shared" si="20"/>
        <v>项</v>
      </c>
    </row>
    <row r="419" ht="36" customHeight="1" spans="1:7">
      <c r="A419" s="351">
        <v>20603</v>
      </c>
      <c r="B419" s="352" t="s">
        <v>341</v>
      </c>
      <c r="C419" s="353">
        <f>SUM(C420:C424)</f>
        <v>4</v>
      </c>
      <c r="D419" s="353">
        <f>SUM(D420:D424)</f>
        <v>4</v>
      </c>
      <c r="E419" s="354">
        <f t="shared" si="18"/>
        <v>0</v>
      </c>
      <c r="F419" s="355" t="str">
        <f t="shared" si="19"/>
        <v>是</v>
      </c>
      <c r="G419" s="356" t="str">
        <f t="shared" si="20"/>
        <v>款</v>
      </c>
    </row>
    <row r="420" ht="36" hidden="1" customHeight="1" spans="1:7">
      <c r="A420" s="351">
        <v>2060301</v>
      </c>
      <c r="B420" s="352" t="s">
        <v>333</v>
      </c>
      <c r="C420" s="357">
        <v>0</v>
      </c>
      <c r="D420" s="357">
        <v>0</v>
      </c>
      <c r="E420" s="354" t="str">
        <f t="shared" si="18"/>
        <v/>
      </c>
      <c r="F420" s="355" t="str">
        <f t="shared" si="19"/>
        <v>否</v>
      </c>
      <c r="G420" s="356" t="str">
        <f t="shared" si="20"/>
        <v>项</v>
      </c>
    </row>
    <row r="421" ht="36" customHeight="1" spans="1:7">
      <c r="A421" s="351">
        <v>2060302</v>
      </c>
      <c r="B421" s="352" t="s">
        <v>342</v>
      </c>
      <c r="C421" s="357">
        <v>4</v>
      </c>
      <c r="D421" s="357">
        <v>4</v>
      </c>
      <c r="E421" s="354">
        <f t="shared" si="18"/>
        <v>0</v>
      </c>
      <c r="F421" s="355" t="str">
        <f t="shared" si="19"/>
        <v>是</v>
      </c>
      <c r="G421" s="356" t="str">
        <f t="shared" si="20"/>
        <v>项</v>
      </c>
    </row>
    <row r="422" ht="36" hidden="1" customHeight="1" spans="1:7">
      <c r="A422" s="351">
        <v>2060303</v>
      </c>
      <c r="B422" s="352" t="s">
        <v>343</v>
      </c>
      <c r="C422" s="357">
        <v>0</v>
      </c>
      <c r="D422" s="357">
        <v>0</v>
      </c>
      <c r="E422" s="354" t="str">
        <f t="shared" si="18"/>
        <v/>
      </c>
      <c r="F422" s="355" t="str">
        <f t="shared" si="19"/>
        <v>否</v>
      </c>
      <c r="G422" s="356" t="str">
        <f t="shared" si="20"/>
        <v>项</v>
      </c>
    </row>
    <row r="423" ht="36" hidden="1" customHeight="1" spans="1:7">
      <c r="A423" s="351">
        <v>2060304</v>
      </c>
      <c r="B423" s="352" t="s">
        <v>344</v>
      </c>
      <c r="C423" s="357">
        <v>0</v>
      </c>
      <c r="D423" s="357">
        <v>0</v>
      </c>
      <c r="E423" s="354" t="str">
        <f t="shared" si="18"/>
        <v/>
      </c>
      <c r="F423" s="355" t="str">
        <f t="shared" si="19"/>
        <v>否</v>
      </c>
      <c r="G423" s="356" t="str">
        <f t="shared" si="20"/>
        <v>项</v>
      </c>
    </row>
    <row r="424" ht="36" hidden="1" customHeight="1" spans="1:7">
      <c r="A424" s="351">
        <v>2060399</v>
      </c>
      <c r="B424" s="352" t="s">
        <v>345</v>
      </c>
      <c r="C424" s="357">
        <v>0</v>
      </c>
      <c r="D424" s="357">
        <v>0</v>
      </c>
      <c r="E424" s="354" t="str">
        <f t="shared" si="18"/>
        <v/>
      </c>
      <c r="F424" s="355" t="str">
        <f t="shared" si="19"/>
        <v>否</v>
      </c>
      <c r="G424" s="356" t="str">
        <f t="shared" si="20"/>
        <v>项</v>
      </c>
    </row>
    <row r="425" ht="36" customHeight="1" spans="1:7">
      <c r="A425" s="351">
        <v>20604</v>
      </c>
      <c r="B425" s="352" t="s">
        <v>346</v>
      </c>
      <c r="C425" s="353">
        <f>SUM(C426:C429)</f>
        <v>535</v>
      </c>
      <c r="D425" s="353">
        <f>SUM(D426:D429)</f>
        <v>459</v>
      </c>
      <c r="E425" s="354">
        <f t="shared" si="18"/>
        <v>-0.142</v>
      </c>
      <c r="F425" s="355" t="str">
        <f t="shared" si="19"/>
        <v>是</v>
      </c>
      <c r="G425" s="356" t="str">
        <f t="shared" si="20"/>
        <v>款</v>
      </c>
    </row>
    <row r="426" ht="36" hidden="1" customHeight="1" spans="1:7">
      <c r="A426" s="351">
        <v>2060401</v>
      </c>
      <c r="B426" s="352" t="s">
        <v>333</v>
      </c>
      <c r="C426" s="357">
        <v>0</v>
      </c>
      <c r="D426" s="357">
        <v>0</v>
      </c>
      <c r="E426" s="354" t="str">
        <f t="shared" si="18"/>
        <v/>
      </c>
      <c r="F426" s="355" t="str">
        <f t="shared" si="19"/>
        <v>否</v>
      </c>
      <c r="G426" s="356" t="str">
        <f t="shared" si="20"/>
        <v>项</v>
      </c>
    </row>
    <row r="427" ht="36" hidden="1" customHeight="1" spans="1:7">
      <c r="A427" s="351">
        <v>2060404</v>
      </c>
      <c r="B427" s="352" t="s">
        <v>347</v>
      </c>
      <c r="C427" s="357">
        <v>0</v>
      </c>
      <c r="D427" s="357">
        <v>0</v>
      </c>
      <c r="E427" s="354" t="str">
        <f t="shared" si="18"/>
        <v/>
      </c>
      <c r="F427" s="355" t="str">
        <f t="shared" si="19"/>
        <v>否</v>
      </c>
      <c r="G427" s="356" t="str">
        <f t="shared" si="20"/>
        <v>项</v>
      </c>
    </row>
    <row r="428" ht="36" hidden="1" customHeight="1" spans="1:7">
      <c r="A428" s="351">
        <v>2060405</v>
      </c>
      <c r="B428" s="352" t="s">
        <v>348</v>
      </c>
      <c r="C428" s="357">
        <v>0</v>
      </c>
      <c r="D428" s="357">
        <v>0</v>
      </c>
      <c r="E428" s="354" t="str">
        <f t="shared" si="18"/>
        <v/>
      </c>
      <c r="F428" s="355" t="str">
        <f t="shared" si="19"/>
        <v>否</v>
      </c>
      <c r="G428" s="356" t="str">
        <f t="shared" si="20"/>
        <v>项</v>
      </c>
    </row>
    <row r="429" ht="36" customHeight="1" spans="1:7">
      <c r="A429" s="351">
        <v>2060499</v>
      </c>
      <c r="B429" s="352" t="s">
        <v>349</v>
      </c>
      <c r="C429" s="357">
        <v>535</v>
      </c>
      <c r="D429" s="357">
        <v>459</v>
      </c>
      <c r="E429" s="354">
        <f t="shared" si="18"/>
        <v>-0.142</v>
      </c>
      <c r="F429" s="355" t="str">
        <f t="shared" si="19"/>
        <v>是</v>
      </c>
      <c r="G429" s="356" t="str">
        <f t="shared" si="20"/>
        <v>项</v>
      </c>
    </row>
    <row r="430" ht="36" hidden="1" customHeight="1" spans="1:7">
      <c r="A430" s="351">
        <v>20605</v>
      </c>
      <c r="B430" s="352" t="s">
        <v>350</v>
      </c>
      <c r="C430" s="353">
        <f>SUM(C431:C434)</f>
        <v>0</v>
      </c>
      <c r="D430" s="353">
        <f>SUM(D431:D434)</f>
        <v>0</v>
      </c>
      <c r="E430" s="354" t="str">
        <f t="shared" si="18"/>
        <v/>
      </c>
      <c r="F430" s="355" t="str">
        <f t="shared" si="19"/>
        <v>否</v>
      </c>
      <c r="G430" s="356" t="str">
        <f t="shared" si="20"/>
        <v>款</v>
      </c>
    </row>
    <row r="431" ht="36" hidden="1" customHeight="1" spans="1:7">
      <c r="A431" s="351">
        <v>2060501</v>
      </c>
      <c r="B431" s="352" t="s">
        <v>333</v>
      </c>
      <c r="C431" s="357">
        <v>0</v>
      </c>
      <c r="D431" s="357">
        <v>0</v>
      </c>
      <c r="E431" s="354" t="str">
        <f t="shared" si="18"/>
        <v/>
      </c>
      <c r="F431" s="355" t="str">
        <f t="shared" si="19"/>
        <v>否</v>
      </c>
      <c r="G431" s="356" t="str">
        <f t="shared" si="20"/>
        <v>项</v>
      </c>
    </row>
    <row r="432" ht="36" hidden="1" customHeight="1" spans="1:7">
      <c r="A432" s="351">
        <v>2060502</v>
      </c>
      <c r="B432" s="352" t="s">
        <v>351</v>
      </c>
      <c r="C432" s="357">
        <v>0</v>
      </c>
      <c r="D432" s="357">
        <v>0</v>
      </c>
      <c r="E432" s="354" t="str">
        <f t="shared" si="18"/>
        <v/>
      </c>
      <c r="F432" s="355" t="str">
        <f t="shared" si="19"/>
        <v>否</v>
      </c>
      <c r="G432" s="356" t="str">
        <f t="shared" si="20"/>
        <v>项</v>
      </c>
    </row>
    <row r="433" ht="36" hidden="1" customHeight="1" spans="1:7">
      <c r="A433" s="351">
        <v>2060503</v>
      </c>
      <c r="B433" s="352" t="s">
        <v>352</v>
      </c>
      <c r="C433" s="357">
        <v>0</v>
      </c>
      <c r="D433" s="357">
        <v>0</v>
      </c>
      <c r="E433" s="354" t="str">
        <f t="shared" si="18"/>
        <v/>
      </c>
      <c r="F433" s="355" t="str">
        <f t="shared" si="19"/>
        <v>否</v>
      </c>
      <c r="G433" s="356" t="str">
        <f t="shared" si="20"/>
        <v>项</v>
      </c>
    </row>
    <row r="434" ht="36" hidden="1" customHeight="1" spans="1:7">
      <c r="A434" s="351">
        <v>2060599</v>
      </c>
      <c r="B434" s="352" t="s">
        <v>353</v>
      </c>
      <c r="C434" s="357">
        <v>0</v>
      </c>
      <c r="D434" s="357">
        <v>0</v>
      </c>
      <c r="E434" s="354" t="str">
        <f t="shared" si="18"/>
        <v/>
      </c>
      <c r="F434" s="355" t="str">
        <f t="shared" si="19"/>
        <v>否</v>
      </c>
      <c r="G434" s="356" t="str">
        <f t="shared" si="20"/>
        <v>项</v>
      </c>
    </row>
    <row r="435" ht="36" hidden="1" customHeight="1" spans="1:7">
      <c r="A435" s="351">
        <v>20606</v>
      </c>
      <c r="B435" s="352" t="s">
        <v>354</v>
      </c>
      <c r="C435" s="353">
        <f>SUM(C436:C439)</f>
        <v>0</v>
      </c>
      <c r="D435" s="353">
        <f>SUM(D436:D439)</f>
        <v>0</v>
      </c>
      <c r="E435" s="354" t="str">
        <f t="shared" si="18"/>
        <v/>
      </c>
      <c r="F435" s="355" t="str">
        <f t="shared" si="19"/>
        <v>否</v>
      </c>
      <c r="G435" s="356" t="str">
        <f t="shared" si="20"/>
        <v>款</v>
      </c>
    </row>
    <row r="436" ht="36" hidden="1" customHeight="1" spans="1:7">
      <c r="A436" s="351">
        <v>2060601</v>
      </c>
      <c r="B436" s="352" t="s">
        <v>355</v>
      </c>
      <c r="C436" s="357">
        <v>0</v>
      </c>
      <c r="D436" s="357">
        <v>0</v>
      </c>
      <c r="E436" s="354" t="str">
        <f t="shared" si="18"/>
        <v/>
      </c>
      <c r="F436" s="355" t="str">
        <f t="shared" si="19"/>
        <v>否</v>
      </c>
      <c r="G436" s="356" t="str">
        <f t="shared" si="20"/>
        <v>项</v>
      </c>
    </row>
    <row r="437" ht="36" hidden="1" customHeight="1" spans="1:7">
      <c r="A437" s="358">
        <v>2060602</v>
      </c>
      <c r="B437" s="352" t="s">
        <v>356</v>
      </c>
      <c r="C437" s="357">
        <v>0</v>
      </c>
      <c r="D437" s="357">
        <v>0</v>
      </c>
      <c r="E437" s="354" t="str">
        <f t="shared" si="18"/>
        <v/>
      </c>
      <c r="F437" s="355" t="str">
        <f t="shared" si="19"/>
        <v>否</v>
      </c>
      <c r="G437" s="356" t="str">
        <f t="shared" si="20"/>
        <v>项</v>
      </c>
    </row>
    <row r="438" ht="36" hidden="1" customHeight="1" spans="1:7">
      <c r="A438" s="351">
        <v>2060603</v>
      </c>
      <c r="B438" s="352" t="s">
        <v>357</v>
      </c>
      <c r="C438" s="357">
        <v>0</v>
      </c>
      <c r="D438" s="357">
        <v>0</v>
      </c>
      <c r="E438" s="354" t="str">
        <f t="shared" si="18"/>
        <v/>
      </c>
      <c r="F438" s="355" t="str">
        <f t="shared" si="19"/>
        <v>否</v>
      </c>
      <c r="G438" s="356" t="str">
        <f t="shared" si="20"/>
        <v>项</v>
      </c>
    </row>
    <row r="439" ht="36" hidden="1" customHeight="1" spans="1:7">
      <c r="A439" s="351">
        <v>2060699</v>
      </c>
      <c r="B439" s="352" t="s">
        <v>358</v>
      </c>
      <c r="C439" s="357">
        <v>0</v>
      </c>
      <c r="D439" s="357">
        <v>0</v>
      </c>
      <c r="E439" s="354" t="str">
        <f t="shared" si="18"/>
        <v/>
      </c>
      <c r="F439" s="355" t="str">
        <f t="shared" si="19"/>
        <v>否</v>
      </c>
      <c r="G439" s="356" t="str">
        <f t="shared" si="20"/>
        <v>项</v>
      </c>
    </row>
    <row r="440" ht="36" customHeight="1" spans="1:7">
      <c r="A440" s="351">
        <v>20607</v>
      </c>
      <c r="B440" s="352" t="s">
        <v>359</v>
      </c>
      <c r="C440" s="353">
        <f>SUM(C441:C446)</f>
        <v>85</v>
      </c>
      <c r="D440" s="353">
        <f>SUM(D441:D446)</f>
        <v>107</v>
      </c>
      <c r="E440" s="354">
        <f t="shared" si="18"/>
        <v>0.259</v>
      </c>
      <c r="F440" s="355" t="str">
        <f t="shared" si="19"/>
        <v>是</v>
      </c>
      <c r="G440" s="356" t="str">
        <f t="shared" si="20"/>
        <v>款</v>
      </c>
    </row>
    <row r="441" ht="36" customHeight="1" spans="1:7">
      <c r="A441" s="351">
        <v>2060701</v>
      </c>
      <c r="B441" s="352" t="s">
        <v>333</v>
      </c>
      <c r="C441" s="357">
        <v>20</v>
      </c>
      <c r="D441" s="357">
        <v>0</v>
      </c>
      <c r="E441" s="354" t="str">
        <f t="shared" si="18"/>
        <v/>
      </c>
      <c r="F441" s="355" t="str">
        <f t="shared" si="19"/>
        <v>是</v>
      </c>
      <c r="G441" s="356" t="str">
        <f t="shared" si="20"/>
        <v>项</v>
      </c>
    </row>
    <row r="442" ht="36" customHeight="1" spans="1:7">
      <c r="A442" s="351">
        <v>2060702</v>
      </c>
      <c r="B442" s="352" t="s">
        <v>360</v>
      </c>
      <c r="C442" s="357">
        <v>30</v>
      </c>
      <c r="D442" s="357">
        <v>107</v>
      </c>
      <c r="E442" s="354" t="str">
        <f t="shared" si="18"/>
        <v/>
      </c>
      <c r="F442" s="355" t="str">
        <f t="shared" si="19"/>
        <v>是</v>
      </c>
      <c r="G442" s="356" t="str">
        <f t="shared" si="20"/>
        <v>项</v>
      </c>
    </row>
    <row r="443" ht="36" customHeight="1" spans="1:7">
      <c r="A443" s="351">
        <v>2060703</v>
      </c>
      <c r="B443" s="352" t="s">
        <v>361</v>
      </c>
      <c r="C443" s="357">
        <v>5</v>
      </c>
      <c r="D443" s="357">
        <v>0</v>
      </c>
      <c r="E443" s="354" t="str">
        <f t="shared" si="18"/>
        <v/>
      </c>
      <c r="F443" s="355" t="str">
        <f t="shared" si="19"/>
        <v>是</v>
      </c>
      <c r="G443" s="356" t="str">
        <f t="shared" si="20"/>
        <v>项</v>
      </c>
    </row>
    <row r="444" ht="36" hidden="1" customHeight="1" spans="1:7">
      <c r="A444" s="351">
        <v>2060704</v>
      </c>
      <c r="B444" s="352" t="s">
        <v>362</v>
      </c>
      <c r="C444" s="357">
        <v>0</v>
      </c>
      <c r="D444" s="357">
        <v>0</v>
      </c>
      <c r="E444" s="354" t="str">
        <f t="shared" si="18"/>
        <v/>
      </c>
      <c r="F444" s="355" t="str">
        <f t="shared" si="19"/>
        <v>否</v>
      </c>
      <c r="G444" s="356" t="str">
        <f t="shared" si="20"/>
        <v>项</v>
      </c>
    </row>
    <row r="445" ht="36" hidden="1" customHeight="1" spans="1:7">
      <c r="A445" s="351">
        <v>2060705</v>
      </c>
      <c r="B445" s="352" t="s">
        <v>363</v>
      </c>
      <c r="C445" s="357">
        <v>0</v>
      </c>
      <c r="D445" s="357">
        <v>0</v>
      </c>
      <c r="E445" s="354" t="str">
        <f t="shared" si="18"/>
        <v/>
      </c>
      <c r="F445" s="355" t="str">
        <f t="shared" si="19"/>
        <v>否</v>
      </c>
      <c r="G445" s="356" t="str">
        <f t="shared" si="20"/>
        <v>项</v>
      </c>
    </row>
    <row r="446" ht="36" customHeight="1" spans="1:7">
      <c r="A446" s="351">
        <v>2060799</v>
      </c>
      <c r="B446" s="352" t="s">
        <v>364</v>
      </c>
      <c r="C446" s="357">
        <v>30</v>
      </c>
      <c r="D446" s="357">
        <v>0</v>
      </c>
      <c r="E446" s="354" t="str">
        <f t="shared" si="18"/>
        <v/>
      </c>
      <c r="F446" s="355" t="str">
        <f t="shared" si="19"/>
        <v>是</v>
      </c>
      <c r="G446" s="356" t="str">
        <f t="shared" si="20"/>
        <v>项</v>
      </c>
    </row>
    <row r="447" ht="36" hidden="1" customHeight="1" spans="1:7">
      <c r="A447" s="351">
        <v>20608</v>
      </c>
      <c r="B447" s="352" t="s">
        <v>365</v>
      </c>
      <c r="C447" s="353">
        <f>SUM(C448:C450)</f>
        <v>0</v>
      </c>
      <c r="D447" s="353">
        <f>SUM(D448:D450)</f>
        <v>0</v>
      </c>
      <c r="E447" s="354" t="str">
        <f t="shared" si="18"/>
        <v/>
      </c>
      <c r="F447" s="355" t="str">
        <f t="shared" si="19"/>
        <v>否</v>
      </c>
      <c r="G447" s="356" t="str">
        <f t="shared" si="20"/>
        <v>款</v>
      </c>
    </row>
    <row r="448" ht="36" hidden="1" customHeight="1" spans="1:7">
      <c r="A448" s="351">
        <v>2060801</v>
      </c>
      <c r="B448" s="352" t="s">
        <v>366</v>
      </c>
      <c r="C448" s="357">
        <v>0</v>
      </c>
      <c r="D448" s="357">
        <v>0</v>
      </c>
      <c r="E448" s="354" t="str">
        <f t="shared" si="18"/>
        <v/>
      </c>
      <c r="F448" s="355" t="str">
        <f t="shared" si="19"/>
        <v>否</v>
      </c>
      <c r="G448" s="356" t="str">
        <f t="shared" si="20"/>
        <v>项</v>
      </c>
    </row>
    <row r="449" ht="36" hidden="1" customHeight="1" spans="1:7">
      <c r="A449" s="351">
        <v>2060802</v>
      </c>
      <c r="B449" s="352" t="s">
        <v>367</v>
      </c>
      <c r="C449" s="357">
        <v>0</v>
      </c>
      <c r="D449" s="357">
        <v>0</v>
      </c>
      <c r="E449" s="354" t="str">
        <f t="shared" si="18"/>
        <v/>
      </c>
      <c r="F449" s="355" t="str">
        <f t="shared" si="19"/>
        <v>否</v>
      </c>
      <c r="G449" s="356" t="str">
        <f t="shared" si="20"/>
        <v>项</v>
      </c>
    </row>
    <row r="450" ht="36" hidden="1" customHeight="1" spans="1:7">
      <c r="A450" s="351">
        <v>2060899</v>
      </c>
      <c r="B450" s="352" t="s">
        <v>368</v>
      </c>
      <c r="C450" s="357">
        <v>0</v>
      </c>
      <c r="D450" s="357">
        <v>0</v>
      </c>
      <c r="E450" s="354" t="str">
        <f t="shared" si="18"/>
        <v/>
      </c>
      <c r="F450" s="355" t="str">
        <f t="shared" si="19"/>
        <v>否</v>
      </c>
      <c r="G450" s="356" t="str">
        <f t="shared" si="20"/>
        <v>项</v>
      </c>
    </row>
    <row r="451" ht="36" customHeight="1" spans="1:7">
      <c r="A451" s="358">
        <v>20609</v>
      </c>
      <c r="B451" s="352" t="s">
        <v>369</v>
      </c>
      <c r="C451" s="353">
        <f>SUM(C452:C454)</f>
        <v>33</v>
      </c>
      <c r="D451" s="353">
        <f>SUM(D452:D454)</f>
        <v>50</v>
      </c>
      <c r="E451" s="354">
        <f t="shared" si="18"/>
        <v>0.515</v>
      </c>
      <c r="F451" s="355" t="str">
        <f t="shared" si="19"/>
        <v>是</v>
      </c>
      <c r="G451" s="356" t="str">
        <f t="shared" si="20"/>
        <v>款</v>
      </c>
    </row>
    <row r="452" ht="36" hidden="1" customHeight="1" spans="1:7">
      <c r="A452" s="351">
        <v>2060901</v>
      </c>
      <c r="B452" s="352" t="s">
        <v>370</v>
      </c>
      <c r="C452" s="357">
        <v>0</v>
      </c>
      <c r="D452" s="357">
        <v>0</v>
      </c>
      <c r="E452" s="354" t="str">
        <f t="shared" ref="E452:E515" si="21">IF(C452&lt;&gt;0,IF((D452/C452-1)&lt;-30%,"",IF((D452/C452-1)&gt;150%,"",D452/C452-1)),"")</f>
        <v/>
      </c>
      <c r="F452" s="355" t="str">
        <f t="shared" ref="F452:F515" si="22">IF(LEN(A452)=3,"是",IF(B452&lt;&gt;"",IF(SUM(C452:D452)&lt;&gt;0,"是","否"),"是"))</f>
        <v>否</v>
      </c>
      <c r="G452" s="356" t="str">
        <f t="shared" ref="G452:G515" si="23">IF(LEN(A452)=3,"类",IF(LEN(A452)=5,"款","项"))</f>
        <v>项</v>
      </c>
    </row>
    <row r="453" ht="36" hidden="1" customHeight="1" spans="1:7">
      <c r="A453" s="351">
        <v>2060902</v>
      </c>
      <c r="B453" s="352" t="s">
        <v>371</v>
      </c>
      <c r="C453" s="357">
        <v>0</v>
      </c>
      <c r="D453" s="357">
        <v>0</v>
      </c>
      <c r="E453" s="354" t="str">
        <f t="shared" si="21"/>
        <v/>
      </c>
      <c r="F453" s="355" t="str">
        <f t="shared" si="22"/>
        <v>否</v>
      </c>
      <c r="G453" s="356" t="str">
        <f t="shared" si="23"/>
        <v>项</v>
      </c>
    </row>
    <row r="454" ht="36" customHeight="1" spans="1:7">
      <c r="A454" s="351">
        <v>2060999</v>
      </c>
      <c r="B454" s="352" t="s">
        <v>372</v>
      </c>
      <c r="C454" s="357">
        <v>33</v>
      </c>
      <c r="D454" s="357">
        <v>50</v>
      </c>
      <c r="E454" s="354">
        <f t="shared" si="21"/>
        <v>0.515</v>
      </c>
      <c r="F454" s="355" t="str">
        <f t="shared" si="22"/>
        <v>是</v>
      </c>
      <c r="G454" s="356" t="str">
        <f t="shared" si="23"/>
        <v>项</v>
      </c>
    </row>
    <row r="455" ht="36" hidden="1" customHeight="1" spans="1:7">
      <c r="A455" s="351">
        <v>20699</v>
      </c>
      <c r="B455" s="352" t="s">
        <v>373</v>
      </c>
      <c r="C455" s="353">
        <f>SUM(C456:C459)</f>
        <v>0</v>
      </c>
      <c r="D455" s="353">
        <f>SUM(D456:D459)</f>
        <v>0</v>
      </c>
      <c r="E455" s="354" t="str">
        <f t="shared" si="21"/>
        <v/>
      </c>
      <c r="F455" s="355" t="str">
        <f t="shared" si="22"/>
        <v>否</v>
      </c>
      <c r="G455" s="356" t="str">
        <f t="shared" si="23"/>
        <v>款</v>
      </c>
    </row>
    <row r="456" ht="36" hidden="1" customHeight="1" spans="1:7">
      <c r="A456" s="351">
        <v>2069901</v>
      </c>
      <c r="B456" s="352" t="s">
        <v>374</v>
      </c>
      <c r="C456" s="357">
        <v>0</v>
      </c>
      <c r="D456" s="357">
        <v>0</v>
      </c>
      <c r="E456" s="354" t="str">
        <f t="shared" si="21"/>
        <v/>
      </c>
      <c r="F456" s="355" t="str">
        <f t="shared" si="22"/>
        <v>否</v>
      </c>
      <c r="G456" s="356" t="str">
        <f t="shared" si="23"/>
        <v>项</v>
      </c>
    </row>
    <row r="457" ht="36" hidden="1" customHeight="1" spans="1:7">
      <c r="A457" s="351">
        <v>2069902</v>
      </c>
      <c r="B457" s="352" t="s">
        <v>375</v>
      </c>
      <c r="C457" s="357">
        <v>0</v>
      </c>
      <c r="D457" s="357">
        <v>0</v>
      </c>
      <c r="E457" s="354" t="str">
        <f t="shared" si="21"/>
        <v/>
      </c>
      <c r="F457" s="355" t="str">
        <f t="shared" si="22"/>
        <v>否</v>
      </c>
      <c r="G457" s="356" t="str">
        <f t="shared" si="23"/>
        <v>项</v>
      </c>
    </row>
    <row r="458" ht="36" hidden="1" customHeight="1" spans="1:7">
      <c r="A458" s="351">
        <v>2069903</v>
      </c>
      <c r="B458" s="352" t="s">
        <v>376</v>
      </c>
      <c r="C458" s="357">
        <v>0</v>
      </c>
      <c r="D458" s="357">
        <v>0</v>
      </c>
      <c r="E458" s="354" t="str">
        <f t="shared" si="21"/>
        <v/>
      </c>
      <c r="F458" s="355" t="str">
        <f t="shared" si="22"/>
        <v>否</v>
      </c>
      <c r="G458" s="356" t="str">
        <f t="shared" si="23"/>
        <v>项</v>
      </c>
    </row>
    <row r="459" ht="36" hidden="1" customHeight="1" spans="1:7">
      <c r="A459" s="351">
        <v>2069999</v>
      </c>
      <c r="B459" s="352" t="s">
        <v>377</v>
      </c>
      <c r="C459" s="357">
        <v>0</v>
      </c>
      <c r="D459" s="357">
        <v>0</v>
      </c>
      <c r="E459" s="354" t="str">
        <f t="shared" si="21"/>
        <v/>
      </c>
      <c r="F459" s="355" t="str">
        <f t="shared" si="22"/>
        <v>否</v>
      </c>
      <c r="G459" s="356" t="str">
        <f t="shared" si="23"/>
        <v>项</v>
      </c>
    </row>
    <row r="460" ht="36" customHeight="1" spans="1:7">
      <c r="A460" s="351">
        <v>207</v>
      </c>
      <c r="B460" s="352" t="s">
        <v>378</v>
      </c>
      <c r="C460" s="353">
        <f>SUM(C461,C477,C485,C496,C505,C513)</f>
        <v>4000</v>
      </c>
      <c r="D460" s="353">
        <f>SUM(D461,D477,D485,D496,D505,D513)</f>
        <v>4000</v>
      </c>
      <c r="E460" s="354">
        <f t="shared" si="21"/>
        <v>0</v>
      </c>
      <c r="F460" s="355" t="str">
        <f t="shared" si="22"/>
        <v>是</v>
      </c>
      <c r="G460" s="356" t="str">
        <f t="shared" si="23"/>
        <v>类</v>
      </c>
    </row>
    <row r="461" ht="36" customHeight="1" spans="1:7">
      <c r="A461" s="351">
        <v>20701</v>
      </c>
      <c r="B461" s="352" t="s">
        <v>379</v>
      </c>
      <c r="C461" s="353">
        <f>SUM(C462:C476)</f>
        <v>2775</v>
      </c>
      <c r="D461" s="353">
        <f>SUM(D462:D476)</f>
        <v>2039</v>
      </c>
      <c r="E461" s="354">
        <f t="shared" si="21"/>
        <v>-0.265</v>
      </c>
      <c r="F461" s="355" t="str">
        <f t="shared" si="22"/>
        <v>是</v>
      </c>
      <c r="G461" s="356" t="str">
        <f t="shared" si="23"/>
        <v>款</v>
      </c>
    </row>
    <row r="462" ht="36" customHeight="1" spans="1:7">
      <c r="A462" s="358">
        <v>2070101</v>
      </c>
      <c r="B462" s="352" t="s">
        <v>73</v>
      </c>
      <c r="C462" s="357">
        <v>300</v>
      </c>
      <c r="D462" s="357">
        <v>227</v>
      </c>
      <c r="E462" s="354">
        <f t="shared" si="21"/>
        <v>-0.243</v>
      </c>
      <c r="F462" s="355" t="str">
        <f t="shared" si="22"/>
        <v>是</v>
      </c>
      <c r="G462" s="356" t="str">
        <f t="shared" si="23"/>
        <v>项</v>
      </c>
    </row>
    <row r="463" ht="36" customHeight="1" spans="1:7">
      <c r="A463" s="351">
        <v>2070102</v>
      </c>
      <c r="B463" s="352" t="s">
        <v>74</v>
      </c>
      <c r="C463" s="357">
        <v>100</v>
      </c>
      <c r="D463" s="357">
        <v>50</v>
      </c>
      <c r="E463" s="354" t="str">
        <f t="shared" si="21"/>
        <v/>
      </c>
      <c r="F463" s="355" t="str">
        <f t="shared" si="22"/>
        <v>是</v>
      </c>
      <c r="G463" s="356" t="str">
        <f t="shared" si="23"/>
        <v>项</v>
      </c>
    </row>
    <row r="464" ht="36" hidden="1" customHeight="1" spans="1:7">
      <c r="A464" s="351">
        <v>2070103</v>
      </c>
      <c r="B464" s="352" t="s">
        <v>75</v>
      </c>
      <c r="C464" s="357">
        <v>0</v>
      </c>
      <c r="D464" s="357">
        <v>0</v>
      </c>
      <c r="E464" s="354" t="str">
        <f t="shared" si="21"/>
        <v/>
      </c>
      <c r="F464" s="355" t="str">
        <f t="shared" si="22"/>
        <v>否</v>
      </c>
      <c r="G464" s="356" t="str">
        <f t="shared" si="23"/>
        <v>项</v>
      </c>
    </row>
    <row r="465" ht="36" customHeight="1" spans="1:7">
      <c r="A465" s="351">
        <v>2070104</v>
      </c>
      <c r="B465" s="352" t="s">
        <v>380</v>
      </c>
      <c r="C465" s="357">
        <v>170</v>
      </c>
      <c r="D465" s="357">
        <v>182</v>
      </c>
      <c r="E465" s="354">
        <f t="shared" si="21"/>
        <v>0.071</v>
      </c>
      <c r="F465" s="355" t="str">
        <f t="shared" si="22"/>
        <v>是</v>
      </c>
      <c r="G465" s="356" t="str">
        <f t="shared" si="23"/>
        <v>项</v>
      </c>
    </row>
    <row r="466" ht="36" hidden="1" customHeight="1" spans="1:7">
      <c r="A466" s="351">
        <v>2070105</v>
      </c>
      <c r="B466" s="352" t="s">
        <v>381</v>
      </c>
      <c r="C466" s="357">
        <v>0</v>
      </c>
      <c r="D466" s="357">
        <v>0</v>
      </c>
      <c r="E466" s="354" t="str">
        <f t="shared" si="21"/>
        <v/>
      </c>
      <c r="F466" s="355" t="str">
        <f t="shared" si="22"/>
        <v>否</v>
      </c>
      <c r="G466" s="356" t="str">
        <f t="shared" si="23"/>
        <v>项</v>
      </c>
    </row>
    <row r="467" ht="36" hidden="1" customHeight="1" spans="1:7">
      <c r="A467" s="351">
        <v>2070106</v>
      </c>
      <c r="B467" s="352" t="s">
        <v>382</v>
      </c>
      <c r="C467" s="357">
        <v>0</v>
      </c>
      <c r="D467" s="357">
        <v>0</v>
      </c>
      <c r="E467" s="354" t="str">
        <f t="shared" si="21"/>
        <v/>
      </c>
      <c r="F467" s="355" t="str">
        <f t="shared" si="22"/>
        <v>否</v>
      </c>
      <c r="G467" s="356" t="str">
        <f t="shared" si="23"/>
        <v>项</v>
      </c>
    </row>
    <row r="468" ht="36" customHeight="1" spans="1:7">
      <c r="A468" s="351">
        <v>2070107</v>
      </c>
      <c r="B468" s="352" t="s">
        <v>383</v>
      </c>
      <c r="C468" s="357">
        <v>320</v>
      </c>
      <c r="D468" s="357">
        <v>366</v>
      </c>
      <c r="E468" s="354">
        <f t="shared" si="21"/>
        <v>0.144</v>
      </c>
      <c r="F468" s="355" t="str">
        <f t="shared" si="22"/>
        <v>是</v>
      </c>
      <c r="G468" s="356" t="str">
        <f t="shared" si="23"/>
        <v>项</v>
      </c>
    </row>
    <row r="469" ht="36" customHeight="1" spans="1:7">
      <c r="A469" s="351">
        <v>2070108</v>
      </c>
      <c r="B469" s="352" t="s">
        <v>384</v>
      </c>
      <c r="C469" s="357">
        <v>10</v>
      </c>
      <c r="D469" s="357">
        <v>10</v>
      </c>
      <c r="E469" s="354">
        <f t="shared" si="21"/>
        <v>0</v>
      </c>
      <c r="F469" s="355" t="str">
        <f t="shared" si="22"/>
        <v>是</v>
      </c>
      <c r="G469" s="356" t="str">
        <f t="shared" si="23"/>
        <v>项</v>
      </c>
    </row>
    <row r="470" ht="36" customHeight="1" spans="1:7">
      <c r="A470" s="351">
        <v>2070109</v>
      </c>
      <c r="B470" s="352" t="s">
        <v>385</v>
      </c>
      <c r="C470" s="357">
        <v>965</v>
      </c>
      <c r="D470" s="357">
        <v>888</v>
      </c>
      <c r="E470" s="354">
        <f t="shared" si="21"/>
        <v>-0.08</v>
      </c>
      <c r="F470" s="355" t="str">
        <f t="shared" si="22"/>
        <v>是</v>
      </c>
      <c r="G470" s="356" t="str">
        <f t="shared" si="23"/>
        <v>项</v>
      </c>
    </row>
    <row r="471" ht="36" hidden="1" customHeight="1" spans="1:7">
      <c r="A471" s="351">
        <v>2070110</v>
      </c>
      <c r="B471" s="352" t="s">
        <v>386</v>
      </c>
      <c r="C471" s="357">
        <v>0</v>
      </c>
      <c r="D471" s="357">
        <v>0</v>
      </c>
      <c r="E471" s="354" t="str">
        <f t="shared" si="21"/>
        <v/>
      </c>
      <c r="F471" s="355" t="str">
        <f t="shared" si="22"/>
        <v>否</v>
      </c>
      <c r="G471" s="356" t="str">
        <f t="shared" si="23"/>
        <v>项</v>
      </c>
    </row>
    <row r="472" ht="36" customHeight="1" spans="1:7">
      <c r="A472" s="351">
        <v>2070111</v>
      </c>
      <c r="B472" s="352" t="s">
        <v>387</v>
      </c>
      <c r="C472" s="357">
        <v>300</v>
      </c>
      <c r="D472" s="357">
        <v>10</v>
      </c>
      <c r="E472" s="354" t="str">
        <f t="shared" si="21"/>
        <v/>
      </c>
      <c r="F472" s="355" t="str">
        <f t="shared" si="22"/>
        <v>是</v>
      </c>
      <c r="G472" s="356" t="str">
        <f t="shared" si="23"/>
        <v>项</v>
      </c>
    </row>
    <row r="473" ht="36" customHeight="1" spans="1:7">
      <c r="A473" s="351">
        <v>2070112</v>
      </c>
      <c r="B473" s="352" t="s">
        <v>388</v>
      </c>
      <c r="C473" s="357">
        <v>10</v>
      </c>
      <c r="D473" s="357">
        <v>0</v>
      </c>
      <c r="E473" s="354" t="str">
        <f t="shared" si="21"/>
        <v/>
      </c>
      <c r="F473" s="355" t="str">
        <f t="shared" si="22"/>
        <v>是</v>
      </c>
      <c r="G473" s="356" t="str">
        <f t="shared" si="23"/>
        <v>项</v>
      </c>
    </row>
    <row r="474" ht="36" customHeight="1" spans="1:7">
      <c r="A474" s="351">
        <v>2070113</v>
      </c>
      <c r="B474" s="352" t="s">
        <v>389</v>
      </c>
      <c r="C474" s="357">
        <v>100</v>
      </c>
      <c r="D474" s="357">
        <v>10</v>
      </c>
      <c r="E474" s="354" t="str">
        <f t="shared" si="21"/>
        <v/>
      </c>
      <c r="F474" s="355" t="str">
        <f t="shared" si="22"/>
        <v>是</v>
      </c>
      <c r="G474" s="356" t="str">
        <f t="shared" si="23"/>
        <v>项</v>
      </c>
    </row>
    <row r="475" ht="36" hidden="1" customHeight="1" spans="1:7">
      <c r="A475" s="351">
        <v>2070114</v>
      </c>
      <c r="B475" s="352" t="s">
        <v>390</v>
      </c>
      <c r="C475" s="357">
        <v>0</v>
      </c>
      <c r="D475" s="357">
        <v>0</v>
      </c>
      <c r="E475" s="354" t="str">
        <f t="shared" si="21"/>
        <v/>
      </c>
      <c r="F475" s="355" t="str">
        <f t="shared" si="22"/>
        <v>否</v>
      </c>
      <c r="G475" s="356" t="str">
        <f t="shared" si="23"/>
        <v>项</v>
      </c>
    </row>
    <row r="476" ht="36" customHeight="1" spans="1:7">
      <c r="A476" s="351">
        <v>2070199</v>
      </c>
      <c r="B476" s="352" t="s">
        <v>391</v>
      </c>
      <c r="C476" s="357">
        <v>500</v>
      </c>
      <c r="D476" s="357">
        <v>296</v>
      </c>
      <c r="E476" s="354" t="str">
        <f t="shared" si="21"/>
        <v/>
      </c>
      <c r="F476" s="355" t="str">
        <f t="shared" si="22"/>
        <v>是</v>
      </c>
      <c r="G476" s="356" t="str">
        <f t="shared" si="23"/>
        <v>项</v>
      </c>
    </row>
    <row r="477" ht="36" customHeight="1" spans="1:7">
      <c r="A477" s="351">
        <v>20702</v>
      </c>
      <c r="B477" s="352" t="s">
        <v>392</v>
      </c>
      <c r="C477" s="353">
        <f>SUM(C478:C484)</f>
        <v>70</v>
      </c>
      <c r="D477" s="353">
        <f>SUM(D478:D484)</f>
        <v>74</v>
      </c>
      <c r="E477" s="354">
        <f t="shared" si="21"/>
        <v>0.057</v>
      </c>
      <c r="F477" s="355" t="str">
        <f t="shared" si="22"/>
        <v>是</v>
      </c>
      <c r="G477" s="356" t="str">
        <f t="shared" si="23"/>
        <v>款</v>
      </c>
    </row>
    <row r="478" ht="36" hidden="1" customHeight="1" spans="1:7">
      <c r="A478" s="351">
        <v>2070201</v>
      </c>
      <c r="B478" s="352" t="s">
        <v>73</v>
      </c>
      <c r="C478" s="357">
        <v>0</v>
      </c>
      <c r="D478" s="357">
        <v>0</v>
      </c>
      <c r="E478" s="354" t="str">
        <f t="shared" si="21"/>
        <v/>
      </c>
      <c r="F478" s="355" t="str">
        <f t="shared" si="22"/>
        <v>否</v>
      </c>
      <c r="G478" s="356" t="str">
        <f t="shared" si="23"/>
        <v>项</v>
      </c>
    </row>
    <row r="479" ht="36" hidden="1" customHeight="1" spans="1:7">
      <c r="A479" s="351">
        <v>2070202</v>
      </c>
      <c r="B479" s="352" t="s">
        <v>74</v>
      </c>
      <c r="C479" s="357">
        <v>0</v>
      </c>
      <c r="D479" s="357">
        <v>0</v>
      </c>
      <c r="E479" s="354" t="str">
        <f t="shared" si="21"/>
        <v/>
      </c>
      <c r="F479" s="355" t="str">
        <f t="shared" si="22"/>
        <v>否</v>
      </c>
      <c r="G479" s="356" t="str">
        <f t="shared" si="23"/>
        <v>项</v>
      </c>
    </row>
    <row r="480" ht="36" hidden="1" customHeight="1" spans="1:7">
      <c r="A480" s="351">
        <v>2070203</v>
      </c>
      <c r="B480" s="352" t="s">
        <v>75</v>
      </c>
      <c r="C480" s="357">
        <v>0</v>
      </c>
      <c r="D480" s="357">
        <v>0</v>
      </c>
      <c r="E480" s="354" t="str">
        <f t="shared" si="21"/>
        <v/>
      </c>
      <c r="F480" s="355" t="str">
        <f t="shared" si="22"/>
        <v>否</v>
      </c>
      <c r="G480" s="356" t="str">
        <f t="shared" si="23"/>
        <v>项</v>
      </c>
    </row>
    <row r="481" ht="36" hidden="1" customHeight="1" spans="1:7">
      <c r="A481" s="351">
        <v>2070204</v>
      </c>
      <c r="B481" s="352" t="s">
        <v>393</v>
      </c>
      <c r="C481" s="357">
        <v>0</v>
      </c>
      <c r="D481" s="357">
        <v>0</v>
      </c>
      <c r="E481" s="354" t="str">
        <f t="shared" si="21"/>
        <v/>
      </c>
      <c r="F481" s="355" t="str">
        <f t="shared" si="22"/>
        <v>否</v>
      </c>
      <c r="G481" s="356" t="str">
        <f t="shared" si="23"/>
        <v>项</v>
      </c>
    </row>
    <row r="482" ht="36" hidden="1" customHeight="1" spans="1:7">
      <c r="A482" s="351">
        <v>2070205</v>
      </c>
      <c r="B482" s="352" t="s">
        <v>394</v>
      </c>
      <c r="C482" s="357">
        <v>0</v>
      </c>
      <c r="D482" s="357">
        <v>0</v>
      </c>
      <c r="E482" s="354" t="str">
        <f t="shared" si="21"/>
        <v/>
      </c>
      <c r="F482" s="355" t="str">
        <f t="shared" si="22"/>
        <v>否</v>
      </c>
      <c r="G482" s="356" t="str">
        <f t="shared" si="23"/>
        <v>项</v>
      </c>
    </row>
    <row r="483" ht="36" hidden="1" customHeight="1" spans="1:7">
      <c r="A483" s="351">
        <v>2070206</v>
      </c>
      <c r="B483" s="352" t="s">
        <v>395</v>
      </c>
      <c r="C483" s="357">
        <v>0</v>
      </c>
      <c r="D483" s="357">
        <v>0</v>
      </c>
      <c r="E483" s="354" t="str">
        <f t="shared" si="21"/>
        <v/>
      </c>
      <c r="F483" s="355" t="str">
        <f t="shared" si="22"/>
        <v>否</v>
      </c>
      <c r="G483" s="356" t="str">
        <f t="shared" si="23"/>
        <v>项</v>
      </c>
    </row>
    <row r="484" ht="36" customHeight="1" spans="1:7">
      <c r="A484" s="351">
        <v>2070299</v>
      </c>
      <c r="B484" s="352" t="s">
        <v>396</v>
      </c>
      <c r="C484" s="357">
        <v>70</v>
      </c>
      <c r="D484" s="357">
        <v>74</v>
      </c>
      <c r="E484" s="354">
        <f t="shared" si="21"/>
        <v>0.057</v>
      </c>
      <c r="F484" s="355" t="str">
        <f t="shared" si="22"/>
        <v>是</v>
      </c>
      <c r="G484" s="356" t="str">
        <f t="shared" si="23"/>
        <v>项</v>
      </c>
    </row>
    <row r="485" ht="36" customHeight="1" spans="1:7">
      <c r="A485" s="351">
        <v>20703</v>
      </c>
      <c r="B485" s="352" t="s">
        <v>397</v>
      </c>
      <c r="C485" s="353">
        <f>SUM(C486:C495)</f>
        <v>225</v>
      </c>
      <c r="D485" s="353">
        <f>SUM(D486:D495)</f>
        <v>201</v>
      </c>
      <c r="E485" s="354">
        <f t="shared" si="21"/>
        <v>-0.107</v>
      </c>
      <c r="F485" s="355" t="str">
        <f t="shared" si="22"/>
        <v>是</v>
      </c>
      <c r="G485" s="356" t="str">
        <f t="shared" si="23"/>
        <v>款</v>
      </c>
    </row>
    <row r="486" ht="36" customHeight="1" spans="1:7">
      <c r="A486" s="351">
        <v>2070301</v>
      </c>
      <c r="B486" s="352" t="s">
        <v>73</v>
      </c>
      <c r="C486" s="357">
        <v>20</v>
      </c>
      <c r="D486" s="357">
        <v>5</v>
      </c>
      <c r="E486" s="354" t="str">
        <f t="shared" si="21"/>
        <v/>
      </c>
      <c r="F486" s="355" t="str">
        <f t="shared" si="22"/>
        <v>是</v>
      </c>
      <c r="G486" s="356" t="str">
        <f t="shared" si="23"/>
        <v>项</v>
      </c>
    </row>
    <row r="487" ht="36" hidden="1" customHeight="1" spans="1:7">
      <c r="A487" s="351">
        <v>2070302</v>
      </c>
      <c r="B487" s="352" t="s">
        <v>74</v>
      </c>
      <c r="C487" s="357">
        <v>0</v>
      </c>
      <c r="D487" s="357">
        <v>0</v>
      </c>
      <c r="E487" s="354" t="str">
        <f t="shared" si="21"/>
        <v/>
      </c>
      <c r="F487" s="355" t="str">
        <f t="shared" si="22"/>
        <v>否</v>
      </c>
      <c r="G487" s="356" t="str">
        <f t="shared" si="23"/>
        <v>项</v>
      </c>
    </row>
    <row r="488" ht="36" hidden="1" customHeight="1" spans="1:7">
      <c r="A488" s="351">
        <v>2070303</v>
      </c>
      <c r="B488" s="352" t="s">
        <v>75</v>
      </c>
      <c r="C488" s="357">
        <v>0</v>
      </c>
      <c r="D488" s="357">
        <v>0</v>
      </c>
      <c r="E488" s="354" t="str">
        <f t="shared" si="21"/>
        <v/>
      </c>
      <c r="F488" s="355" t="str">
        <f t="shared" si="22"/>
        <v>否</v>
      </c>
      <c r="G488" s="356" t="str">
        <f t="shared" si="23"/>
        <v>项</v>
      </c>
    </row>
    <row r="489" ht="36" hidden="1" customHeight="1" spans="1:7">
      <c r="A489" s="351">
        <v>2070304</v>
      </c>
      <c r="B489" s="352" t="s">
        <v>398</v>
      </c>
      <c r="C489" s="357">
        <v>0</v>
      </c>
      <c r="D489" s="357">
        <v>0</v>
      </c>
      <c r="E489" s="354" t="str">
        <f t="shared" si="21"/>
        <v/>
      </c>
      <c r="F489" s="355" t="str">
        <f t="shared" si="22"/>
        <v>否</v>
      </c>
      <c r="G489" s="356" t="str">
        <f t="shared" si="23"/>
        <v>项</v>
      </c>
    </row>
    <row r="490" ht="36" customHeight="1" spans="1:7">
      <c r="A490" s="351">
        <v>2070305</v>
      </c>
      <c r="B490" s="352" t="s">
        <v>399</v>
      </c>
      <c r="C490" s="357">
        <v>15</v>
      </c>
      <c r="D490" s="357">
        <v>0</v>
      </c>
      <c r="E490" s="354" t="str">
        <f t="shared" si="21"/>
        <v/>
      </c>
      <c r="F490" s="355" t="str">
        <f t="shared" si="22"/>
        <v>是</v>
      </c>
      <c r="G490" s="356" t="str">
        <f t="shared" si="23"/>
        <v>项</v>
      </c>
    </row>
    <row r="491" ht="36" hidden="1" customHeight="1" spans="1:7">
      <c r="A491" s="351">
        <v>2070306</v>
      </c>
      <c r="B491" s="352" t="s">
        <v>400</v>
      </c>
      <c r="C491" s="357">
        <v>0</v>
      </c>
      <c r="D491" s="357">
        <v>0</v>
      </c>
      <c r="E491" s="354" t="str">
        <f t="shared" si="21"/>
        <v/>
      </c>
      <c r="F491" s="355" t="str">
        <f t="shared" si="22"/>
        <v>否</v>
      </c>
      <c r="G491" s="356" t="str">
        <f t="shared" si="23"/>
        <v>项</v>
      </c>
    </row>
    <row r="492" ht="36" customHeight="1" spans="1:7">
      <c r="A492" s="351">
        <v>2070307</v>
      </c>
      <c r="B492" s="352" t="s">
        <v>401</v>
      </c>
      <c r="C492" s="357">
        <v>40</v>
      </c>
      <c r="D492" s="357">
        <v>0</v>
      </c>
      <c r="E492" s="354" t="str">
        <f t="shared" si="21"/>
        <v/>
      </c>
      <c r="F492" s="355" t="str">
        <f t="shared" si="22"/>
        <v>是</v>
      </c>
      <c r="G492" s="356" t="str">
        <f t="shared" si="23"/>
        <v>项</v>
      </c>
    </row>
    <row r="493" ht="36" hidden="1" customHeight="1" spans="1:7">
      <c r="A493" s="351">
        <v>2070308</v>
      </c>
      <c r="B493" s="352" t="s">
        <v>402</v>
      </c>
      <c r="C493" s="357">
        <v>0</v>
      </c>
      <c r="D493" s="357">
        <v>0</v>
      </c>
      <c r="E493" s="354" t="str">
        <f t="shared" si="21"/>
        <v/>
      </c>
      <c r="F493" s="355" t="str">
        <f t="shared" si="22"/>
        <v>否</v>
      </c>
      <c r="G493" s="356" t="str">
        <f t="shared" si="23"/>
        <v>项</v>
      </c>
    </row>
    <row r="494" ht="36" hidden="1" customHeight="1" spans="1:7">
      <c r="A494" s="351">
        <v>2070309</v>
      </c>
      <c r="B494" s="352" t="s">
        <v>403</v>
      </c>
      <c r="C494" s="357">
        <v>0</v>
      </c>
      <c r="D494" s="357">
        <v>0</v>
      </c>
      <c r="E494" s="354" t="str">
        <f t="shared" si="21"/>
        <v/>
      </c>
      <c r="F494" s="355" t="str">
        <f t="shared" si="22"/>
        <v>否</v>
      </c>
      <c r="G494" s="356" t="str">
        <f t="shared" si="23"/>
        <v>项</v>
      </c>
    </row>
    <row r="495" ht="36" customHeight="1" spans="1:7">
      <c r="A495" s="351">
        <v>2070399</v>
      </c>
      <c r="B495" s="352" t="s">
        <v>404</v>
      </c>
      <c r="C495" s="357">
        <v>150</v>
      </c>
      <c r="D495" s="357">
        <v>196</v>
      </c>
      <c r="E495" s="354">
        <f t="shared" si="21"/>
        <v>0.307</v>
      </c>
      <c r="F495" s="355" t="str">
        <f t="shared" si="22"/>
        <v>是</v>
      </c>
      <c r="G495" s="356" t="str">
        <f t="shared" si="23"/>
        <v>项</v>
      </c>
    </row>
    <row r="496" ht="36" customHeight="1" spans="1:7">
      <c r="A496" s="351">
        <v>20706</v>
      </c>
      <c r="B496" s="352" t="s">
        <v>405</v>
      </c>
      <c r="C496" s="353">
        <f>SUM(C497:C504)</f>
        <v>50</v>
      </c>
      <c r="D496" s="353">
        <f>SUM(D497:D504)</f>
        <v>0</v>
      </c>
      <c r="E496" s="354" t="str">
        <f t="shared" si="21"/>
        <v/>
      </c>
      <c r="F496" s="355" t="str">
        <f t="shared" si="22"/>
        <v>是</v>
      </c>
      <c r="G496" s="356" t="str">
        <f t="shared" si="23"/>
        <v>款</v>
      </c>
    </row>
    <row r="497" ht="36" hidden="1" customHeight="1" spans="1:7">
      <c r="A497" s="351">
        <v>2070601</v>
      </c>
      <c r="B497" s="352" t="s">
        <v>73</v>
      </c>
      <c r="C497" s="357">
        <v>0</v>
      </c>
      <c r="D497" s="357">
        <v>0</v>
      </c>
      <c r="E497" s="354" t="str">
        <f t="shared" si="21"/>
        <v/>
      </c>
      <c r="F497" s="355" t="str">
        <f t="shared" si="22"/>
        <v>否</v>
      </c>
      <c r="G497" s="356" t="str">
        <f t="shared" si="23"/>
        <v>项</v>
      </c>
    </row>
    <row r="498" ht="36" hidden="1" customHeight="1" spans="1:7">
      <c r="A498" s="351">
        <v>2070602</v>
      </c>
      <c r="B498" s="352" t="s">
        <v>74</v>
      </c>
      <c r="C498" s="357">
        <v>0</v>
      </c>
      <c r="D498" s="357">
        <v>0</v>
      </c>
      <c r="E498" s="354" t="str">
        <f t="shared" si="21"/>
        <v/>
      </c>
      <c r="F498" s="355" t="str">
        <f t="shared" si="22"/>
        <v>否</v>
      </c>
      <c r="G498" s="356" t="str">
        <f t="shared" si="23"/>
        <v>项</v>
      </c>
    </row>
    <row r="499" ht="36" hidden="1" customHeight="1" spans="1:7">
      <c r="A499" s="351">
        <v>2070603</v>
      </c>
      <c r="B499" s="352" t="s">
        <v>75</v>
      </c>
      <c r="C499" s="357">
        <v>0</v>
      </c>
      <c r="D499" s="357">
        <v>0</v>
      </c>
      <c r="E499" s="354" t="str">
        <f t="shared" si="21"/>
        <v/>
      </c>
      <c r="F499" s="355" t="str">
        <f t="shared" si="22"/>
        <v>否</v>
      </c>
      <c r="G499" s="356" t="str">
        <f t="shared" si="23"/>
        <v>项</v>
      </c>
    </row>
    <row r="500" ht="36" hidden="1" customHeight="1" spans="1:7">
      <c r="A500" s="351">
        <v>2070604</v>
      </c>
      <c r="B500" s="352" t="s">
        <v>406</v>
      </c>
      <c r="C500" s="357">
        <v>0</v>
      </c>
      <c r="D500" s="357">
        <v>0</v>
      </c>
      <c r="E500" s="354" t="str">
        <f t="shared" si="21"/>
        <v/>
      </c>
      <c r="F500" s="355" t="str">
        <f t="shared" si="22"/>
        <v>否</v>
      </c>
      <c r="G500" s="356" t="str">
        <f t="shared" si="23"/>
        <v>项</v>
      </c>
    </row>
    <row r="501" ht="36" hidden="1" customHeight="1" spans="1:7">
      <c r="A501" s="351">
        <v>2070605</v>
      </c>
      <c r="B501" s="352" t="s">
        <v>407</v>
      </c>
      <c r="C501" s="357">
        <v>0</v>
      </c>
      <c r="D501" s="357">
        <v>0</v>
      </c>
      <c r="E501" s="354" t="str">
        <f t="shared" si="21"/>
        <v/>
      </c>
      <c r="F501" s="355" t="str">
        <f t="shared" si="22"/>
        <v>否</v>
      </c>
      <c r="G501" s="356" t="str">
        <f t="shared" si="23"/>
        <v>项</v>
      </c>
    </row>
    <row r="502" ht="36" hidden="1" customHeight="1" spans="1:7">
      <c r="A502" s="351">
        <v>2070606</v>
      </c>
      <c r="B502" s="352" t="s">
        <v>408</v>
      </c>
      <c r="C502" s="357">
        <v>0</v>
      </c>
      <c r="D502" s="357">
        <v>0</v>
      </c>
      <c r="E502" s="354" t="str">
        <f t="shared" si="21"/>
        <v/>
      </c>
      <c r="F502" s="355" t="str">
        <f t="shared" si="22"/>
        <v>否</v>
      </c>
      <c r="G502" s="356" t="str">
        <f t="shared" si="23"/>
        <v>项</v>
      </c>
    </row>
    <row r="503" ht="36" hidden="1" customHeight="1" spans="1:7">
      <c r="A503" s="351">
        <v>2070607</v>
      </c>
      <c r="B503" s="352" t="s">
        <v>409</v>
      </c>
      <c r="C503" s="357">
        <v>0</v>
      </c>
      <c r="D503" s="357">
        <v>0</v>
      </c>
      <c r="E503" s="354" t="str">
        <f t="shared" si="21"/>
        <v/>
      </c>
      <c r="F503" s="355" t="str">
        <f t="shared" si="22"/>
        <v>否</v>
      </c>
      <c r="G503" s="356" t="str">
        <f t="shared" si="23"/>
        <v>项</v>
      </c>
    </row>
    <row r="504" ht="36" customHeight="1" spans="1:7">
      <c r="A504" s="351">
        <v>2070699</v>
      </c>
      <c r="B504" s="352" t="s">
        <v>410</v>
      </c>
      <c r="C504" s="357">
        <v>50</v>
      </c>
      <c r="D504" s="357">
        <v>0</v>
      </c>
      <c r="E504" s="354" t="str">
        <f t="shared" si="21"/>
        <v/>
      </c>
      <c r="F504" s="355" t="str">
        <f t="shared" si="22"/>
        <v>是</v>
      </c>
      <c r="G504" s="356" t="str">
        <f t="shared" si="23"/>
        <v>项</v>
      </c>
    </row>
    <row r="505" ht="36" customHeight="1" spans="1:7">
      <c r="A505" s="351">
        <v>20708</v>
      </c>
      <c r="B505" s="352" t="s">
        <v>411</v>
      </c>
      <c r="C505" s="353">
        <f>SUM(C506:C512)</f>
        <v>575</v>
      </c>
      <c r="D505" s="353">
        <f>SUM(D506:D512)</f>
        <v>1646</v>
      </c>
      <c r="E505" s="354" t="str">
        <f t="shared" si="21"/>
        <v/>
      </c>
      <c r="F505" s="355" t="str">
        <f t="shared" si="22"/>
        <v>是</v>
      </c>
      <c r="G505" s="356" t="str">
        <f t="shared" si="23"/>
        <v>款</v>
      </c>
    </row>
    <row r="506" ht="36" customHeight="1" spans="1:7">
      <c r="A506" s="351">
        <v>2070801</v>
      </c>
      <c r="B506" s="352" t="s">
        <v>73</v>
      </c>
      <c r="C506" s="357">
        <v>30</v>
      </c>
      <c r="D506" s="357">
        <v>0</v>
      </c>
      <c r="E506" s="354" t="str">
        <f t="shared" si="21"/>
        <v/>
      </c>
      <c r="F506" s="355" t="str">
        <f t="shared" si="22"/>
        <v>是</v>
      </c>
      <c r="G506" s="356" t="str">
        <f t="shared" si="23"/>
        <v>项</v>
      </c>
    </row>
    <row r="507" ht="36" customHeight="1" spans="1:7">
      <c r="A507" s="351">
        <v>2070802</v>
      </c>
      <c r="B507" s="352" t="s">
        <v>74</v>
      </c>
      <c r="C507" s="357">
        <v>5</v>
      </c>
      <c r="D507" s="357">
        <v>0</v>
      </c>
      <c r="E507" s="354" t="str">
        <f t="shared" si="21"/>
        <v/>
      </c>
      <c r="F507" s="355" t="str">
        <f t="shared" si="22"/>
        <v>是</v>
      </c>
      <c r="G507" s="356" t="str">
        <f t="shared" si="23"/>
        <v>项</v>
      </c>
    </row>
    <row r="508" ht="36" hidden="1" customHeight="1" spans="1:7">
      <c r="A508" s="351">
        <v>2070803</v>
      </c>
      <c r="B508" s="352" t="s">
        <v>75</v>
      </c>
      <c r="C508" s="357">
        <v>0</v>
      </c>
      <c r="D508" s="357">
        <v>0</v>
      </c>
      <c r="E508" s="354" t="str">
        <f t="shared" si="21"/>
        <v/>
      </c>
      <c r="F508" s="355" t="str">
        <f t="shared" si="22"/>
        <v>否</v>
      </c>
      <c r="G508" s="356" t="str">
        <f t="shared" si="23"/>
        <v>项</v>
      </c>
    </row>
    <row r="509" ht="36" hidden="1" customHeight="1" spans="1:7">
      <c r="A509" s="351">
        <v>2070806</v>
      </c>
      <c r="B509" s="352" t="s">
        <v>412</v>
      </c>
      <c r="C509" s="357">
        <v>0</v>
      </c>
      <c r="D509" s="357">
        <v>0</v>
      </c>
      <c r="E509" s="354" t="str">
        <f t="shared" si="21"/>
        <v/>
      </c>
      <c r="F509" s="355" t="str">
        <f t="shared" si="22"/>
        <v>否</v>
      </c>
      <c r="G509" s="356" t="str">
        <f t="shared" si="23"/>
        <v>项</v>
      </c>
    </row>
    <row r="510" ht="36" hidden="1" customHeight="1" spans="1:7">
      <c r="A510" s="351">
        <v>2070807</v>
      </c>
      <c r="B510" s="352" t="s">
        <v>413</v>
      </c>
      <c r="C510" s="357">
        <v>0</v>
      </c>
      <c r="D510" s="357">
        <v>0</v>
      </c>
      <c r="E510" s="354" t="str">
        <f t="shared" si="21"/>
        <v/>
      </c>
      <c r="F510" s="355" t="str">
        <f t="shared" si="22"/>
        <v>否</v>
      </c>
      <c r="G510" s="356" t="str">
        <f t="shared" si="23"/>
        <v>项</v>
      </c>
    </row>
    <row r="511" ht="36" customHeight="1" spans="1:7">
      <c r="A511" s="351">
        <v>2070808</v>
      </c>
      <c r="B511" s="352" t="s">
        <v>414</v>
      </c>
      <c r="C511" s="357">
        <v>490</v>
      </c>
      <c r="D511" s="357">
        <v>481</v>
      </c>
      <c r="E511" s="354">
        <f t="shared" si="21"/>
        <v>-0.018</v>
      </c>
      <c r="F511" s="355" t="str">
        <f t="shared" si="22"/>
        <v>是</v>
      </c>
      <c r="G511" s="356" t="str">
        <f t="shared" si="23"/>
        <v>项</v>
      </c>
    </row>
    <row r="512" ht="36" customHeight="1" spans="1:7">
      <c r="A512" s="351">
        <v>2070899</v>
      </c>
      <c r="B512" s="352" t="s">
        <v>415</v>
      </c>
      <c r="C512" s="357">
        <v>50</v>
      </c>
      <c r="D512" s="357">
        <v>1165</v>
      </c>
      <c r="E512" s="354" t="str">
        <f t="shared" si="21"/>
        <v/>
      </c>
      <c r="F512" s="355" t="str">
        <f t="shared" si="22"/>
        <v>是</v>
      </c>
      <c r="G512" s="356" t="str">
        <f t="shared" si="23"/>
        <v>项</v>
      </c>
    </row>
    <row r="513" ht="36" customHeight="1" spans="1:7">
      <c r="A513" s="351">
        <v>20799</v>
      </c>
      <c r="B513" s="352" t="s">
        <v>416</v>
      </c>
      <c r="C513" s="353">
        <f>SUM(C514:C516)</f>
        <v>305</v>
      </c>
      <c r="D513" s="353">
        <f>SUM(D514:D516)</f>
        <v>40</v>
      </c>
      <c r="E513" s="354" t="str">
        <f t="shared" si="21"/>
        <v/>
      </c>
      <c r="F513" s="355" t="str">
        <f t="shared" si="22"/>
        <v>是</v>
      </c>
      <c r="G513" s="356" t="str">
        <f t="shared" si="23"/>
        <v>款</v>
      </c>
    </row>
    <row r="514" ht="36" customHeight="1" spans="1:7">
      <c r="A514" s="351">
        <v>2079902</v>
      </c>
      <c r="B514" s="352" t="s">
        <v>417</v>
      </c>
      <c r="C514" s="357">
        <v>5</v>
      </c>
      <c r="D514" s="357">
        <v>0</v>
      </c>
      <c r="E514" s="354" t="str">
        <f t="shared" si="21"/>
        <v/>
      </c>
      <c r="F514" s="355" t="str">
        <f t="shared" si="22"/>
        <v>是</v>
      </c>
      <c r="G514" s="356" t="str">
        <f t="shared" si="23"/>
        <v>项</v>
      </c>
    </row>
    <row r="515" ht="36" hidden="1" customHeight="1" spans="1:7">
      <c r="A515" s="351">
        <v>2079903</v>
      </c>
      <c r="B515" s="352" t="s">
        <v>418</v>
      </c>
      <c r="C515" s="357">
        <v>0</v>
      </c>
      <c r="D515" s="357">
        <v>0</v>
      </c>
      <c r="E515" s="354" t="str">
        <f t="shared" si="21"/>
        <v/>
      </c>
      <c r="F515" s="355" t="str">
        <f t="shared" si="22"/>
        <v>否</v>
      </c>
      <c r="G515" s="356" t="str">
        <f t="shared" si="23"/>
        <v>项</v>
      </c>
    </row>
    <row r="516" ht="36" customHeight="1" spans="1:7">
      <c r="A516" s="351">
        <v>2079999</v>
      </c>
      <c r="B516" s="352" t="s">
        <v>419</v>
      </c>
      <c r="C516" s="357">
        <v>300</v>
      </c>
      <c r="D516" s="357">
        <v>40</v>
      </c>
      <c r="E516" s="354" t="str">
        <f t="shared" ref="E516:E579" si="24">IF(C516&lt;&gt;0,IF((D516/C516-1)&lt;-30%,"",IF((D516/C516-1)&gt;150%,"",D516/C516-1)),"")</f>
        <v/>
      </c>
      <c r="F516" s="355" t="str">
        <f t="shared" ref="F516:F579" si="25">IF(LEN(A516)=3,"是",IF(B516&lt;&gt;"",IF(SUM(C516:D516)&lt;&gt;0,"是","否"),"是"))</f>
        <v>是</v>
      </c>
      <c r="G516" s="356" t="str">
        <f t="shared" ref="G516:G579" si="26">IF(LEN(A516)=3,"类",IF(LEN(A516)=5,"款","项"))</f>
        <v>项</v>
      </c>
    </row>
    <row r="517" ht="36" customHeight="1" spans="1:7">
      <c r="A517" s="351">
        <v>208</v>
      </c>
      <c r="B517" s="352" t="s">
        <v>420</v>
      </c>
      <c r="C517" s="353">
        <f>SUM(C518,C537,C545,C547,C556,C560,C570,C579,C586,C594,C603,C609,C612,C615,C618,C621,C624,C628,C632,C640,C643)</f>
        <v>69041</v>
      </c>
      <c r="D517" s="353">
        <f>SUM(D518,D537,D545,D547,D556,D560,D570,D579,D586,D594,D603,D609,D612,D615,D618,D621,D624,D628,D632,D640,D643)</f>
        <v>73000</v>
      </c>
      <c r="E517" s="354">
        <f t="shared" si="24"/>
        <v>0.057</v>
      </c>
      <c r="F517" s="355" t="str">
        <f t="shared" si="25"/>
        <v>是</v>
      </c>
      <c r="G517" s="356" t="str">
        <f t="shared" si="26"/>
        <v>类</v>
      </c>
    </row>
    <row r="518" ht="36" customHeight="1" spans="1:7">
      <c r="A518" s="351">
        <v>20801</v>
      </c>
      <c r="B518" s="352" t="s">
        <v>421</v>
      </c>
      <c r="C518" s="353">
        <f>SUM(C519:C536)</f>
        <v>2103</v>
      </c>
      <c r="D518" s="353">
        <f>SUM(D519:D536)</f>
        <v>2058</v>
      </c>
      <c r="E518" s="354">
        <f t="shared" si="24"/>
        <v>-0.021</v>
      </c>
      <c r="F518" s="355" t="str">
        <f t="shared" si="25"/>
        <v>是</v>
      </c>
      <c r="G518" s="356" t="str">
        <f t="shared" si="26"/>
        <v>款</v>
      </c>
    </row>
    <row r="519" ht="36" customHeight="1" spans="1:7">
      <c r="A519" s="351">
        <v>2080101</v>
      </c>
      <c r="B519" s="352" t="s">
        <v>73</v>
      </c>
      <c r="C519" s="357">
        <v>1300</v>
      </c>
      <c r="D519" s="357">
        <v>1358</v>
      </c>
      <c r="E519" s="354">
        <f t="shared" si="24"/>
        <v>0.045</v>
      </c>
      <c r="F519" s="355" t="str">
        <f t="shared" si="25"/>
        <v>是</v>
      </c>
      <c r="G519" s="356" t="str">
        <f t="shared" si="26"/>
        <v>项</v>
      </c>
    </row>
    <row r="520" ht="36" customHeight="1" spans="1:7">
      <c r="A520" s="351">
        <v>2080102</v>
      </c>
      <c r="B520" s="352" t="s">
        <v>74</v>
      </c>
      <c r="C520" s="357">
        <v>100</v>
      </c>
      <c r="D520" s="357">
        <v>130</v>
      </c>
      <c r="E520" s="354">
        <f t="shared" si="24"/>
        <v>0.3</v>
      </c>
      <c r="F520" s="355" t="str">
        <f t="shared" si="25"/>
        <v>是</v>
      </c>
      <c r="G520" s="356" t="str">
        <f t="shared" si="26"/>
        <v>项</v>
      </c>
    </row>
    <row r="521" ht="36" customHeight="1" spans="1:7">
      <c r="A521" s="351">
        <v>2080103</v>
      </c>
      <c r="B521" s="352" t="s">
        <v>75</v>
      </c>
      <c r="C521" s="357">
        <v>200</v>
      </c>
      <c r="D521" s="357">
        <v>190</v>
      </c>
      <c r="E521" s="354">
        <f t="shared" si="24"/>
        <v>-0.05</v>
      </c>
      <c r="F521" s="355" t="str">
        <f t="shared" si="25"/>
        <v>是</v>
      </c>
      <c r="G521" s="356" t="str">
        <f t="shared" si="26"/>
        <v>项</v>
      </c>
    </row>
    <row r="522" ht="36" hidden="1" customHeight="1" spans="1:7">
      <c r="A522" s="351">
        <v>2080104</v>
      </c>
      <c r="B522" s="352" t="s">
        <v>422</v>
      </c>
      <c r="C522" s="357">
        <v>0</v>
      </c>
      <c r="D522" s="357">
        <v>0</v>
      </c>
      <c r="E522" s="354" t="str">
        <f t="shared" si="24"/>
        <v/>
      </c>
      <c r="F522" s="355" t="str">
        <f t="shared" si="25"/>
        <v>否</v>
      </c>
      <c r="G522" s="356" t="str">
        <f t="shared" si="26"/>
        <v>项</v>
      </c>
    </row>
    <row r="523" ht="36" hidden="1" customHeight="1" spans="1:7">
      <c r="A523" s="351">
        <v>2080105</v>
      </c>
      <c r="B523" s="352" t="s">
        <v>423</v>
      </c>
      <c r="C523" s="357">
        <v>0</v>
      </c>
      <c r="D523" s="357">
        <v>0</v>
      </c>
      <c r="E523" s="354" t="str">
        <f t="shared" si="24"/>
        <v/>
      </c>
      <c r="F523" s="355" t="str">
        <f t="shared" si="25"/>
        <v>否</v>
      </c>
      <c r="G523" s="356" t="str">
        <f t="shared" si="26"/>
        <v>项</v>
      </c>
    </row>
    <row r="524" ht="36" customHeight="1" spans="1:7">
      <c r="A524" s="351">
        <v>2080106</v>
      </c>
      <c r="B524" s="352" t="s">
        <v>424</v>
      </c>
      <c r="C524" s="357">
        <v>3</v>
      </c>
      <c r="D524" s="357">
        <v>0</v>
      </c>
      <c r="E524" s="354" t="str">
        <f t="shared" si="24"/>
        <v/>
      </c>
      <c r="F524" s="355" t="str">
        <f t="shared" si="25"/>
        <v>是</v>
      </c>
      <c r="G524" s="356" t="str">
        <f t="shared" si="26"/>
        <v>项</v>
      </c>
    </row>
    <row r="525" ht="36" customHeight="1" spans="1:7">
      <c r="A525" s="351">
        <v>2080107</v>
      </c>
      <c r="B525" s="352" t="s">
        <v>425</v>
      </c>
      <c r="C525" s="357">
        <v>300</v>
      </c>
      <c r="D525" s="357">
        <v>177</v>
      </c>
      <c r="E525" s="354" t="str">
        <f t="shared" si="24"/>
        <v/>
      </c>
      <c r="F525" s="355" t="str">
        <f t="shared" si="25"/>
        <v>是</v>
      </c>
      <c r="G525" s="356" t="str">
        <f t="shared" si="26"/>
        <v>项</v>
      </c>
    </row>
    <row r="526" ht="36" hidden="1" customHeight="1" spans="1:7">
      <c r="A526" s="351">
        <v>2080108</v>
      </c>
      <c r="B526" s="352" t="s">
        <v>114</v>
      </c>
      <c r="C526" s="357">
        <v>0</v>
      </c>
      <c r="D526" s="357">
        <v>0</v>
      </c>
      <c r="E526" s="354" t="str">
        <f t="shared" si="24"/>
        <v/>
      </c>
      <c r="F526" s="355" t="str">
        <f t="shared" si="25"/>
        <v>否</v>
      </c>
      <c r="G526" s="356" t="str">
        <f t="shared" si="26"/>
        <v>项</v>
      </c>
    </row>
    <row r="527" ht="36" hidden="1" customHeight="1" spans="1:7">
      <c r="A527" s="351">
        <v>2080109</v>
      </c>
      <c r="B527" s="352" t="s">
        <v>426</v>
      </c>
      <c r="C527" s="357">
        <v>0</v>
      </c>
      <c r="D527" s="357">
        <v>0</v>
      </c>
      <c r="E527" s="354" t="str">
        <f t="shared" si="24"/>
        <v/>
      </c>
      <c r="F527" s="355" t="str">
        <f t="shared" si="25"/>
        <v>否</v>
      </c>
      <c r="G527" s="356" t="str">
        <f t="shared" si="26"/>
        <v>项</v>
      </c>
    </row>
    <row r="528" ht="36" hidden="1" customHeight="1" spans="1:7">
      <c r="A528" s="351">
        <v>2080110</v>
      </c>
      <c r="B528" s="352" t="s">
        <v>427</v>
      </c>
      <c r="C528" s="357">
        <v>0</v>
      </c>
      <c r="D528" s="357">
        <v>0</v>
      </c>
      <c r="E528" s="354" t="str">
        <f t="shared" si="24"/>
        <v/>
      </c>
      <c r="F528" s="355" t="str">
        <f t="shared" si="25"/>
        <v>否</v>
      </c>
      <c r="G528" s="356" t="str">
        <f t="shared" si="26"/>
        <v>项</v>
      </c>
    </row>
    <row r="529" ht="36" hidden="1" customHeight="1" spans="1:7">
      <c r="A529" s="351">
        <v>2080111</v>
      </c>
      <c r="B529" s="352" t="s">
        <v>428</v>
      </c>
      <c r="C529" s="357">
        <v>0</v>
      </c>
      <c r="D529" s="357">
        <v>0</v>
      </c>
      <c r="E529" s="354" t="str">
        <f t="shared" si="24"/>
        <v/>
      </c>
      <c r="F529" s="355" t="str">
        <f t="shared" si="25"/>
        <v>否</v>
      </c>
      <c r="G529" s="356" t="str">
        <f t="shared" si="26"/>
        <v>项</v>
      </c>
    </row>
    <row r="530" ht="36" hidden="1" customHeight="1" spans="1:7">
      <c r="A530" s="351">
        <v>2080112</v>
      </c>
      <c r="B530" s="352" t="s">
        <v>429</v>
      </c>
      <c r="C530" s="357">
        <v>0</v>
      </c>
      <c r="D530" s="357">
        <v>0</v>
      </c>
      <c r="E530" s="354" t="str">
        <f t="shared" si="24"/>
        <v/>
      </c>
      <c r="F530" s="355" t="str">
        <f t="shared" si="25"/>
        <v>否</v>
      </c>
      <c r="G530" s="356" t="str">
        <f t="shared" si="26"/>
        <v>项</v>
      </c>
    </row>
    <row r="531" ht="36" hidden="1" customHeight="1" spans="1:7">
      <c r="A531" s="351">
        <v>2080113</v>
      </c>
      <c r="B531" s="352" t="s">
        <v>430</v>
      </c>
      <c r="C531" s="357">
        <v>0</v>
      </c>
      <c r="D531" s="357">
        <v>0</v>
      </c>
      <c r="E531" s="354" t="str">
        <f t="shared" si="24"/>
        <v/>
      </c>
      <c r="F531" s="355" t="str">
        <f t="shared" si="25"/>
        <v>否</v>
      </c>
      <c r="G531" s="356" t="str">
        <f t="shared" si="26"/>
        <v>项</v>
      </c>
    </row>
    <row r="532" ht="36" hidden="1" customHeight="1" spans="1:7">
      <c r="A532" s="351">
        <v>2080114</v>
      </c>
      <c r="B532" s="352" t="s">
        <v>431</v>
      </c>
      <c r="C532" s="357">
        <v>0</v>
      </c>
      <c r="D532" s="357">
        <v>0</v>
      </c>
      <c r="E532" s="354" t="str">
        <f t="shared" si="24"/>
        <v/>
      </c>
      <c r="F532" s="355" t="str">
        <f t="shared" si="25"/>
        <v>否</v>
      </c>
      <c r="G532" s="356" t="str">
        <f t="shared" si="26"/>
        <v>项</v>
      </c>
    </row>
    <row r="533" ht="36" hidden="1" customHeight="1" spans="1:7">
      <c r="A533" s="351">
        <v>2080115</v>
      </c>
      <c r="B533" s="352" t="s">
        <v>432</v>
      </c>
      <c r="C533" s="357">
        <v>0</v>
      </c>
      <c r="D533" s="357">
        <v>0</v>
      </c>
      <c r="E533" s="354" t="str">
        <f t="shared" si="24"/>
        <v/>
      </c>
      <c r="F533" s="355" t="str">
        <f t="shared" si="25"/>
        <v>否</v>
      </c>
      <c r="G533" s="356" t="str">
        <f t="shared" si="26"/>
        <v>项</v>
      </c>
    </row>
    <row r="534" ht="36" hidden="1" customHeight="1" spans="1:7">
      <c r="A534" s="351">
        <v>2080116</v>
      </c>
      <c r="B534" s="352" t="s">
        <v>433</v>
      </c>
      <c r="C534" s="357">
        <v>0</v>
      </c>
      <c r="D534" s="357">
        <v>0</v>
      </c>
      <c r="E534" s="354" t="str">
        <f t="shared" si="24"/>
        <v/>
      </c>
      <c r="F534" s="355" t="str">
        <f t="shared" si="25"/>
        <v>否</v>
      </c>
      <c r="G534" s="356" t="str">
        <f t="shared" si="26"/>
        <v>项</v>
      </c>
    </row>
    <row r="535" ht="36" customHeight="1" spans="1:7">
      <c r="A535" s="351">
        <v>2080150</v>
      </c>
      <c r="B535" s="352" t="s">
        <v>82</v>
      </c>
      <c r="C535" s="357">
        <v>30</v>
      </c>
      <c r="D535" s="357">
        <v>53</v>
      </c>
      <c r="E535" s="354">
        <f t="shared" si="24"/>
        <v>0.767</v>
      </c>
      <c r="F535" s="355" t="str">
        <f t="shared" si="25"/>
        <v>是</v>
      </c>
      <c r="G535" s="356" t="str">
        <f t="shared" si="26"/>
        <v>项</v>
      </c>
    </row>
    <row r="536" ht="36" customHeight="1" spans="1:7">
      <c r="A536" s="351">
        <v>2080199</v>
      </c>
      <c r="B536" s="352" t="s">
        <v>434</v>
      </c>
      <c r="C536" s="357">
        <v>170</v>
      </c>
      <c r="D536" s="357">
        <v>150</v>
      </c>
      <c r="E536" s="354">
        <f t="shared" si="24"/>
        <v>-0.118</v>
      </c>
      <c r="F536" s="355" t="str">
        <f t="shared" si="25"/>
        <v>是</v>
      </c>
      <c r="G536" s="356" t="str">
        <f t="shared" si="26"/>
        <v>项</v>
      </c>
    </row>
    <row r="537" ht="36" customHeight="1" spans="1:7">
      <c r="A537" s="351">
        <v>20802</v>
      </c>
      <c r="B537" s="352" t="s">
        <v>435</v>
      </c>
      <c r="C537" s="353">
        <f>SUM(C538:C544)</f>
        <v>5617</v>
      </c>
      <c r="D537" s="353">
        <f>SUM(D538:D544)</f>
        <v>1497</v>
      </c>
      <c r="E537" s="354" t="str">
        <f t="shared" si="24"/>
        <v/>
      </c>
      <c r="F537" s="355" t="str">
        <f t="shared" si="25"/>
        <v>是</v>
      </c>
      <c r="G537" s="356" t="str">
        <f t="shared" si="26"/>
        <v>款</v>
      </c>
    </row>
    <row r="538" ht="36" customHeight="1" spans="1:7">
      <c r="A538" s="351">
        <v>2080201</v>
      </c>
      <c r="B538" s="352" t="s">
        <v>73</v>
      </c>
      <c r="C538" s="357">
        <v>650</v>
      </c>
      <c r="D538" s="357">
        <v>780</v>
      </c>
      <c r="E538" s="354">
        <f t="shared" si="24"/>
        <v>0.2</v>
      </c>
      <c r="F538" s="355" t="str">
        <f t="shared" si="25"/>
        <v>是</v>
      </c>
      <c r="G538" s="356" t="str">
        <f t="shared" si="26"/>
        <v>项</v>
      </c>
    </row>
    <row r="539" ht="36" customHeight="1" spans="1:7">
      <c r="A539" s="351">
        <v>2080202</v>
      </c>
      <c r="B539" s="352" t="s">
        <v>74</v>
      </c>
      <c r="C539" s="357">
        <v>300</v>
      </c>
      <c r="D539" s="357">
        <v>166</v>
      </c>
      <c r="E539" s="354" t="str">
        <f t="shared" si="24"/>
        <v/>
      </c>
      <c r="F539" s="355" t="str">
        <f t="shared" si="25"/>
        <v>是</v>
      </c>
      <c r="G539" s="356" t="str">
        <f t="shared" si="26"/>
        <v>项</v>
      </c>
    </row>
    <row r="540" ht="36" hidden="1" customHeight="1" spans="1:7">
      <c r="A540" s="351">
        <v>2080203</v>
      </c>
      <c r="B540" s="352" t="s">
        <v>75</v>
      </c>
      <c r="C540" s="357">
        <v>0</v>
      </c>
      <c r="D540" s="357">
        <v>0</v>
      </c>
      <c r="E540" s="354" t="str">
        <f t="shared" si="24"/>
        <v/>
      </c>
      <c r="F540" s="355" t="str">
        <f t="shared" si="25"/>
        <v>否</v>
      </c>
      <c r="G540" s="356" t="str">
        <f t="shared" si="26"/>
        <v>项</v>
      </c>
    </row>
    <row r="541" ht="36" hidden="1" customHeight="1" spans="1:7">
      <c r="A541" s="351">
        <v>2080206</v>
      </c>
      <c r="B541" s="352" t="s">
        <v>436</v>
      </c>
      <c r="C541" s="357">
        <v>0</v>
      </c>
      <c r="D541" s="357">
        <v>0</v>
      </c>
      <c r="E541" s="354" t="str">
        <f t="shared" si="24"/>
        <v/>
      </c>
      <c r="F541" s="355" t="str">
        <f t="shared" si="25"/>
        <v>否</v>
      </c>
      <c r="G541" s="356" t="str">
        <f t="shared" si="26"/>
        <v>项</v>
      </c>
    </row>
    <row r="542" ht="36" customHeight="1" spans="1:7">
      <c r="A542" s="351">
        <v>2080207</v>
      </c>
      <c r="B542" s="352" t="s">
        <v>437</v>
      </c>
      <c r="C542" s="357">
        <v>7</v>
      </c>
      <c r="D542" s="357">
        <v>5</v>
      </c>
      <c r="E542" s="354">
        <f t="shared" si="24"/>
        <v>-0.286</v>
      </c>
      <c r="F542" s="355" t="str">
        <f t="shared" si="25"/>
        <v>是</v>
      </c>
      <c r="G542" s="356" t="str">
        <f t="shared" si="26"/>
        <v>项</v>
      </c>
    </row>
    <row r="543" ht="36" customHeight="1" spans="1:7">
      <c r="A543" s="351">
        <v>2080208</v>
      </c>
      <c r="B543" s="352" t="s">
        <v>438</v>
      </c>
      <c r="C543" s="357">
        <v>60</v>
      </c>
      <c r="D543" s="357">
        <v>0</v>
      </c>
      <c r="E543" s="354" t="str">
        <f t="shared" si="24"/>
        <v/>
      </c>
      <c r="F543" s="355" t="str">
        <f t="shared" si="25"/>
        <v>是</v>
      </c>
      <c r="G543" s="356" t="str">
        <f t="shared" si="26"/>
        <v>项</v>
      </c>
    </row>
    <row r="544" ht="36" customHeight="1" spans="1:7">
      <c r="A544" s="351">
        <v>2080299</v>
      </c>
      <c r="B544" s="352" t="s">
        <v>439</v>
      </c>
      <c r="C544" s="357">
        <v>4600</v>
      </c>
      <c r="D544" s="357">
        <v>546</v>
      </c>
      <c r="E544" s="354" t="str">
        <f t="shared" si="24"/>
        <v/>
      </c>
      <c r="F544" s="355" t="str">
        <f t="shared" si="25"/>
        <v>是</v>
      </c>
      <c r="G544" s="356" t="str">
        <f t="shared" si="26"/>
        <v>项</v>
      </c>
    </row>
    <row r="545" ht="36" hidden="1" customHeight="1" spans="1:7">
      <c r="A545" s="351">
        <v>20804</v>
      </c>
      <c r="B545" s="352" t="s">
        <v>440</v>
      </c>
      <c r="C545" s="353">
        <f>SUM(C546:C546)</f>
        <v>0</v>
      </c>
      <c r="D545" s="353">
        <f>SUM(D546:D546)</f>
        <v>0</v>
      </c>
      <c r="E545" s="354" t="str">
        <f t="shared" si="24"/>
        <v/>
      </c>
      <c r="F545" s="355" t="str">
        <f t="shared" si="25"/>
        <v>否</v>
      </c>
      <c r="G545" s="356" t="str">
        <f t="shared" si="26"/>
        <v>款</v>
      </c>
    </row>
    <row r="546" ht="36" hidden="1" customHeight="1" spans="1:7">
      <c r="A546" s="351">
        <v>2080402</v>
      </c>
      <c r="B546" s="352" t="s">
        <v>441</v>
      </c>
      <c r="C546" s="357">
        <v>0</v>
      </c>
      <c r="D546" s="357">
        <v>0</v>
      </c>
      <c r="E546" s="354" t="str">
        <f t="shared" si="24"/>
        <v/>
      </c>
      <c r="F546" s="355" t="str">
        <f t="shared" si="25"/>
        <v>否</v>
      </c>
      <c r="G546" s="356" t="str">
        <f t="shared" si="26"/>
        <v>项</v>
      </c>
    </row>
    <row r="547" ht="36" customHeight="1" spans="1:7">
      <c r="A547" s="351">
        <v>20805</v>
      </c>
      <c r="B547" s="352" t="s">
        <v>442</v>
      </c>
      <c r="C547" s="353">
        <f>SUM(C548:C555)</f>
        <v>32906</v>
      </c>
      <c r="D547" s="353">
        <f>SUM(D548:D555)</f>
        <v>43988</v>
      </c>
      <c r="E547" s="354">
        <f t="shared" si="24"/>
        <v>0.337</v>
      </c>
      <c r="F547" s="355" t="str">
        <f t="shared" si="25"/>
        <v>是</v>
      </c>
      <c r="G547" s="356" t="str">
        <f t="shared" si="26"/>
        <v>款</v>
      </c>
    </row>
    <row r="548" ht="36" customHeight="1" spans="1:7">
      <c r="A548" s="351">
        <v>2080501</v>
      </c>
      <c r="B548" s="352" t="s">
        <v>443</v>
      </c>
      <c r="C548" s="357">
        <v>5300</v>
      </c>
      <c r="D548" s="357">
        <v>7866</v>
      </c>
      <c r="E548" s="354">
        <f t="shared" si="24"/>
        <v>0.484</v>
      </c>
      <c r="F548" s="355" t="str">
        <f t="shared" si="25"/>
        <v>是</v>
      </c>
      <c r="G548" s="356" t="str">
        <f t="shared" si="26"/>
        <v>项</v>
      </c>
    </row>
    <row r="549" ht="36" customHeight="1" spans="1:7">
      <c r="A549" s="351">
        <v>2080502</v>
      </c>
      <c r="B549" s="352" t="s">
        <v>444</v>
      </c>
      <c r="C549" s="357">
        <v>9000</v>
      </c>
      <c r="D549" s="357">
        <v>14064</v>
      </c>
      <c r="E549" s="354">
        <f t="shared" si="24"/>
        <v>0.563</v>
      </c>
      <c r="F549" s="355" t="str">
        <f t="shared" si="25"/>
        <v>是</v>
      </c>
      <c r="G549" s="356" t="str">
        <f t="shared" si="26"/>
        <v>项</v>
      </c>
    </row>
    <row r="550" ht="36" customHeight="1" spans="1:7">
      <c r="A550" s="351">
        <v>2080503</v>
      </c>
      <c r="B550" s="352" t="s">
        <v>445</v>
      </c>
      <c r="C550" s="357">
        <v>6</v>
      </c>
      <c r="D550" s="357">
        <v>0</v>
      </c>
      <c r="E550" s="354" t="str">
        <f t="shared" si="24"/>
        <v/>
      </c>
      <c r="F550" s="355" t="str">
        <f t="shared" si="25"/>
        <v>是</v>
      </c>
      <c r="G550" s="356" t="str">
        <f t="shared" si="26"/>
        <v>项</v>
      </c>
    </row>
    <row r="551" ht="36" customHeight="1" spans="1:7">
      <c r="A551" s="351">
        <v>2080505</v>
      </c>
      <c r="B551" s="352" t="s">
        <v>446</v>
      </c>
      <c r="C551" s="357">
        <v>11000</v>
      </c>
      <c r="D551" s="357">
        <v>12366</v>
      </c>
      <c r="E551" s="354">
        <f t="shared" si="24"/>
        <v>0.124</v>
      </c>
      <c r="F551" s="355" t="str">
        <f t="shared" si="25"/>
        <v>是</v>
      </c>
      <c r="G551" s="356" t="str">
        <f t="shared" si="26"/>
        <v>项</v>
      </c>
    </row>
    <row r="552" ht="36" customHeight="1" spans="1:7">
      <c r="A552" s="351">
        <v>2080506</v>
      </c>
      <c r="B552" s="352" t="s">
        <v>447</v>
      </c>
      <c r="C552" s="357">
        <v>600</v>
      </c>
      <c r="D552" s="357">
        <v>2692</v>
      </c>
      <c r="E552" s="354" t="str">
        <f t="shared" si="24"/>
        <v/>
      </c>
      <c r="F552" s="355" t="str">
        <f t="shared" si="25"/>
        <v>是</v>
      </c>
      <c r="G552" s="356" t="str">
        <f t="shared" si="26"/>
        <v>项</v>
      </c>
    </row>
    <row r="553" ht="36" customHeight="1" spans="1:7">
      <c r="A553" s="351">
        <v>2080507</v>
      </c>
      <c r="B553" s="352" t="s">
        <v>448</v>
      </c>
      <c r="C553" s="357">
        <v>6500</v>
      </c>
      <c r="D553" s="357">
        <v>7000</v>
      </c>
      <c r="E553" s="354">
        <f t="shared" si="24"/>
        <v>0.077</v>
      </c>
      <c r="F553" s="355" t="str">
        <f t="shared" si="25"/>
        <v>是</v>
      </c>
      <c r="G553" s="356" t="str">
        <f t="shared" si="26"/>
        <v>项</v>
      </c>
    </row>
    <row r="554" ht="36" hidden="1" customHeight="1" spans="1:7">
      <c r="A554" s="351">
        <v>2080508</v>
      </c>
      <c r="B554" s="352" t="s">
        <v>449</v>
      </c>
      <c r="C554" s="357">
        <v>0</v>
      </c>
      <c r="D554" s="357">
        <v>0</v>
      </c>
      <c r="E554" s="354" t="str">
        <f t="shared" si="24"/>
        <v/>
      </c>
      <c r="F554" s="355" t="str">
        <f t="shared" si="25"/>
        <v>否</v>
      </c>
      <c r="G554" s="356" t="str">
        <f t="shared" si="26"/>
        <v>项</v>
      </c>
    </row>
    <row r="555" ht="36" customHeight="1" spans="1:7">
      <c r="A555" s="351">
        <v>2080599</v>
      </c>
      <c r="B555" s="352" t="s">
        <v>450</v>
      </c>
      <c r="C555" s="357">
        <v>500</v>
      </c>
      <c r="D555" s="357">
        <v>0</v>
      </c>
      <c r="E555" s="354" t="str">
        <f t="shared" si="24"/>
        <v/>
      </c>
      <c r="F555" s="355" t="str">
        <f t="shared" si="25"/>
        <v>是</v>
      </c>
      <c r="G555" s="356" t="str">
        <f t="shared" si="26"/>
        <v>项</v>
      </c>
    </row>
    <row r="556" ht="36" hidden="1" customHeight="1" spans="1:7">
      <c r="A556" s="351">
        <v>20806</v>
      </c>
      <c r="B556" s="352" t="s">
        <v>451</v>
      </c>
      <c r="C556" s="353">
        <f>SUM(C557:C559)</f>
        <v>0</v>
      </c>
      <c r="D556" s="353">
        <f>SUM(D557:D559)</f>
        <v>0</v>
      </c>
      <c r="E556" s="354" t="str">
        <f t="shared" si="24"/>
        <v/>
      </c>
      <c r="F556" s="355" t="str">
        <f t="shared" si="25"/>
        <v>否</v>
      </c>
      <c r="G556" s="356" t="str">
        <f t="shared" si="26"/>
        <v>款</v>
      </c>
    </row>
    <row r="557" ht="36" hidden="1" customHeight="1" spans="1:7">
      <c r="A557" s="351">
        <v>2080601</v>
      </c>
      <c r="B557" s="352" t="s">
        <v>452</v>
      </c>
      <c r="C557" s="357">
        <v>0</v>
      </c>
      <c r="D557" s="357">
        <v>0</v>
      </c>
      <c r="E557" s="354" t="str">
        <f t="shared" si="24"/>
        <v/>
      </c>
      <c r="F557" s="355" t="str">
        <f t="shared" si="25"/>
        <v>否</v>
      </c>
      <c r="G557" s="356" t="str">
        <f t="shared" si="26"/>
        <v>项</v>
      </c>
    </row>
    <row r="558" ht="36" hidden="1" customHeight="1" spans="1:7">
      <c r="A558" s="351">
        <v>2080602</v>
      </c>
      <c r="B558" s="352" t="s">
        <v>453</v>
      </c>
      <c r="C558" s="357">
        <v>0</v>
      </c>
      <c r="D558" s="357">
        <v>0</v>
      </c>
      <c r="E558" s="354" t="str">
        <f t="shared" si="24"/>
        <v/>
      </c>
      <c r="F558" s="355" t="str">
        <f t="shared" si="25"/>
        <v>否</v>
      </c>
      <c r="G558" s="356" t="str">
        <f t="shared" si="26"/>
        <v>项</v>
      </c>
    </row>
    <row r="559" ht="36" hidden="1" customHeight="1" spans="1:7">
      <c r="A559" s="351">
        <v>2080699</v>
      </c>
      <c r="B559" s="352" t="s">
        <v>454</v>
      </c>
      <c r="C559" s="357">
        <v>0</v>
      </c>
      <c r="D559" s="357">
        <v>0</v>
      </c>
      <c r="E559" s="354" t="str">
        <f t="shared" si="24"/>
        <v/>
      </c>
      <c r="F559" s="355" t="str">
        <f t="shared" si="25"/>
        <v>否</v>
      </c>
      <c r="G559" s="356" t="str">
        <f t="shared" si="26"/>
        <v>项</v>
      </c>
    </row>
    <row r="560" ht="36" customHeight="1" spans="1:7">
      <c r="A560" s="351">
        <v>20807</v>
      </c>
      <c r="B560" s="352" t="s">
        <v>455</v>
      </c>
      <c r="C560" s="353">
        <f>SUM(C561:C569)</f>
        <v>2322</v>
      </c>
      <c r="D560" s="353">
        <f>SUM(D561:D569)</f>
        <v>1327</v>
      </c>
      <c r="E560" s="354" t="str">
        <f t="shared" si="24"/>
        <v/>
      </c>
      <c r="F560" s="355" t="str">
        <f t="shared" si="25"/>
        <v>是</v>
      </c>
      <c r="G560" s="356" t="str">
        <f t="shared" si="26"/>
        <v>款</v>
      </c>
    </row>
    <row r="561" ht="36" hidden="1" customHeight="1" spans="1:7">
      <c r="A561" s="351">
        <v>2080701</v>
      </c>
      <c r="B561" s="352" t="s">
        <v>456</v>
      </c>
      <c r="C561" s="357">
        <v>0</v>
      </c>
      <c r="D561" s="357">
        <v>0</v>
      </c>
      <c r="E561" s="354" t="str">
        <f t="shared" si="24"/>
        <v/>
      </c>
      <c r="F561" s="355" t="str">
        <f t="shared" si="25"/>
        <v>否</v>
      </c>
      <c r="G561" s="356" t="str">
        <f t="shared" si="26"/>
        <v>项</v>
      </c>
    </row>
    <row r="562" ht="36" customHeight="1" spans="1:7">
      <c r="A562" s="351">
        <v>2080702</v>
      </c>
      <c r="B562" s="352" t="s">
        <v>457</v>
      </c>
      <c r="C562" s="357">
        <v>190</v>
      </c>
      <c r="D562" s="357">
        <v>347</v>
      </c>
      <c r="E562" s="354">
        <f t="shared" si="24"/>
        <v>0.826</v>
      </c>
      <c r="F562" s="355" t="str">
        <f t="shared" si="25"/>
        <v>是</v>
      </c>
      <c r="G562" s="356" t="str">
        <f t="shared" si="26"/>
        <v>项</v>
      </c>
    </row>
    <row r="563" ht="36" customHeight="1" spans="1:7">
      <c r="A563" s="351">
        <v>2080704</v>
      </c>
      <c r="B563" s="352" t="s">
        <v>458</v>
      </c>
      <c r="C563" s="357">
        <v>300</v>
      </c>
      <c r="D563" s="357">
        <v>150</v>
      </c>
      <c r="E563" s="354" t="str">
        <f t="shared" si="24"/>
        <v/>
      </c>
      <c r="F563" s="355" t="str">
        <f t="shared" si="25"/>
        <v>是</v>
      </c>
      <c r="G563" s="356" t="str">
        <f t="shared" si="26"/>
        <v>项</v>
      </c>
    </row>
    <row r="564" ht="36" customHeight="1" spans="1:7">
      <c r="A564" s="351">
        <v>2080705</v>
      </c>
      <c r="B564" s="352" t="s">
        <v>459</v>
      </c>
      <c r="C564" s="357">
        <v>680</v>
      </c>
      <c r="D564" s="357">
        <v>330</v>
      </c>
      <c r="E564" s="354" t="str">
        <f t="shared" si="24"/>
        <v/>
      </c>
      <c r="F564" s="355" t="str">
        <f t="shared" si="25"/>
        <v>是</v>
      </c>
      <c r="G564" s="356" t="str">
        <f t="shared" si="26"/>
        <v>项</v>
      </c>
    </row>
    <row r="565" ht="36" hidden="1" customHeight="1" spans="1:7">
      <c r="A565" s="358">
        <v>2080709</v>
      </c>
      <c r="B565" s="352" t="s">
        <v>460</v>
      </c>
      <c r="C565" s="357">
        <v>0</v>
      </c>
      <c r="D565" s="357">
        <v>0</v>
      </c>
      <c r="E565" s="354" t="str">
        <f t="shared" si="24"/>
        <v/>
      </c>
      <c r="F565" s="355" t="str">
        <f t="shared" si="25"/>
        <v>否</v>
      </c>
      <c r="G565" s="356" t="str">
        <f t="shared" si="26"/>
        <v>项</v>
      </c>
    </row>
    <row r="566" ht="36" customHeight="1" spans="1:7">
      <c r="A566" s="358">
        <v>2080711</v>
      </c>
      <c r="B566" s="352" t="s">
        <v>461</v>
      </c>
      <c r="C566" s="357">
        <v>40</v>
      </c>
      <c r="D566" s="357">
        <v>0</v>
      </c>
      <c r="E566" s="354" t="str">
        <f t="shared" si="24"/>
        <v/>
      </c>
      <c r="F566" s="355" t="str">
        <f t="shared" si="25"/>
        <v>是</v>
      </c>
      <c r="G566" s="356" t="str">
        <f t="shared" si="26"/>
        <v>项</v>
      </c>
    </row>
    <row r="567" ht="36" hidden="1" customHeight="1" spans="1:7">
      <c r="A567" s="358">
        <v>2080712</v>
      </c>
      <c r="B567" s="352" t="s">
        <v>462</v>
      </c>
      <c r="C567" s="357">
        <v>0</v>
      </c>
      <c r="D567" s="357">
        <v>0</v>
      </c>
      <c r="E567" s="354" t="str">
        <f t="shared" si="24"/>
        <v/>
      </c>
      <c r="F567" s="355" t="str">
        <f t="shared" si="25"/>
        <v>否</v>
      </c>
      <c r="G567" s="356" t="str">
        <f t="shared" si="26"/>
        <v>项</v>
      </c>
    </row>
    <row r="568" ht="36" customHeight="1" spans="1:7">
      <c r="A568" s="358">
        <v>2080713</v>
      </c>
      <c r="B568" s="352" t="s">
        <v>463</v>
      </c>
      <c r="C568" s="357">
        <v>12</v>
      </c>
      <c r="D568" s="357">
        <v>0</v>
      </c>
      <c r="E568" s="354" t="str">
        <f t="shared" si="24"/>
        <v/>
      </c>
      <c r="F568" s="355" t="str">
        <f t="shared" si="25"/>
        <v>是</v>
      </c>
      <c r="G568" s="356" t="str">
        <f t="shared" si="26"/>
        <v>项</v>
      </c>
    </row>
    <row r="569" ht="36" customHeight="1" spans="1:7">
      <c r="A569" s="358">
        <v>2080799</v>
      </c>
      <c r="B569" s="352" t="s">
        <v>464</v>
      </c>
      <c r="C569" s="357">
        <v>1100</v>
      </c>
      <c r="D569" s="357">
        <v>500</v>
      </c>
      <c r="E569" s="354" t="str">
        <f t="shared" si="24"/>
        <v/>
      </c>
      <c r="F569" s="355" t="str">
        <f t="shared" si="25"/>
        <v>是</v>
      </c>
      <c r="G569" s="356" t="str">
        <f t="shared" si="26"/>
        <v>项</v>
      </c>
    </row>
    <row r="570" ht="36" customHeight="1" spans="1:7">
      <c r="A570" s="351">
        <v>20808</v>
      </c>
      <c r="B570" s="352" t="s">
        <v>465</v>
      </c>
      <c r="C570" s="353">
        <f>SUM(C571:C578)</f>
        <v>3530</v>
      </c>
      <c r="D570" s="353">
        <f>SUM(D571:D578)</f>
        <v>2800</v>
      </c>
      <c r="E570" s="354">
        <f t="shared" si="24"/>
        <v>-0.207</v>
      </c>
      <c r="F570" s="355" t="str">
        <f t="shared" si="25"/>
        <v>是</v>
      </c>
      <c r="G570" s="356" t="str">
        <f t="shared" si="26"/>
        <v>款</v>
      </c>
    </row>
    <row r="571" ht="36" customHeight="1" spans="1:7">
      <c r="A571" s="351">
        <v>2080801</v>
      </c>
      <c r="B571" s="352" t="s">
        <v>466</v>
      </c>
      <c r="C571" s="357">
        <v>1500</v>
      </c>
      <c r="D571" s="357">
        <v>1694</v>
      </c>
      <c r="E571" s="354">
        <f t="shared" si="24"/>
        <v>0.129</v>
      </c>
      <c r="F571" s="355" t="str">
        <f t="shared" si="25"/>
        <v>是</v>
      </c>
      <c r="G571" s="356" t="str">
        <f t="shared" si="26"/>
        <v>项</v>
      </c>
    </row>
    <row r="572" ht="36" customHeight="1" spans="1:7">
      <c r="A572" s="351">
        <v>2080802</v>
      </c>
      <c r="B572" s="352" t="s">
        <v>467</v>
      </c>
      <c r="C572" s="357">
        <v>400</v>
      </c>
      <c r="D572" s="357">
        <v>200</v>
      </c>
      <c r="E572" s="354" t="str">
        <f t="shared" si="24"/>
        <v/>
      </c>
      <c r="F572" s="355" t="str">
        <f t="shared" si="25"/>
        <v>是</v>
      </c>
      <c r="G572" s="356" t="str">
        <f t="shared" si="26"/>
        <v>项</v>
      </c>
    </row>
    <row r="573" ht="36" customHeight="1" spans="1:7">
      <c r="A573" s="351">
        <v>2080803</v>
      </c>
      <c r="B573" s="352" t="s">
        <v>468</v>
      </c>
      <c r="C573" s="357">
        <v>140</v>
      </c>
      <c r="D573" s="357">
        <v>5</v>
      </c>
      <c r="E573" s="354" t="str">
        <f t="shared" si="24"/>
        <v/>
      </c>
      <c r="F573" s="355" t="str">
        <f t="shared" si="25"/>
        <v>是</v>
      </c>
      <c r="G573" s="356" t="str">
        <f t="shared" si="26"/>
        <v>项</v>
      </c>
    </row>
    <row r="574" ht="36" customHeight="1" spans="1:7">
      <c r="A574" s="351">
        <v>2080805</v>
      </c>
      <c r="B574" s="352" t="s">
        <v>469</v>
      </c>
      <c r="C574" s="357">
        <v>240</v>
      </c>
      <c r="D574" s="357">
        <v>21</v>
      </c>
      <c r="E574" s="354" t="str">
        <f t="shared" si="24"/>
        <v/>
      </c>
      <c r="F574" s="355" t="str">
        <f t="shared" si="25"/>
        <v>是</v>
      </c>
      <c r="G574" s="356" t="str">
        <f t="shared" si="26"/>
        <v>项</v>
      </c>
    </row>
    <row r="575" ht="36" customHeight="1" spans="1:7">
      <c r="A575" s="351">
        <v>2080806</v>
      </c>
      <c r="B575" s="352" t="s">
        <v>470</v>
      </c>
      <c r="C575" s="357">
        <v>20</v>
      </c>
      <c r="D575" s="357">
        <v>21</v>
      </c>
      <c r="E575" s="354">
        <f t="shared" si="24"/>
        <v>0.05</v>
      </c>
      <c r="F575" s="355" t="str">
        <f t="shared" si="25"/>
        <v>是</v>
      </c>
      <c r="G575" s="356" t="str">
        <f t="shared" si="26"/>
        <v>项</v>
      </c>
    </row>
    <row r="576" ht="36" hidden="1" customHeight="1" spans="1:7">
      <c r="A576" s="351">
        <v>2080807</v>
      </c>
      <c r="B576" s="352" t="s">
        <v>471</v>
      </c>
      <c r="C576" s="357">
        <v>0</v>
      </c>
      <c r="D576" s="357">
        <v>0</v>
      </c>
      <c r="E576" s="354" t="str">
        <f t="shared" si="24"/>
        <v/>
      </c>
      <c r="F576" s="355" t="str">
        <f t="shared" si="25"/>
        <v>否</v>
      </c>
      <c r="G576" s="356" t="str">
        <f t="shared" si="26"/>
        <v>项</v>
      </c>
    </row>
    <row r="577" ht="36" customHeight="1" spans="1:7">
      <c r="A577" s="351">
        <v>2080808</v>
      </c>
      <c r="B577" s="352" t="s">
        <v>472</v>
      </c>
      <c r="C577" s="357">
        <v>0</v>
      </c>
      <c r="D577" s="357">
        <v>25</v>
      </c>
      <c r="E577" s="354" t="str">
        <f t="shared" si="24"/>
        <v/>
      </c>
      <c r="F577" s="355" t="str">
        <f t="shared" si="25"/>
        <v>是</v>
      </c>
      <c r="G577" s="356" t="str">
        <f t="shared" si="26"/>
        <v>项</v>
      </c>
    </row>
    <row r="578" ht="36" customHeight="1" spans="1:7">
      <c r="A578" s="351">
        <v>2080899</v>
      </c>
      <c r="B578" s="352" t="s">
        <v>473</v>
      </c>
      <c r="C578" s="357">
        <v>1230</v>
      </c>
      <c r="D578" s="357">
        <v>834</v>
      </c>
      <c r="E578" s="354" t="str">
        <f t="shared" si="24"/>
        <v/>
      </c>
      <c r="F578" s="355" t="str">
        <f t="shared" si="25"/>
        <v>是</v>
      </c>
      <c r="G578" s="356" t="str">
        <f t="shared" si="26"/>
        <v>项</v>
      </c>
    </row>
    <row r="579" ht="36" customHeight="1" spans="1:7">
      <c r="A579" s="351">
        <v>20809</v>
      </c>
      <c r="B579" s="352" t="s">
        <v>474</v>
      </c>
      <c r="C579" s="353">
        <f>SUM(C580:C585)</f>
        <v>612</v>
      </c>
      <c r="D579" s="353">
        <f>SUM(D580:D585)</f>
        <v>120</v>
      </c>
      <c r="E579" s="354" t="str">
        <f t="shared" si="24"/>
        <v/>
      </c>
      <c r="F579" s="355" t="str">
        <f t="shared" si="25"/>
        <v>是</v>
      </c>
      <c r="G579" s="356" t="str">
        <f t="shared" si="26"/>
        <v>款</v>
      </c>
    </row>
    <row r="580" ht="36" customHeight="1" spans="1:7">
      <c r="A580" s="351">
        <v>2080901</v>
      </c>
      <c r="B580" s="352" t="s">
        <v>475</v>
      </c>
      <c r="C580" s="357">
        <v>50</v>
      </c>
      <c r="D580" s="357">
        <v>66</v>
      </c>
      <c r="E580" s="354">
        <f t="shared" ref="E580:E643" si="27">IF(C580&lt;&gt;0,IF((D580/C580-1)&lt;-30%,"",IF((D580/C580-1)&gt;150%,"",D580/C580-1)),"")</f>
        <v>0.32</v>
      </c>
      <c r="F580" s="355" t="str">
        <f t="shared" ref="F580:F643" si="28">IF(LEN(A580)=3,"是",IF(B580&lt;&gt;"",IF(SUM(C580:D580)&lt;&gt;0,"是","否"),"是"))</f>
        <v>是</v>
      </c>
      <c r="G580" s="356" t="str">
        <f t="shared" ref="G580:G643" si="29">IF(LEN(A580)=3,"类",IF(LEN(A580)=5,"款","项"))</f>
        <v>项</v>
      </c>
    </row>
    <row r="581" ht="36" customHeight="1" spans="1:7">
      <c r="A581" s="351">
        <v>2080902</v>
      </c>
      <c r="B581" s="352" t="s">
        <v>476</v>
      </c>
      <c r="C581" s="357">
        <v>2</v>
      </c>
      <c r="D581" s="357">
        <v>0</v>
      </c>
      <c r="E581" s="354" t="str">
        <f t="shared" si="27"/>
        <v/>
      </c>
      <c r="F581" s="355" t="str">
        <f t="shared" si="28"/>
        <v>是</v>
      </c>
      <c r="G581" s="356" t="str">
        <f t="shared" si="29"/>
        <v>项</v>
      </c>
    </row>
    <row r="582" ht="36" hidden="1" customHeight="1" spans="1:7">
      <c r="A582" s="351">
        <v>2080903</v>
      </c>
      <c r="B582" s="352" t="s">
        <v>477</v>
      </c>
      <c r="C582" s="357">
        <v>0</v>
      </c>
      <c r="D582" s="357">
        <v>0</v>
      </c>
      <c r="E582" s="354" t="str">
        <f t="shared" si="27"/>
        <v/>
      </c>
      <c r="F582" s="355" t="str">
        <f t="shared" si="28"/>
        <v>否</v>
      </c>
      <c r="G582" s="356" t="str">
        <f t="shared" si="29"/>
        <v>项</v>
      </c>
    </row>
    <row r="583" ht="36" customHeight="1" spans="1:7">
      <c r="A583" s="351">
        <v>2080904</v>
      </c>
      <c r="B583" s="352" t="s">
        <v>478</v>
      </c>
      <c r="C583" s="357">
        <v>40</v>
      </c>
      <c r="D583" s="357">
        <v>0</v>
      </c>
      <c r="E583" s="354" t="str">
        <f t="shared" si="27"/>
        <v/>
      </c>
      <c r="F583" s="355" t="str">
        <f t="shared" si="28"/>
        <v>是</v>
      </c>
      <c r="G583" s="356" t="str">
        <f t="shared" si="29"/>
        <v>项</v>
      </c>
    </row>
    <row r="584" ht="36" customHeight="1" spans="1:7">
      <c r="A584" s="351">
        <v>2080905</v>
      </c>
      <c r="B584" s="352" t="s">
        <v>479</v>
      </c>
      <c r="C584" s="357">
        <v>20</v>
      </c>
      <c r="D584" s="357">
        <v>15</v>
      </c>
      <c r="E584" s="354">
        <f t="shared" si="27"/>
        <v>-0.25</v>
      </c>
      <c r="F584" s="355" t="str">
        <f t="shared" si="28"/>
        <v>是</v>
      </c>
      <c r="G584" s="356" t="str">
        <f t="shared" si="29"/>
        <v>项</v>
      </c>
    </row>
    <row r="585" ht="36" customHeight="1" spans="1:7">
      <c r="A585" s="351">
        <v>2080999</v>
      </c>
      <c r="B585" s="352" t="s">
        <v>480</v>
      </c>
      <c r="C585" s="357">
        <v>500</v>
      </c>
      <c r="D585" s="357">
        <v>39</v>
      </c>
      <c r="E585" s="354" t="str">
        <f t="shared" si="27"/>
        <v/>
      </c>
      <c r="F585" s="355" t="str">
        <f t="shared" si="28"/>
        <v>是</v>
      </c>
      <c r="G585" s="356" t="str">
        <f t="shared" si="29"/>
        <v>项</v>
      </c>
    </row>
    <row r="586" ht="36" customHeight="1" spans="1:7">
      <c r="A586" s="351">
        <v>20810</v>
      </c>
      <c r="B586" s="352" t="s">
        <v>481</v>
      </c>
      <c r="C586" s="353">
        <f>SUM(C587:C593)</f>
        <v>3986</v>
      </c>
      <c r="D586" s="353">
        <f>SUM(D587:D593)</f>
        <v>1733</v>
      </c>
      <c r="E586" s="354" t="str">
        <f t="shared" si="27"/>
        <v/>
      </c>
      <c r="F586" s="355" t="str">
        <f t="shared" si="28"/>
        <v>是</v>
      </c>
      <c r="G586" s="356" t="str">
        <f t="shared" si="29"/>
        <v>款</v>
      </c>
    </row>
    <row r="587" ht="36" customHeight="1" spans="1:7">
      <c r="A587" s="351">
        <v>2081001</v>
      </c>
      <c r="B587" s="352" t="s">
        <v>482</v>
      </c>
      <c r="C587" s="357">
        <v>1000</v>
      </c>
      <c r="D587" s="357">
        <v>15</v>
      </c>
      <c r="E587" s="354" t="str">
        <f t="shared" si="27"/>
        <v/>
      </c>
      <c r="F587" s="355" t="str">
        <f t="shared" si="28"/>
        <v>是</v>
      </c>
      <c r="G587" s="356" t="str">
        <f t="shared" si="29"/>
        <v>项</v>
      </c>
    </row>
    <row r="588" ht="36" customHeight="1" spans="1:7">
      <c r="A588" s="358">
        <v>2081002</v>
      </c>
      <c r="B588" s="352" t="s">
        <v>483</v>
      </c>
      <c r="C588" s="357">
        <v>986</v>
      </c>
      <c r="D588" s="357">
        <v>518</v>
      </c>
      <c r="E588" s="354" t="str">
        <f t="shared" si="27"/>
        <v/>
      </c>
      <c r="F588" s="355" t="str">
        <f t="shared" si="28"/>
        <v>是</v>
      </c>
      <c r="G588" s="356" t="str">
        <f t="shared" si="29"/>
        <v>项</v>
      </c>
    </row>
    <row r="589" ht="36" hidden="1" customHeight="1" spans="1:7">
      <c r="A589" s="351">
        <v>2081003</v>
      </c>
      <c r="B589" s="352" t="s">
        <v>484</v>
      </c>
      <c r="C589" s="357">
        <v>0</v>
      </c>
      <c r="D589" s="357">
        <v>0</v>
      </c>
      <c r="E589" s="354" t="str">
        <f t="shared" si="27"/>
        <v/>
      </c>
      <c r="F589" s="355" t="str">
        <f t="shared" si="28"/>
        <v>否</v>
      </c>
      <c r="G589" s="356" t="str">
        <f t="shared" si="29"/>
        <v>项</v>
      </c>
    </row>
    <row r="590" ht="36" customHeight="1" spans="1:7">
      <c r="A590" s="351">
        <v>2081004</v>
      </c>
      <c r="B590" s="352" t="s">
        <v>485</v>
      </c>
      <c r="C590" s="357">
        <v>2000</v>
      </c>
      <c r="D590" s="357">
        <v>1200</v>
      </c>
      <c r="E590" s="354" t="str">
        <f t="shared" si="27"/>
        <v/>
      </c>
      <c r="F590" s="355" t="str">
        <f t="shared" si="28"/>
        <v>是</v>
      </c>
      <c r="G590" s="356" t="str">
        <f t="shared" si="29"/>
        <v>项</v>
      </c>
    </row>
    <row r="591" ht="36" hidden="1" customHeight="1" spans="1:7">
      <c r="A591" s="351">
        <v>2081005</v>
      </c>
      <c r="B591" s="352" t="s">
        <v>486</v>
      </c>
      <c r="C591" s="357">
        <v>0</v>
      </c>
      <c r="D591" s="357">
        <v>0</v>
      </c>
      <c r="E591" s="354" t="str">
        <f t="shared" si="27"/>
        <v/>
      </c>
      <c r="F591" s="355" t="str">
        <f t="shared" si="28"/>
        <v>否</v>
      </c>
      <c r="G591" s="356" t="str">
        <f t="shared" si="29"/>
        <v>项</v>
      </c>
    </row>
    <row r="592" ht="36" hidden="1" customHeight="1" spans="1:7">
      <c r="A592" s="351">
        <v>2081006</v>
      </c>
      <c r="B592" s="352" t="s">
        <v>487</v>
      </c>
      <c r="C592" s="357">
        <v>0</v>
      </c>
      <c r="D592" s="357">
        <v>0</v>
      </c>
      <c r="E592" s="354" t="str">
        <f t="shared" si="27"/>
        <v/>
      </c>
      <c r="F592" s="355" t="str">
        <f t="shared" si="28"/>
        <v>否</v>
      </c>
      <c r="G592" s="356" t="str">
        <f t="shared" si="29"/>
        <v>项</v>
      </c>
    </row>
    <row r="593" ht="36" hidden="1" customHeight="1" spans="1:7">
      <c r="A593" s="351">
        <v>2081099</v>
      </c>
      <c r="B593" s="352" t="s">
        <v>488</v>
      </c>
      <c r="C593" s="357">
        <v>0</v>
      </c>
      <c r="D593" s="357">
        <v>0</v>
      </c>
      <c r="E593" s="354" t="str">
        <f t="shared" si="27"/>
        <v/>
      </c>
      <c r="F593" s="355" t="str">
        <f t="shared" si="28"/>
        <v>否</v>
      </c>
      <c r="G593" s="356" t="str">
        <f t="shared" si="29"/>
        <v>项</v>
      </c>
    </row>
    <row r="594" ht="36" customHeight="1" spans="1:7">
      <c r="A594" s="351">
        <v>20811</v>
      </c>
      <c r="B594" s="352" t="s">
        <v>489</v>
      </c>
      <c r="C594" s="353">
        <f>SUM(C595:C602)</f>
        <v>900</v>
      </c>
      <c r="D594" s="353">
        <f>SUM(D595:D602)</f>
        <v>1091</v>
      </c>
      <c r="E594" s="354">
        <f t="shared" si="27"/>
        <v>0.212</v>
      </c>
      <c r="F594" s="355" t="str">
        <f t="shared" si="28"/>
        <v>是</v>
      </c>
      <c r="G594" s="356" t="str">
        <f t="shared" si="29"/>
        <v>款</v>
      </c>
    </row>
    <row r="595" ht="36" customHeight="1" spans="1:7">
      <c r="A595" s="351">
        <v>2081101</v>
      </c>
      <c r="B595" s="352" t="s">
        <v>73</v>
      </c>
      <c r="C595" s="357">
        <v>220</v>
      </c>
      <c r="D595" s="357">
        <v>261</v>
      </c>
      <c r="E595" s="354">
        <f t="shared" si="27"/>
        <v>0.186</v>
      </c>
      <c r="F595" s="355" t="str">
        <f t="shared" si="28"/>
        <v>是</v>
      </c>
      <c r="G595" s="356" t="str">
        <f t="shared" si="29"/>
        <v>项</v>
      </c>
    </row>
    <row r="596" ht="36" customHeight="1" spans="1:7">
      <c r="A596" s="351">
        <v>2081102</v>
      </c>
      <c r="B596" s="352" t="s">
        <v>74</v>
      </c>
      <c r="C596" s="357">
        <v>200</v>
      </c>
      <c r="D596" s="357">
        <v>372</v>
      </c>
      <c r="E596" s="354">
        <f t="shared" si="27"/>
        <v>0.86</v>
      </c>
      <c r="F596" s="355" t="str">
        <f t="shared" si="28"/>
        <v>是</v>
      </c>
      <c r="G596" s="356" t="str">
        <f t="shared" si="29"/>
        <v>项</v>
      </c>
    </row>
    <row r="597" s="318" customFormat="1" ht="36" customHeight="1" spans="1:7">
      <c r="A597" s="351">
        <v>2081103</v>
      </c>
      <c r="B597" s="352" t="s">
        <v>75</v>
      </c>
      <c r="C597" s="357">
        <v>70</v>
      </c>
      <c r="D597" s="357">
        <v>67</v>
      </c>
      <c r="E597" s="354">
        <f t="shared" si="27"/>
        <v>-0.043</v>
      </c>
      <c r="F597" s="355" t="str">
        <f t="shared" si="28"/>
        <v>是</v>
      </c>
      <c r="G597" s="356" t="str">
        <f t="shared" si="29"/>
        <v>项</v>
      </c>
    </row>
    <row r="598" ht="36" hidden="1" customHeight="1" spans="1:7">
      <c r="A598" s="351">
        <v>2081104</v>
      </c>
      <c r="B598" s="352" t="s">
        <v>490</v>
      </c>
      <c r="C598" s="357">
        <v>0</v>
      </c>
      <c r="D598" s="357">
        <v>0</v>
      </c>
      <c r="E598" s="354" t="str">
        <f t="shared" si="27"/>
        <v/>
      </c>
      <c r="F598" s="355" t="str">
        <f t="shared" si="28"/>
        <v>否</v>
      </c>
      <c r="G598" s="356" t="str">
        <f t="shared" si="29"/>
        <v>项</v>
      </c>
    </row>
    <row r="599" ht="36" customHeight="1" spans="1:7">
      <c r="A599" s="351">
        <v>2081105</v>
      </c>
      <c r="B599" s="352" t="s">
        <v>491</v>
      </c>
      <c r="C599" s="357">
        <v>50</v>
      </c>
      <c r="D599" s="357">
        <v>0</v>
      </c>
      <c r="E599" s="354" t="str">
        <f t="shared" si="27"/>
        <v/>
      </c>
      <c r="F599" s="355" t="str">
        <f t="shared" si="28"/>
        <v>是</v>
      </c>
      <c r="G599" s="356" t="str">
        <f t="shared" si="29"/>
        <v>项</v>
      </c>
    </row>
    <row r="600" s="343" customFormat="1" ht="45" hidden="1" customHeight="1" spans="1:7">
      <c r="A600" s="351">
        <v>2081106</v>
      </c>
      <c r="B600" s="352" t="s">
        <v>492</v>
      </c>
      <c r="C600" s="357">
        <v>0</v>
      </c>
      <c r="D600" s="357">
        <v>0</v>
      </c>
      <c r="E600" s="354" t="str">
        <f t="shared" si="27"/>
        <v/>
      </c>
      <c r="F600" s="355" t="str">
        <f t="shared" si="28"/>
        <v>否</v>
      </c>
      <c r="G600" s="356" t="str">
        <f t="shared" si="29"/>
        <v>项</v>
      </c>
    </row>
    <row r="601" ht="36" customHeight="1" spans="1:7">
      <c r="A601" s="351">
        <v>2081107</v>
      </c>
      <c r="B601" s="352" t="s">
        <v>493</v>
      </c>
      <c r="C601" s="357">
        <v>260</v>
      </c>
      <c r="D601" s="357">
        <v>391</v>
      </c>
      <c r="E601" s="354">
        <f t="shared" si="27"/>
        <v>0.504</v>
      </c>
      <c r="F601" s="355" t="str">
        <f t="shared" si="28"/>
        <v>是</v>
      </c>
      <c r="G601" s="356" t="str">
        <f t="shared" si="29"/>
        <v>项</v>
      </c>
    </row>
    <row r="602" ht="36" customHeight="1" spans="1:7">
      <c r="A602" s="351">
        <v>2081199</v>
      </c>
      <c r="B602" s="352" t="s">
        <v>494</v>
      </c>
      <c r="C602" s="357">
        <v>100</v>
      </c>
      <c r="D602" s="357">
        <v>0</v>
      </c>
      <c r="E602" s="354" t="str">
        <f t="shared" si="27"/>
        <v/>
      </c>
      <c r="F602" s="355" t="str">
        <f t="shared" si="28"/>
        <v>是</v>
      </c>
      <c r="G602" s="356" t="str">
        <f t="shared" si="29"/>
        <v>项</v>
      </c>
    </row>
    <row r="603" s="318" customFormat="1" ht="36" customHeight="1" spans="1:7">
      <c r="A603" s="351">
        <v>20816</v>
      </c>
      <c r="B603" s="352" t="s">
        <v>495</v>
      </c>
      <c r="C603" s="353">
        <f>SUM(C604:C608)</f>
        <v>275</v>
      </c>
      <c r="D603" s="353">
        <f>SUM(D604:D608)</f>
        <v>129</v>
      </c>
      <c r="E603" s="354" t="str">
        <f t="shared" si="27"/>
        <v/>
      </c>
      <c r="F603" s="355" t="str">
        <f t="shared" si="28"/>
        <v>是</v>
      </c>
      <c r="G603" s="356" t="str">
        <f t="shared" si="29"/>
        <v>款</v>
      </c>
    </row>
    <row r="604" ht="36" customHeight="1" spans="1:7">
      <c r="A604" s="351">
        <v>2081601</v>
      </c>
      <c r="B604" s="352" t="s">
        <v>73</v>
      </c>
      <c r="C604" s="357">
        <v>220</v>
      </c>
      <c r="D604" s="357">
        <v>129</v>
      </c>
      <c r="E604" s="354" t="str">
        <f t="shared" si="27"/>
        <v/>
      </c>
      <c r="F604" s="355" t="str">
        <f t="shared" si="28"/>
        <v>是</v>
      </c>
      <c r="G604" s="356" t="str">
        <f t="shared" si="29"/>
        <v>项</v>
      </c>
    </row>
    <row r="605" ht="36" customHeight="1" spans="1:7">
      <c r="A605" s="351">
        <v>2081602</v>
      </c>
      <c r="B605" s="352" t="s">
        <v>74</v>
      </c>
      <c r="C605" s="357">
        <v>55</v>
      </c>
      <c r="D605" s="357">
        <v>0</v>
      </c>
      <c r="E605" s="354" t="str">
        <f t="shared" si="27"/>
        <v/>
      </c>
      <c r="F605" s="355" t="str">
        <f t="shared" si="28"/>
        <v>是</v>
      </c>
      <c r="G605" s="356" t="str">
        <f t="shared" si="29"/>
        <v>项</v>
      </c>
    </row>
    <row r="606" ht="36" hidden="1" customHeight="1" spans="1:7">
      <c r="A606" s="351">
        <v>2081603</v>
      </c>
      <c r="B606" s="352" t="s">
        <v>75</v>
      </c>
      <c r="C606" s="357">
        <v>0</v>
      </c>
      <c r="D606" s="357">
        <v>0</v>
      </c>
      <c r="E606" s="354" t="str">
        <f t="shared" si="27"/>
        <v/>
      </c>
      <c r="F606" s="355" t="str">
        <f t="shared" si="28"/>
        <v>否</v>
      </c>
      <c r="G606" s="356" t="str">
        <f t="shared" si="29"/>
        <v>项</v>
      </c>
    </row>
    <row r="607" ht="36" hidden="1" customHeight="1" spans="1:7">
      <c r="A607" s="351">
        <v>2081650</v>
      </c>
      <c r="B607" s="352" t="s">
        <v>82</v>
      </c>
      <c r="C607" s="357">
        <v>0</v>
      </c>
      <c r="D607" s="357">
        <v>0</v>
      </c>
      <c r="E607" s="354" t="str">
        <f t="shared" si="27"/>
        <v/>
      </c>
      <c r="F607" s="355" t="str">
        <f t="shared" si="28"/>
        <v>否</v>
      </c>
      <c r="G607" s="356" t="str">
        <f t="shared" si="29"/>
        <v>项</v>
      </c>
    </row>
    <row r="608" ht="36" hidden="1" customHeight="1" spans="1:7">
      <c r="A608" s="351">
        <v>2081699</v>
      </c>
      <c r="B608" s="352" t="s">
        <v>496</v>
      </c>
      <c r="C608" s="357">
        <v>0</v>
      </c>
      <c r="D608" s="357">
        <v>0</v>
      </c>
      <c r="E608" s="354" t="str">
        <f t="shared" si="27"/>
        <v/>
      </c>
      <c r="F608" s="355" t="str">
        <f t="shared" si="28"/>
        <v>否</v>
      </c>
      <c r="G608" s="356" t="str">
        <f t="shared" si="29"/>
        <v>项</v>
      </c>
    </row>
    <row r="609" ht="36" customHeight="1" spans="1:7">
      <c r="A609" s="351">
        <v>20819</v>
      </c>
      <c r="B609" s="352" t="s">
        <v>497</v>
      </c>
      <c r="C609" s="353">
        <f>SUM(C610:C611)</f>
        <v>3550</v>
      </c>
      <c r="D609" s="353">
        <f>SUM(D610:D611)</f>
        <v>3056</v>
      </c>
      <c r="E609" s="354">
        <f t="shared" si="27"/>
        <v>-0.139</v>
      </c>
      <c r="F609" s="355" t="str">
        <f t="shared" si="28"/>
        <v>是</v>
      </c>
      <c r="G609" s="356" t="str">
        <f t="shared" si="29"/>
        <v>款</v>
      </c>
    </row>
    <row r="610" ht="36" customHeight="1" spans="1:7">
      <c r="A610" s="351">
        <v>2081901</v>
      </c>
      <c r="B610" s="352" t="s">
        <v>498</v>
      </c>
      <c r="C610" s="357">
        <v>600</v>
      </c>
      <c r="D610" s="357">
        <v>556</v>
      </c>
      <c r="E610" s="354">
        <f t="shared" si="27"/>
        <v>-0.073</v>
      </c>
      <c r="F610" s="355" t="str">
        <f t="shared" si="28"/>
        <v>是</v>
      </c>
      <c r="G610" s="356" t="str">
        <f t="shared" si="29"/>
        <v>项</v>
      </c>
    </row>
    <row r="611" ht="36" customHeight="1" spans="1:7">
      <c r="A611" s="351">
        <v>2081902</v>
      </c>
      <c r="B611" s="352" t="s">
        <v>499</v>
      </c>
      <c r="C611" s="357">
        <v>2950</v>
      </c>
      <c r="D611" s="357">
        <v>2500</v>
      </c>
      <c r="E611" s="354">
        <f t="shared" si="27"/>
        <v>-0.153</v>
      </c>
      <c r="F611" s="355" t="str">
        <f t="shared" si="28"/>
        <v>是</v>
      </c>
      <c r="G611" s="356" t="str">
        <f t="shared" si="29"/>
        <v>项</v>
      </c>
    </row>
    <row r="612" ht="36" customHeight="1" spans="1:7">
      <c r="A612" s="351">
        <v>20820</v>
      </c>
      <c r="B612" s="352" t="s">
        <v>500</v>
      </c>
      <c r="C612" s="353">
        <f>SUM(C613:C614)</f>
        <v>600</v>
      </c>
      <c r="D612" s="353">
        <f>SUM(D613:D614)</f>
        <v>777</v>
      </c>
      <c r="E612" s="354">
        <f t="shared" si="27"/>
        <v>0.295</v>
      </c>
      <c r="F612" s="355" t="str">
        <f t="shared" si="28"/>
        <v>是</v>
      </c>
      <c r="G612" s="356" t="str">
        <f t="shared" si="29"/>
        <v>款</v>
      </c>
    </row>
    <row r="613" ht="36" customHeight="1" spans="1:7">
      <c r="A613" s="351">
        <v>2082001</v>
      </c>
      <c r="B613" s="352" t="s">
        <v>501</v>
      </c>
      <c r="C613" s="357">
        <v>400</v>
      </c>
      <c r="D613" s="357">
        <v>650</v>
      </c>
      <c r="E613" s="354">
        <f t="shared" si="27"/>
        <v>0.625</v>
      </c>
      <c r="F613" s="355" t="str">
        <f t="shared" si="28"/>
        <v>是</v>
      </c>
      <c r="G613" s="356" t="str">
        <f t="shared" si="29"/>
        <v>项</v>
      </c>
    </row>
    <row r="614" ht="36" customHeight="1" spans="1:7">
      <c r="A614" s="351">
        <v>2082002</v>
      </c>
      <c r="B614" s="352" t="s">
        <v>502</v>
      </c>
      <c r="C614" s="357">
        <v>200</v>
      </c>
      <c r="D614" s="357">
        <v>127</v>
      </c>
      <c r="E614" s="354" t="str">
        <f t="shared" si="27"/>
        <v/>
      </c>
      <c r="F614" s="355" t="str">
        <f t="shared" si="28"/>
        <v>是</v>
      </c>
      <c r="G614" s="356" t="str">
        <f t="shared" si="29"/>
        <v>项</v>
      </c>
    </row>
    <row r="615" ht="36" customHeight="1" spans="1:7">
      <c r="A615" s="351">
        <v>20821</v>
      </c>
      <c r="B615" s="352" t="s">
        <v>503</v>
      </c>
      <c r="C615" s="353">
        <f>SUM(C616:C617)</f>
        <v>800</v>
      </c>
      <c r="D615" s="353">
        <f>SUM(D616:D617)</f>
        <v>509</v>
      </c>
      <c r="E615" s="354" t="str">
        <f t="shared" si="27"/>
        <v/>
      </c>
      <c r="F615" s="355" t="str">
        <f t="shared" si="28"/>
        <v>是</v>
      </c>
      <c r="G615" s="356" t="str">
        <f t="shared" si="29"/>
        <v>款</v>
      </c>
    </row>
    <row r="616" ht="36" customHeight="1" spans="1:7">
      <c r="A616" s="351">
        <v>2082101</v>
      </c>
      <c r="B616" s="352" t="s">
        <v>504</v>
      </c>
      <c r="C616" s="357">
        <v>50</v>
      </c>
      <c r="D616" s="357">
        <v>50</v>
      </c>
      <c r="E616" s="354">
        <f t="shared" si="27"/>
        <v>0</v>
      </c>
      <c r="F616" s="355" t="str">
        <f t="shared" si="28"/>
        <v>是</v>
      </c>
      <c r="G616" s="356" t="str">
        <f t="shared" si="29"/>
        <v>项</v>
      </c>
    </row>
    <row r="617" ht="36" customHeight="1" spans="1:7">
      <c r="A617" s="351">
        <v>2082102</v>
      </c>
      <c r="B617" s="352" t="s">
        <v>505</v>
      </c>
      <c r="C617" s="357">
        <v>750</v>
      </c>
      <c r="D617" s="357">
        <v>459</v>
      </c>
      <c r="E617" s="354" t="str">
        <f t="shared" si="27"/>
        <v/>
      </c>
      <c r="F617" s="355" t="str">
        <f t="shared" si="28"/>
        <v>是</v>
      </c>
      <c r="G617" s="356" t="str">
        <f t="shared" si="29"/>
        <v>项</v>
      </c>
    </row>
    <row r="618" ht="36" hidden="1" customHeight="1" spans="1:7">
      <c r="A618" s="351">
        <v>20824</v>
      </c>
      <c r="B618" s="352" t="s">
        <v>506</v>
      </c>
      <c r="C618" s="353">
        <f>SUM(C619:C620)</f>
        <v>0</v>
      </c>
      <c r="D618" s="353">
        <f>SUM(D619:D620)</f>
        <v>0</v>
      </c>
      <c r="E618" s="354" t="str">
        <f t="shared" si="27"/>
        <v/>
      </c>
      <c r="F618" s="355" t="str">
        <f t="shared" si="28"/>
        <v>否</v>
      </c>
      <c r="G618" s="356" t="str">
        <f t="shared" si="29"/>
        <v>款</v>
      </c>
    </row>
    <row r="619" ht="36" hidden="1" customHeight="1" spans="1:7">
      <c r="A619" s="351">
        <v>2082401</v>
      </c>
      <c r="B619" s="352" t="s">
        <v>507</v>
      </c>
      <c r="C619" s="357">
        <v>0</v>
      </c>
      <c r="D619" s="357">
        <v>0</v>
      </c>
      <c r="E619" s="354" t="str">
        <f t="shared" si="27"/>
        <v/>
      </c>
      <c r="F619" s="355" t="str">
        <f t="shared" si="28"/>
        <v>否</v>
      </c>
      <c r="G619" s="356" t="str">
        <f t="shared" si="29"/>
        <v>项</v>
      </c>
    </row>
    <row r="620" ht="36" hidden="1" customHeight="1" spans="1:7">
      <c r="A620" s="351">
        <v>2082402</v>
      </c>
      <c r="B620" s="352" t="s">
        <v>508</v>
      </c>
      <c r="C620" s="357">
        <v>0</v>
      </c>
      <c r="D620" s="357">
        <v>0</v>
      </c>
      <c r="E620" s="354" t="str">
        <f t="shared" si="27"/>
        <v/>
      </c>
      <c r="F620" s="355" t="str">
        <f t="shared" si="28"/>
        <v>否</v>
      </c>
      <c r="G620" s="356" t="str">
        <f t="shared" si="29"/>
        <v>项</v>
      </c>
    </row>
    <row r="621" ht="36" hidden="1" customHeight="1" spans="1:7">
      <c r="A621" s="351">
        <v>20825</v>
      </c>
      <c r="B621" s="352" t="s">
        <v>509</v>
      </c>
      <c r="C621" s="353">
        <f>SUM(C622:C623)</f>
        <v>0</v>
      </c>
      <c r="D621" s="353">
        <f>SUM(D622:D623)</f>
        <v>0</v>
      </c>
      <c r="E621" s="354" t="str">
        <f t="shared" si="27"/>
        <v/>
      </c>
      <c r="F621" s="355" t="str">
        <f t="shared" si="28"/>
        <v>否</v>
      </c>
      <c r="G621" s="356" t="str">
        <f t="shared" si="29"/>
        <v>款</v>
      </c>
    </row>
    <row r="622" ht="36" hidden="1" customHeight="1" spans="1:7">
      <c r="A622" s="351">
        <v>2082501</v>
      </c>
      <c r="B622" s="352" t="s">
        <v>510</v>
      </c>
      <c r="C622" s="357">
        <v>0</v>
      </c>
      <c r="D622" s="357">
        <v>0</v>
      </c>
      <c r="E622" s="354" t="str">
        <f t="shared" si="27"/>
        <v/>
      </c>
      <c r="F622" s="355" t="str">
        <f t="shared" si="28"/>
        <v>否</v>
      </c>
      <c r="G622" s="356" t="str">
        <f t="shared" si="29"/>
        <v>项</v>
      </c>
    </row>
    <row r="623" ht="36" hidden="1" customHeight="1" spans="1:7">
      <c r="A623" s="351">
        <v>2082502</v>
      </c>
      <c r="B623" s="352" t="s">
        <v>511</v>
      </c>
      <c r="C623" s="357">
        <v>0</v>
      </c>
      <c r="D623" s="357">
        <v>0</v>
      </c>
      <c r="E623" s="354" t="str">
        <f t="shared" si="27"/>
        <v/>
      </c>
      <c r="F623" s="355" t="str">
        <f t="shared" si="28"/>
        <v>否</v>
      </c>
      <c r="G623" s="356" t="str">
        <f t="shared" si="29"/>
        <v>项</v>
      </c>
    </row>
    <row r="624" ht="36" customHeight="1" spans="1:7">
      <c r="A624" s="351">
        <v>20826</v>
      </c>
      <c r="B624" s="352" t="s">
        <v>512</v>
      </c>
      <c r="C624" s="353">
        <f>SUM(C625:C627)</f>
        <v>7300</v>
      </c>
      <c r="D624" s="353">
        <f>SUM(D625:D627)</f>
        <v>4555</v>
      </c>
      <c r="E624" s="354" t="str">
        <f t="shared" si="27"/>
        <v/>
      </c>
      <c r="F624" s="355" t="str">
        <f t="shared" si="28"/>
        <v>是</v>
      </c>
      <c r="G624" s="356" t="str">
        <f t="shared" si="29"/>
        <v>款</v>
      </c>
    </row>
    <row r="625" ht="36" customHeight="1" spans="1:7">
      <c r="A625" s="351">
        <v>2082601</v>
      </c>
      <c r="B625" s="352" t="s">
        <v>513</v>
      </c>
      <c r="C625" s="357">
        <v>300</v>
      </c>
      <c r="D625" s="357">
        <v>0</v>
      </c>
      <c r="E625" s="354" t="str">
        <f t="shared" si="27"/>
        <v/>
      </c>
      <c r="F625" s="355" t="str">
        <f t="shared" si="28"/>
        <v>是</v>
      </c>
      <c r="G625" s="356" t="str">
        <f t="shared" si="29"/>
        <v>项</v>
      </c>
    </row>
    <row r="626" ht="36" customHeight="1" spans="1:7">
      <c r="A626" s="351">
        <v>2082602</v>
      </c>
      <c r="B626" s="352" t="s">
        <v>514</v>
      </c>
      <c r="C626" s="357">
        <v>7000</v>
      </c>
      <c r="D626" s="357">
        <v>4555</v>
      </c>
      <c r="E626" s="354" t="str">
        <f t="shared" si="27"/>
        <v/>
      </c>
      <c r="F626" s="355" t="str">
        <f t="shared" si="28"/>
        <v>是</v>
      </c>
      <c r="G626" s="356" t="str">
        <f t="shared" si="29"/>
        <v>项</v>
      </c>
    </row>
    <row r="627" ht="36" hidden="1" customHeight="1" spans="1:7">
      <c r="A627" s="351">
        <v>2082699</v>
      </c>
      <c r="B627" s="352" t="s">
        <v>515</v>
      </c>
      <c r="C627" s="357">
        <v>0</v>
      </c>
      <c r="D627" s="357">
        <v>0</v>
      </c>
      <c r="E627" s="354" t="str">
        <f t="shared" si="27"/>
        <v/>
      </c>
      <c r="F627" s="355" t="str">
        <f t="shared" si="28"/>
        <v>否</v>
      </c>
      <c r="G627" s="356" t="str">
        <f t="shared" si="29"/>
        <v>项</v>
      </c>
    </row>
    <row r="628" ht="36" customHeight="1" spans="1:7">
      <c r="A628" s="351">
        <v>20827</v>
      </c>
      <c r="B628" s="352" t="s">
        <v>516</v>
      </c>
      <c r="C628" s="353">
        <f>SUM(C629:C631)</f>
        <v>0</v>
      </c>
      <c r="D628" s="353">
        <f>SUM(D629:D631)</f>
        <v>4544</v>
      </c>
      <c r="E628" s="354" t="str">
        <f t="shared" si="27"/>
        <v/>
      </c>
      <c r="F628" s="355" t="str">
        <f t="shared" si="28"/>
        <v>是</v>
      </c>
      <c r="G628" s="356" t="str">
        <f t="shared" si="29"/>
        <v>款</v>
      </c>
    </row>
    <row r="629" ht="36" hidden="1" customHeight="1" spans="1:7">
      <c r="A629" s="351">
        <v>2082701</v>
      </c>
      <c r="B629" s="352" t="s">
        <v>517</v>
      </c>
      <c r="C629" s="357">
        <v>0</v>
      </c>
      <c r="D629" s="357">
        <v>0</v>
      </c>
      <c r="E629" s="354" t="str">
        <f t="shared" si="27"/>
        <v/>
      </c>
      <c r="F629" s="355" t="str">
        <f t="shared" si="28"/>
        <v>否</v>
      </c>
      <c r="G629" s="356" t="str">
        <f t="shared" si="29"/>
        <v>项</v>
      </c>
    </row>
    <row r="630" ht="36" hidden="1" customHeight="1" spans="1:7">
      <c r="A630" s="351">
        <v>2082702</v>
      </c>
      <c r="B630" s="352" t="s">
        <v>518</v>
      </c>
      <c r="C630" s="357">
        <v>0</v>
      </c>
      <c r="D630" s="357">
        <v>0</v>
      </c>
      <c r="E630" s="354" t="str">
        <f t="shared" si="27"/>
        <v/>
      </c>
      <c r="F630" s="355" t="str">
        <f t="shared" si="28"/>
        <v>否</v>
      </c>
      <c r="G630" s="356" t="str">
        <f t="shared" si="29"/>
        <v>项</v>
      </c>
    </row>
    <row r="631" ht="36" customHeight="1" spans="1:7">
      <c r="A631" s="351">
        <v>2082799</v>
      </c>
      <c r="B631" s="352" t="s">
        <v>519</v>
      </c>
      <c r="C631" s="357">
        <v>0</v>
      </c>
      <c r="D631" s="357">
        <v>4544</v>
      </c>
      <c r="E631" s="354" t="str">
        <f t="shared" si="27"/>
        <v/>
      </c>
      <c r="F631" s="355" t="str">
        <f t="shared" si="28"/>
        <v>是</v>
      </c>
      <c r="G631" s="356" t="str">
        <f t="shared" si="29"/>
        <v>项</v>
      </c>
    </row>
    <row r="632" ht="36" customHeight="1" spans="1:7">
      <c r="A632" s="351">
        <v>20828</v>
      </c>
      <c r="B632" s="352" t="s">
        <v>520</v>
      </c>
      <c r="C632" s="353">
        <f>SUM(C633:C639)</f>
        <v>540</v>
      </c>
      <c r="D632" s="353">
        <f>SUM(D633:D639)</f>
        <v>349</v>
      </c>
      <c r="E632" s="354" t="str">
        <f t="shared" si="27"/>
        <v/>
      </c>
      <c r="F632" s="355" t="str">
        <f t="shared" si="28"/>
        <v>是</v>
      </c>
      <c r="G632" s="356" t="str">
        <f t="shared" si="29"/>
        <v>款</v>
      </c>
    </row>
    <row r="633" ht="36" customHeight="1" spans="1:7">
      <c r="A633" s="351">
        <v>2082801</v>
      </c>
      <c r="B633" s="352" t="s">
        <v>73</v>
      </c>
      <c r="C633" s="357">
        <v>110</v>
      </c>
      <c r="D633" s="357">
        <v>123</v>
      </c>
      <c r="E633" s="354">
        <f t="shared" si="27"/>
        <v>0.118</v>
      </c>
      <c r="F633" s="355" t="str">
        <f t="shared" si="28"/>
        <v>是</v>
      </c>
      <c r="G633" s="356" t="str">
        <f t="shared" si="29"/>
        <v>项</v>
      </c>
    </row>
    <row r="634" ht="36" customHeight="1" spans="1:7">
      <c r="A634" s="351">
        <v>2082802</v>
      </c>
      <c r="B634" s="352" t="s">
        <v>74</v>
      </c>
      <c r="C634" s="357">
        <v>140</v>
      </c>
      <c r="D634" s="357">
        <v>88</v>
      </c>
      <c r="E634" s="354" t="str">
        <f t="shared" si="27"/>
        <v/>
      </c>
      <c r="F634" s="355" t="str">
        <f t="shared" si="28"/>
        <v>是</v>
      </c>
      <c r="G634" s="356" t="str">
        <f t="shared" si="29"/>
        <v>项</v>
      </c>
    </row>
    <row r="635" ht="36" hidden="1" customHeight="1" spans="1:7">
      <c r="A635" s="351">
        <v>2082803</v>
      </c>
      <c r="B635" s="352" t="s">
        <v>75</v>
      </c>
      <c r="C635" s="357">
        <v>0</v>
      </c>
      <c r="D635" s="357">
        <v>0</v>
      </c>
      <c r="E635" s="354" t="str">
        <f t="shared" si="27"/>
        <v/>
      </c>
      <c r="F635" s="355" t="str">
        <f t="shared" si="28"/>
        <v>否</v>
      </c>
      <c r="G635" s="356" t="str">
        <f t="shared" si="29"/>
        <v>项</v>
      </c>
    </row>
    <row r="636" ht="36" customHeight="1" spans="1:7">
      <c r="A636" s="351">
        <v>2082804</v>
      </c>
      <c r="B636" s="352" t="s">
        <v>521</v>
      </c>
      <c r="C636" s="357">
        <v>30</v>
      </c>
      <c r="D636" s="357">
        <v>0</v>
      </c>
      <c r="E636" s="354" t="str">
        <f t="shared" si="27"/>
        <v/>
      </c>
      <c r="F636" s="355" t="str">
        <f t="shared" si="28"/>
        <v>是</v>
      </c>
      <c r="G636" s="356" t="str">
        <f t="shared" si="29"/>
        <v>项</v>
      </c>
    </row>
    <row r="637" ht="36" hidden="1" customHeight="1" spans="1:7">
      <c r="A637" s="351">
        <v>2082805</v>
      </c>
      <c r="B637" s="352" t="s">
        <v>522</v>
      </c>
      <c r="C637" s="357">
        <v>0</v>
      </c>
      <c r="D637" s="357">
        <v>0</v>
      </c>
      <c r="E637" s="354" t="str">
        <f t="shared" si="27"/>
        <v/>
      </c>
      <c r="F637" s="355" t="str">
        <f t="shared" si="28"/>
        <v>否</v>
      </c>
      <c r="G637" s="356" t="str">
        <f t="shared" si="29"/>
        <v>项</v>
      </c>
    </row>
    <row r="638" ht="36" customHeight="1" spans="1:7">
      <c r="A638" s="351">
        <v>2082850</v>
      </c>
      <c r="B638" s="352" t="s">
        <v>82</v>
      </c>
      <c r="C638" s="357">
        <v>180</v>
      </c>
      <c r="D638" s="357">
        <v>138</v>
      </c>
      <c r="E638" s="354">
        <f t="shared" si="27"/>
        <v>-0.233</v>
      </c>
      <c r="F638" s="355" t="str">
        <f t="shared" si="28"/>
        <v>是</v>
      </c>
      <c r="G638" s="356" t="str">
        <f t="shared" si="29"/>
        <v>项</v>
      </c>
    </row>
    <row r="639" ht="36" customHeight="1" spans="1:7">
      <c r="A639" s="351">
        <v>2082899</v>
      </c>
      <c r="B639" s="352" t="s">
        <v>523</v>
      </c>
      <c r="C639" s="357">
        <v>80</v>
      </c>
      <c r="D639" s="357">
        <v>0</v>
      </c>
      <c r="E639" s="354" t="str">
        <f t="shared" si="27"/>
        <v/>
      </c>
      <c r="F639" s="355" t="str">
        <f t="shared" si="28"/>
        <v>是</v>
      </c>
      <c r="G639" s="356" t="str">
        <f t="shared" si="29"/>
        <v>项</v>
      </c>
    </row>
    <row r="640" ht="36" hidden="1" customHeight="1" spans="1:7">
      <c r="A640" s="351">
        <v>20830</v>
      </c>
      <c r="B640" s="352" t="s">
        <v>524</v>
      </c>
      <c r="C640" s="353">
        <f>SUM(C641:C642)</f>
        <v>0</v>
      </c>
      <c r="D640" s="353">
        <f>SUM(D641:D642)</f>
        <v>0</v>
      </c>
      <c r="E640" s="354" t="str">
        <f t="shared" si="27"/>
        <v/>
      </c>
      <c r="F640" s="355" t="str">
        <f t="shared" si="28"/>
        <v>否</v>
      </c>
      <c r="G640" s="356" t="str">
        <f t="shared" si="29"/>
        <v>款</v>
      </c>
    </row>
    <row r="641" ht="36" hidden="1" customHeight="1" spans="1:7">
      <c r="A641" s="351">
        <v>2083001</v>
      </c>
      <c r="B641" s="352" t="s">
        <v>525</v>
      </c>
      <c r="C641" s="357">
        <v>0</v>
      </c>
      <c r="D641" s="357">
        <v>0</v>
      </c>
      <c r="E641" s="354" t="str">
        <f t="shared" si="27"/>
        <v/>
      </c>
      <c r="F641" s="355" t="str">
        <f t="shared" si="28"/>
        <v>否</v>
      </c>
      <c r="G641" s="356" t="str">
        <f t="shared" si="29"/>
        <v>项</v>
      </c>
    </row>
    <row r="642" ht="36" hidden="1" customHeight="1" spans="1:7">
      <c r="A642" s="351">
        <v>2083099</v>
      </c>
      <c r="B642" s="352" t="s">
        <v>526</v>
      </c>
      <c r="C642" s="357">
        <v>0</v>
      </c>
      <c r="D642" s="357">
        <v>0</v>
      </c>
      <c r="E642" s="354" t="str">
        <f t="shared" si="27"/>
        <v/>
      </c>
      <c r="F642" s="355" t="str">
        <f t="shared" si="28"/>
        <v>否</v>
      </c>
      <c r="G642" s="356" t="str">
        <f t="shared" si="29"/>
        <v>项</v>
      </c>
    </row>
    <row r="643" ht="36" customHeight="1" spans="1:7">
      <c r="A643" s="351">
        <v>20899</v>
      </c>
      <c r="B643" s="352" t="s">
        <v>527</v>
      </c>
      <c r="C643" s="353">
        <f>SUM(C644)</f>
        <v>4000</v>
      </c>
      <c r="D643" s="353">
        <f>SUM(D644)</f>
        <v>4467</v>
      </c>
      <c r="E643" s="354">
        <f t="shared" si="27"/>
        <v>0.117</v>
      </c>
      <c r="F643" s="355" t="str">
        <f t="shared" si="28"/>
        <v>是</v>
      </c>
      <c r="G643" s="356" t="str">
        <f t="shared" si="29"/>
        <v>款</v>
      </c>
    </row>
    <row r="644" ht="36" customHeight="1" spans="1:7">
      <c r="A644" s="351">
        <v>2089999</v>
      </c>
      <c r="B644" s="352" t="s">
        <v>528</v>
      </c>
      <c r="C644" s="357">
        <v>4000</v>
      </c>
      <c r="D644" s="357">
        <v>4467</v>
      </c>
      <c r="E644" s="354">
        <f>IF(C644&lt;&gt;0,IF((D644/C644-1)&lt;-30%,"",IF((D644/C644-1)&gt;150%,"",D644/C644-1)),"")</f>
        <v>0.117</v>
      </c>
      <c r="F644" s="355" t="str">
        <f t="shared" ref="F644:F664" si="30">IF(LEN(A644)=3,"是",IF(B644&lt;&gt;"",IF(SUM(C644:D644)&lt;&gt;0,"是","否"),"是"))</f>
        <v>是</v>
      </c>
      <c r="G644" s="356" t="str">
        <f t="shared" ref="G644:G664" si="31">IF(LEN(A644)=3,"类",IF(LEN(A644)=5,"款","项"))</f>
        <v>项</v>
      </c>
    </row>
    <row r="645" ht="36" hidden="1" customHeight="1" spans="1:7">
      <c r="A645" s="359" t="s">
        <v>529</v>
      </c>
      <c r="B645" s="224" t="s">
        <v>530</v>
      </c>
      <c r="C645" s="272">
        <v>0</v>
      </c>
      <c r="D645" s="272">
        <v>0</v>
      </c>
      <c r="E645" s="222" t="str">
        <f>IF(C645&gt;0,D645/C645-1,IF(C645&lt;0,-(D645/C645-1),""))</f>
        <v/>
      </c>
      <c r="F645" s="196" t="str">
        <f t="shared" si="30"/>
        <v>否</v>
      </c>
      <c r="G645" s="113" t="str">
        <f t="shared" si="31"/>
        <v>项</v>
      </c>
    </row>
    <row r="646" ht="36" customHeight="1" spans="1:7">
      <c r="A646" s="360" t="s">
        <v>531</v>
      </c>
      <c r="B646" s="220" t="s">
        <v>532</v>
      </c>
      <c r="C646" s="353">
        <f>SUM(C647:C649)</f>
        <v>7300</v>
      </c>
      <c r="D646" s="353">
        <f>SUM(D647:D649)</f>
        <v>4555</v>
      </c>
      <c r="E646" s="308"/>
      <c r="F646" s="196" t="str">
        <f t="shared" si="30"/>
        <v>是</v>
      </c>
      <c r="G646" s="113" t="str">
        <f t="shared" si="31"/>
        <v>款</v>
      </c>
    </row>
    <row r="647" ht="36" customHeight="1" spans="1:7">
      <c r="A647" s="359" t="s">
        <v>533</v>
      </c>
      <c r="B647" s="224" t="s">
        <v>534</v>
      </c>
      <c r="C647" s="357">
        <v>300</v>
      </c>
      <c r="D647" s="357">
        <v>0</v>
      </c>
      <c r="E647" s="222"/>
      <c r="F647" s="196" t="str">
        <f t="shared" si="30"/>
        <v>是</v>
      </c>
      <c r="G647" s="113" t="str">
        <f t="shared" si="31"/>
        <v>项</v>
      </c>
    </row>
    <row r="648" ht="36" customHeight="1" spans="1:7">
      <c r="A648" s="359" t="s">
        <v>535</v>
      </c>
      <c r="B648" s="224" t="s">
        <v>536</v>
      </c>
      <c r="C648" s="357">
        <v>7000</v>
      </c>
      <c r="D648" s="357">
        <v>4555</v>
      </c>
      <c r="E648" s="222">
        <f t="shared" ref="E648:E654" si="32">IF(C648&gt;0,D648/C648-1,IF(C648&lt;0,-(D648/C648-1),""))</f>
        <v>-0.349</v>
      </c>
      <c r="F648" s="196" t="str">
        <f t="shared" si="30"/>
        <v>是</v>
      </c>
      <c r="G648" s="113" t="str">
        <f t="shared" si="31"/>
        <v>项</v>
      </c>
    </row>
    <row r="649" ht="36" hidden="1" customHeight="1" spans="1:7">
      <c r="A649" s="359" t="s">
        <v>537</v>
      </c>
      <c r="B649" s="224" t="s">
        <v>538</v>
      </c>
      <c r="C649" s="357">
        <v>0</v>
      </c>
      <c r="D649" s="357">
        <v>0</v>
      </c>
      <c r="E649" s="222" t="str">
        <f t="shared" si="32"/>
        <v/>
      </c>
      <c r="F649" s="196" t="str">
        <f t="shared" si="30"/>
        <v>否</v>
      </c>
      <c r="G649" s="113" t="str">
        <f t="shared" si="31"/>
        <v>项</v>
      </c>
    </row>
    <row r="650" ht="36" customHeight="1" spans="1:7">
      <c r="A650" s="360" t="s">
        <v>539</v>
      </c>
      <c r="B650" s="220" t="s">
        <v>540</v>
      </c>
      <c r="C650" s="268">
        <f>SUM(C651:C654)</f>
        <v>0</v>
      </c>
      <c r="D650" s="268">
        <f>SUM(D651:D654)</f>
        <v>4544</v>
      </c>
      <c r="E650" s="308" t="str">
        <f t="shared" si="32"/>
        <v/>
      </c>
      <c r="F650" s="196" t="str">
        <f t="shared" si="30"/>
        <v>是</v>
      </c>
      <c r="G650" s="113" t="str">
        <f t="shared" si="31"/>
        <v>款</v>
      </c>
    </row>
    <row r="651" ht="36" hidden="1" customHeight="1" spans="1:7">
      <c r="A651" s="359" t="s">
        <v>541</v>
      </c>
      <c r="B651" s="224" t="s">
        <v>542</v>
      </c>
      <c r="C651" s="272">
        <v>0</v>
      </c>
      <c r="D651" s="272">
        <v>0</v>
      </c>
      <c r="E651" s="222" t="str">
        <f t="shared" si="32"/>
        <v/>
      </c>
      <c r="F651" s="196" t="str">
        <f t="shared" si="30"/>
        <v>否</v>
      </c>
      <c r="G651" s="113" t="str">
        <f t="shared" si="31"/>
        <v>项</v>
      </c>
    </row>
    <row r="652" ht="36" hidden="1" customHeight="1" spans="1:7">
      <c r="A652" s="359" t="s">
        <v>543</v>
      </c>
      <c r="B652" s="224" t="s">
        <v>544</v>
      </c>
      <c r="C652" s="272">
        <v>0</v>
      </c>
      <c r="D652" s="272">
        <v>0</v>
      </c>
      <c r="E652" s="222" t="str">
        <f t="shared" si="32"/>
        <v/>
      </c>
      <c r="F652" s="196" t="str">
        <f t="shared" si="30"/>
        <v>否</v>
      </c>
      <c r="G652" s="113" t="str">
        <f t="shared" si="31"/>
        <v>项</v>
      </c>
    </row>
    <row r="653" ht="36" hidden="1" customHeight="1" spans="1:7">
      <c r="A653" s="359" t="s">
        <v>545</v>
      </c>
      <c r="B653" s="224" t="s">
        <v>546</v>
      </c>
      <c r="C653" s="272">
        <v>0</v>
      </c>
      <c r="D653" s="272">
        <v>0</v>
      </c>
      <c r="E653" s="222" t="str">
        <f t="shared" si="32"/>
        <v/>
      </c>
      <c r="F653" s="196" t="str">
        <f t="shared" si="30"/>
        <v>否</v>
      </c>
      <c r="G653" s="113" t="str">
        <f t="shared" si="31"/>
        <v>项</v>
      </c>
    </row>
    <row r="654" ht="36" customHeight="1" spans="1:7">
      <c r="A654" s="359" t="s">
        <v>547</v>
      </c>
      <c r="B654" s="224" t="s">
        <v>548</v>
      </c>
      <c r="C654" s="272">
        <v>0</v>
      </c>
      <c r="D654" s="357">
        <v>4544</v>
      </c>
      <c r="E654" s="222" t="str">
        <f t="shared" si="32"/>
        <v/>
      </c>
      <c r="F654" s="196" t="str">
        <f t="shared" si="30"/>
        <v>是</v>
      </c>
      <c r="G654" s="113" t="str">
        <f t="shared" si="31"/>
        <v>项</v>
      </c>
    </row>
    <row r="655" ht="36" customHeight="1" spans="1:7">
      <c r="A655" s="360" t="s">
        <v>549</v>
      </c>
      <c r="B655" s="220" t="s">
        <v>550</v>
      </c>
      <c r="C655" s="353">
        <f>SUM(C656:C662)</f>
        <v>540</v>
      </c>
      <c r="D655" s="353">
        <f>SUM(D656:D662)</f>
        <v>349</v>
      </c>
      <c r="E655" s="308"/>
      <c r="F655" s="196" t="str">
        <f t="shared" si="30"/>
        <v>是</v>
      </c>
      <c r="G655" s="113" t="str">
        <f t="shared" si="31"/>
        <v>款</v>
      </c>
    </row>
    <row r="656" ht="36" customHeight="1" spans="1:7">
      <c r="A656" s="359" t="s">
        <v>551</v>
      </c>
      <c r="B656" s="224" t="s">
        <v>552</v>
      </c>
      <c r="C656" s="357">
        <v>110</v>
      </c>
      <c r="D656" s="357">
        <v>123</v>
      </c>
      <c r="E656" s="222"/>
      <c r="F656" s="196" t="str">
        <f t="shared" si="30"/>
        <v>是</v>
      </c>
      <c r="G656" s="113" t="str">
        <f t="shared" si="31"/>
        <v>项</v>
      </c>
    </row>
    <row r="657" ht="36" customHeight="1" spans="1:7">
      <c r="A657" s="359" t="s">
        <v>553</v>
      </c>
      <c r="B657" s="224" t="s">
        <v>554</v>
      </c>
      <c r="C657" s="357">
        <v>140</v>
      </c>
      <c r="D657" s="357">
        <v>88</v>
      </c>
      <c r="E657" s="222"/>
      <c r="F657" s="196" t="str">
        <f t="shared" si="30"/>
        <v>是</v>
      </c>
      <c r="G657" s="113" t="str">
        <f t="shared" si="31"/>
        <v>项</v>
      </c>
    </row>
    <row r="658" ht="36" hidden="1" customHeight="1" spans="1:7">
      <c r="A658" s="359" t="s">
        <v>555</v>
      </c>
      <c r="B658" s="224" t="s">
        <v>556</v>
      </c>
      <c r="C658" s="357">
        <v>0</v>
      </c>
      <c r="D658" s="357">
        <v>0</v>
      </c>
      <c r="E658" s="222" t="str">
        <f>IF(C658&gt;0,D658/C658-1,IF(C658&lt;0,-(D658/C658-1),""))</f>
        <v/>
      </c>
      <c r="F658" s="196" t="str">
        <f t="shared" si="30"/>
        <v>否</v>
      </c>
      <c r="G658" s="113" t="str">
        <f t="shared" si="31"/>
        <v>项</v>
      </c>
    </row>
    <row r="659" ht="36" customHeight="1" spans="1:7">
      <c r="A659" s="359" t="s">
        <v>557</v>
      </c>
      <c r="B659" s="224" t="s">
        <v>558</v>
      </c>
      <c r="C659" s="357">
        <v>30</v>
      </c>
      <c r="D659" s="357">
        <v>0</v>
      </c>
      <c r="E659" s="222"/>
      <c r="F659" s="196" t="str">
        <f t="shared" si="30"/>
        <v>是</v>
      </c>
      <c r="G659" s="113" t="str">
        <f t="shared" si="31"/>
        <v>项</v>
      </c>
    </row>
    <row r="660" ht="36" hidden="1" customHeight="1" spans="1:7">
      <c r="A660" s="359" t="s">
        <v>559</v>
      </c>
      <c r="B660" s="224" t="s">
        <v>560</v>
      </c>
      <c r="C660" s="357">
        <v>0</v>
      </c>
      <c r="D660" s="357">
        <v>0</v>
      </c>
      <c r="E660" s="222"/>
      <c r="F660" s="196" t="str">
        <f t="shared" si="30"/>
        <v>否</v>
      </c>
      <c r="G660" s="113" t="str">
        <f t="shared" si="31"/>
        <v>项</v>
      </c>
    </row>
    <row r="661" ht="36" customHeight="1" spans="1:7">
      <c r="A661" s="359" t="s">
        <v>561</v>
      </c>
      <c r="B661" s="224" t="s">
        <v>562</v>
      </c>
      <c r="C661" s="357">
        <v>180</v>
      </c>
      <c r="D661" s="357">
        <v>138</v>
      </c>
      <c r="E661" s="222"/>
      <c r="F661" s="196" t="str">
        <f t="shared" si="30"/>
        <v>是</v>
      </c>
      <c r="G661" s="113" t="str">
        <f t="shared" si="31"/>
        <v>项</v>
      </c>
    </row>
    <row r="662" ht="36" customHeight="1" spans="1:7">
      <c r="A662" s="359" t="s">
        <v>563</v>
      </c>
      <c r="B662" s="224" t="s">
        <v>564</v>
      </c>
      <c r="C662" s="357">
        <v>80</v>
      </c>
      <c r="D662" s="357">
        <v>0</v>
      </c>
      <c r="E662" s="222"/>
      <c r="F662" s="196" t="str">
        <f t="shared" si="30"/>
        <v>是</v>
      </c>
      <c r="G662" s="113" t="str">
        <f t="shared" si="31"/>
        <v>项</v>
      </c>
    </row>
    <row r="663" ht="36" hidden="1" customHeight="1" spans="1:7">
      <c r="A663" s="360" t="s">
        <v>565</v>
      </c>
      <c r="B663" s="220" t="s">
        <v>566</v>
      </c>
      <c r="C663" s="268">
        <f>SUM(C664:C665)</f>
        <v>0</v>
      </c>
      <c r="D663" s="268">
        <f>SUM(D664:D665)</f>
        <v>0</v>
      </c>
      <c r="E663" s="308" t="str">
        <f>IF(C663&gt;0,D663/C663-1,IF(C663&lt;0,-(D663/C663-1),""))</f>
        <v/>
      </c>
      <c r="F663" s="196" t="str">
        <f t="shared" si="30"/>
        <v>否</v>
      </c>
      <c r="G663" s="113" t="str">
        <f t="shared" si="31"/>
        <v>款</v>
      </c>
    </row>
    <row r="664" ht="36" hidden="1" customHeight="1" spans="1:7">
      <c r="A664" s="359" t="s">
        <v>567</v>
      </c>
      <c r="B664" s="224" t="s">
        <v>568</v>
      </c>
      <c r="C664" s="272">
        <v>0</v>
      </c>
      <c r="D664" s="272">
        <v>0</v>
      </c>
      <c r="E664" s="222" t="str">
        <f>IF(C664&gt;0,D664/C664-1,IF(C664&lt;0,-(D664/C664-1),""))</f>
        <v/>
      </c>
      <c r="F664" s="196" t="str">
        <f t="shared" si="30"/>
        <v>否</v>
      </c>
      <c r="G664" s="113" t="str">
        <f t="shared" si="31"/>
        <v>项</v>
      </c>
    </row>
    <row r="665" ht="36" hidden="1" customHeight="1" spans="1:7">
      <c r="A665" s="359" t="s">
        <v>569</v>
      </c>
      <c r="B665" s="224" t="s">
        <v>570</v>
      </c>
      <c r="C665" s="272">
        <v>0</v>
      </c>
      <c r="D665" s="272">
        <v>0</v>
      </c>
      <c r="E665" s="222" t="str">
        <f>IF(C665&gt;0,D665/C665-1,IF(C665&lt;0,-(D665/C665-1),""))</f>
        <v/>
      </c>
      <c r="F665" s="196" t="str">
        <f t="shared" ref="F665:F728" si="33">IF(LEN(A665)=3,"是",IF(B665&lt;&gt;"",IF(SUM(C665:D665)&lt;&gt;0,"是","否"),"是"))</f>
        <v>否</v>
      </c>
      <c r="G665" s="113" t="str">
        <f t="shared" ref="G665:G728" si="34">IF(LEN(A665)=3,"类",IF(LEN(A665)=5,"款","项"))</f>
        <v>项</v>
      </c>
    </row>
    <row r="666" ht="36" customHeight="1" spans="1:7">
      <c r="A666" s="360" t="s">
        <v>571</v>
      </c>
      <c r="B666" s="220" t="s">
        <v>572</v>
      </c>
      <c r="C666" s="353">
        <f>SUM(C667)</f>
        <v>4000</v>
      </c>
      <c r="D666" s="353">
        <f>SUM(D667)</f>
        <v>4467</v>
      </c>
      <c r="E666" s="308"/>
      <c r="F666" s="196" t="str">
        <f t="shared" si="33"/>
        <v>是</v>
      </c>
      <c r="G666" s="113" t="str">
        <f t="shared" si="34"/>
        <v>款</v>
      </c>
    </row>
    <row r="667" ht="36" customHeight="1" spans="1:7">
      <c r="A667" s="227">
        <v>2089999</v>
      </c>
      <c r="B667" s="224" t="s">
        <v>528</v>
      </c>
      <c r="C667" s="357">
        <v>4000</v>
      </c>
      <c r="D667" s="357">
        <v>4467</v>
      </c>
      <c r="E667" s="222"/>
      <c r="F667" s="196" t="str">
        <f t="shared" si="33"/>
        <v>是</v>
      </c>
      <c r="G667" s="113" t="str">
        <f t="shared" si="34"/>
        <v>项</v>
      </c>
    </row>
    <row r="668" ht="36" hidden="1" customHeight="1" spans="1:7">
      <c r="A668" s="229" t="s">
        <v>573</v>
      </c>
      <c r="B668" s="361" t="s">
        <v>574</v>
      </c>
      <c r="C668" s="362"/>
      <c r="D668" s="362"/>
      <c r="E668" s="308"/>
      <c r="F668" s="196" t="str">
        <f t="shared" si="33"/>
        <v>否</v>
      </c>
      <c r="G668" s="113" t="str">
        <f t="shared" si="34"/>
        <v>项</v>
      </c>
    </row>
    <row r="669" ht="36" hidden="1" customHeight="1" spans="1:7">
      <c r="A669" s="229" t="s">
        <v>575</v>
      </c>
      <c r="B669" s="361" t="s">
        <v>576</v>
      </c>
      <c r="C669" s="362"/>
      <c r="D669" s="362"/>
      <c r="E669" s="308"/>
      <c r="F669" s="196" t="str">
        <f t="shared" si="33"/>
        <v>否</v>
      </c>
      <c r="G669" s="113" t="str">
        <f t="shared" si="34"/>
        <v>项</v>
      </c>
    </row>
    <row r="670" ht="36" customHeight="1" spans="1:7">
      <c r="A670" s="351">
        <v>210</v>
      </c>
      <c r="B670" s="352" t="s">
        <v>577</v>
      </c>
      <c r="C670" s="353">
        <f>SUM(C671,C676,C691,C695,C707,C710,C714,C719,C723,C727,C730,C739,C741)</f>
        <v>52640</v>
      </c>
      <c r="D670" s="353">
        <f>SUM(D671,D676,D691,D695,D707,D710,D714,D719,D723,D727,D730,D739,D741)</f>
        <v>45000</v>
      </c>
      <c r="E670" s="354">
        <f t="shared" ref="E670:E733" si="35">IF(C670&lt;&gt;0,IF((D670/C670-1)&lt;-30%,"",IF((D670/C670-1)&gt;150%,"",D670/C670-1)),"")</f>
        <v>-0.145</v>
      </c>
      <c r="F670" s="355" t="str">
        <f t="shared" si="33"/>
        <v>是</v>
      </c>
      <c r="G670" s="356" t="str">
        <f t="shared" si="34"/>
        <v>类</v>
      </c>
    </row>
    <row r="671" ht="36" customHeight="1" spans="1:7">
      <c r="A671" s="351">
        <v>21001</v>
      </c>
      <c r="B671" s="352" t="s">
        <v>578</v>
      </c>
      <c r="C671" s="353">
        <f>SUM(C672:C675)</f>
        <v>2130</v>
      </c>
      <c r="D671" s="353">
        <f>SUM(D672:D675)</f>
        <v>1600</v>
      </c>
      <c r="E671" s="354">
        <f t="shared" si="35"/>
        <v>-0.249</v>
      </c>
      <c r="F671" s="355" t="str">
        <f t="shared" si="33"/>
        <v>是</v>
      </c>
      <c r="G671" s="356" t="str">
        <f t="shared" si="34"/>
        <v>款</v>
      </c>
    </row>
    <row r="672" ht="36" customHeight="1" spans="1:7">
      <c r="A672" s="351">
        <v>2100101</v>
      </c>
      <c r="B672" s="352" t="s">
        <v>73</v>
      </c>
      <c r="C672" s="357">
        <v>700</v>
      </c>
      <c r="D672" s="357">
        <v>436</v>
      </c>
      <c r="E672" s="354" t="str">
        <f t="shared" si="35"/>
        <v/>
      </c>
      <c r="F672" s="355" t="str">
        <f t="shared" si="33"/>
        <v>是</v>
      </c>
      <c r="G672" s="356" t="str">
        <f t="shared" si="34"/>
        <v>项</v>
      </c>
    </row>
    <row r="673" ht="36" customHeight="1" spans="1:7">
      <c r="A673" s="351">
        <v>2100102</v>
      </c>
      <c r="B673" s="352" t="s">
        <v>74</v>
      </c>
      <c r="C673" s="357">
        <v>30</v>
      </c>
      <c r="D673" s="357">
        <v>24</v>
      </c>
      <c r="E673" s="354">
        <f t="shared" si="35"/>
        <v>-0.2</v>
      </c>
      <c r="F673" s="355" t="str">
        <f t="shared" si="33"/>
        <v>是</v>
      </c>
      <c r="G673" s="356" t="str">
        <f t="shared" si="34"/>
        <v>项</v>
      </c>
    </row>
    <row r="674" ht="36" hidden="1" customHeight="1" spans="1:7">
      <c r="A674" s="351">
        <v>2100103</v>
      </c>
      <c r="B674" s="352" t="s">
        <v>75</v>
      </c>
      <c r="C674" s="357">
        <v>0</v>
      </c>
      <c r="D674" s="357">
        <v>0</v>
      </c>
      <c r="E674" s="354" t="str">
        <f t="shared" si="35"/>
        <v/>
      </c>
      <c r="F674" s="355" t="str">
        <f t="shared" si="33"/>
        <v>否</v>
      </c>
      <c r="G674" s="356" t="str">
        <f t="shared" si="34"/>
        <v>项</v>
      </c>
    </row>
    <row r="675" ht="36" customHeight="1" spans="1:7">
      <c r="A675" s="351">
        <v>2100199</v>
      </c>
      <c r="B675" s="352" t="s">
        <v>579</v>
      </c>
      <c r="C675" s="357">
        <v>1400</v>
      </c>
      <c r="D675" s="357">
        <v>1140</v>
      </c>
      <c r="E675" s="354">
        <f t="shared" si="35"/>
        <v>-0.186</v>
      </c>
      <c r="F675" s="355" t="str">
        <f t="shared" si="33"/>
        <v>是</v>
      </c>
      <c r="G675" s="356" t="str">
        <f t="shared" si="34"/>
        <v>项</v>
      </c>
    </row>
    <row r="676" ht="36" customHeight="1" spans="1:7">
      <c r="A676" s="351">
        <v>21002</v>
      </c>
      <c r="B676" s="352" t="s">
        <v>580</v>
      </c>
      <c r="C676" s="353">
        <f>SUM(C677:C690)</f>
        <v>4200</v>
      </c>
      <c r="D676" s="353">
        <f>SUM(D677:D690)</f>
        <v>3700</v>
      </c>
      <c r="E676" s="354">
        <f t="shared" si="35"/>
        <v>-0.119</v>
      </c>
      <c r="F676" s="355" t="str">
        <f t="shared" si="33"/>
        <v>是</v>
      </c>
      <c r="G676" s="356" t="str">
        <f t="shared" si="34"/>
        <v>款</v>
      </c>
    </row>
    <row r="677" ht="36" customHeight="1" spans="1:7">
      <c r="A677" s="351">
        <v>2100201</v>
      </c>
      <c r="B677" s="352" t="s">
        <v>581</v>
      </c>
      <c r="C677" s="357">
        <v>3700</v>
      </c>
      <c r="D677" s="357">
        <v>3173</v>
      </c>
      <c r="E677" s="354">
        <f t="shared" si="35"/>
        <v>-0.142</v>
      </c>
      <c r="F677" s="355" t="str">
        <f t="shared" si="33"/>
        <v>是</v>
      </c>
      <c r="G677" s="356" t="str">
        <f t="shared" si="34"/>
        <v>项</v>
      </c>
    </row>
    <row r="678" ht="36" hidden="1" customHeight="1" spans="1:7">
      <c r="A678" s="351">
        <v>2100202</v>
      </c>
      <c r="B678" s="352" t="s">
        <v>582</v>
      </c>
      <c r="C678" s="357">
        <v>0</v>
      </c>
      <c r="D678" s="357">
        <v>0</v>
      </c>
      <c r="E678" s="354" t="str">
        <f t="shared" si="35"/>
        <v/>
      </c>
      <c r="F678" s="355" t="str">
        <f t="shared" si="33"/>
        <v>否</v>
      </c>
      <c r="G678" s="356" t="str">
        <f t="shared" si="34"/>
        <v>项</v>
      </c>
    </row>
    <row r="679" ht="36" hidden="1" customHeight="1" spans="1:7">
      <c r="A679" s="351">
        <v>2100203</v>
      </c>
      <c r="B679" s="352" t="s">
        <v>583</v>
      </c>
      <c r="C679" s="357">
        <v>0</v>
      </c>
      <c r="D679" s="357">
        <v>0</v>
      </c>
      <c r="E679" s="354" t="str">
        <f t="shared" si="35"/>
        <v/>
      </c>
      <c r="F679" s="355" t="str">
        <f t="shared" si="33"/>
        <v>否</v>
      </c>
      <c r="G679" s="356" t="str">
        <f t="shared" si="34"/>
        <v>项</v>
      </c>
    </row>
    <row r="680" ht="36" hidden="1" customHeight="1" spans="1:7">
      <c r="A680" s="351">
        <v>2100204</v>
      </c>
      <c r="B680" s="352" t="s">
        <v>584</v>
      </c>
      <c r="C680" s="357">
        <v>0</v>
      </c>
      <c r="D680" s="357">
        <v>0</v>
      </c>
      <c r="E680" s="354" t="str">
        <f t="shared" si="35"/>
        <v/>
      </c>
      <c r="F680" s="355" t="str">
        <f t="shared" si="33"/>
        <v>否</v>
      </c>
      <c r="G680" s="356" t="str">
        <f t="shared" si="34"/>
        <v>项</v>
      </c>
    </row>
    <row r="681" ht="36" hidden="1" customHeight="1" spans="1:7">
      <c r="A681" s="351">
        <v>2100205</v>
      </c>
      <c r="B681" s="352" t="s">
        <v>585</v>
      </c>
      <c r="C681" s="357">
        <v>0</v>
      </c>
      <c r="D681" s="357">
        <v>0</v>
      </c>
      <c r="E681" s="354" t="str">
        <f t="shared" si="35"/>
        <v/>
      </c>
      <c r="F681" s="355" t="str">
        <f t="shared" si="33"/>
        <v>否</v>
      </c>
      <c r="G681" s="356" t="str">
        <f t="shared" si="34"/>
        <v>项</v>
      </c>
    </row>
    <row r="682" ht="36" hidden="1" customHeight="1" spans="1:7">
      <c r="A682" s="351">
        <v>2100206</v>
      </c>
      <c r="B682" s="352" t="s">
        <v>586</v>
      </c>
      <c r="C682" s="357">
        <v>0</v>
      </c>
      <c r="D682" s="357">
        <v>0</v>
      </c>
      <c r="E682" s="354" t="str">
        <f t="shared" si="35"/>
        <v/>
      </c>
      <c r="F682" s="355" t="str">
        <f t="shared" si="33"/>
        <v>否</v>
      </c>
      <c r="G682" s="356" t="str">
        <f t="shared" si="34"/>
        <v>项</v>
      </c>
    </row>
    <row r="683" ht="36" hidden="1" customHeight="1" spans="1:7">
      <c r="A683" s="351">
        <v>2100207</v>
      </c>
      <c r="B683" s="352" t="s">
        <v>587</v>
      </c>
      <c r="C683" s="357">
        <v>0</v>
      </c>
      <c r="D683" s="357">
        <v>0</v>
      </c>
      <c r="E683" s="354" t="str">
        <f t="shared" si="35"/>
        <v/>
      </c>
      <c r="F683" s="355" t="str">
        <f t="shared" si="33"/>
        <v>否</v>
      </c>
      <c r="G683" s="356" t="str">
        <f t="shared" si="34"/>
        <v>项</v>
      </c>
    </row>
    <row r="684" ht="36" hidden="1" customHeight="1" spans="1:7">
      <c r="A684" s="351">
        <v>2100208</v>
      </c>
      <c r="B684" s="352" t="s">
        <v>588</v>
      </c>
      <c r="C684" s="357">
        <v>0</v>
      </c>
      <c r="D684" s="357">
        <v>0</v>
      </c>
      <c r="E684" s="354" t="str">
        <f t="shared" si="35"/>
        <v/>
      </c>
      <c r="F684" s="355" t="str">
        <f t="shared" si="33"/>
        <v>否</v>
      </c>
      <c r="G684" s="356" t="str">
        <f t="shared" si="34"/>
        <v>项</v>
      </c>
    </row>
    <row r="685" ht="36" hidden="1" customHeight="1" spans="1:7">
      <c r="A685" s="351">
        <v>2100209</v>
      </c>
      <c r="B685" s="352" t="s">
        <v>589</v>
      </c>
      <c r="C685" s="357">
        <v>0</v>
      </c>
      <c r="D685" s="357">
        <v>0</v>
      </c>
      <c r="E685" s="354" t="str">
        <f t="shared" si="35"/>
        <v/>
      </c>
      <c r="F685" s="355" t="str">
        <f t="shared" si="33"/>
        <v>否</v>
      </c>
      <c r="G685" s="356" t="str">
        <f t="shared" si="34"/>
        <v>项</v>
      </c>
    </row>
    <row r="686" ht="36" hidden="1" customHeight="1" spans="1:7">
      <c r="A686" s="351">
        <v>2100210</v>
      </c>
      <c r="B686" s="352" t="s">
        <v>590</v>
      </c>
      <c r="C686" s="357">
        <v>0</v>
      </c>
      <c r="D686" s="357">
        <v>0</v>
      </c>
      <c r="E686" s="354" t="str">
        <f t="shared" si="35"/>
        <v/>
      </c>
      <c r="F686" s="355" t="str">
        <f t="shared" si="33"/>
        <v>否</v>
      </c>
      <c r="G686" s="356" t="str">
        <f t="shared" si="34"/>
        <v>项</v>
      </c>
    </row>
    <row r="687" ht="36" hidden="1" customHeight="1" spans="1:7">
      <c r="A687" s="351">
        <v>2100211</v>
      </c>
      <c r="B687" s="352" t="s">
        <v>591</v>
      </c>
      <c r="C687" s="357">
        <v>0</v>
      </c>
      <c r="D687" s="357">
        <v>0</v>
      </c>
      <c r="E687" s="354" t="str">
        <f t="shared" si="35"/>
        <v/>
      </c>
      <c r="F687" s="355" t="str">
        <f t="shared" si="33"/>
        <v>否</v>
      </c>
      <c r="G687" s="356" t="str">
        <f t="shared" si="34"/>
        <v>项</v>
      </c>
    </row>
    <row r="688" ht="36" hidden="1" customHeight="1" spans="1:7">
      <c r="A688" s="351">
        <v>2100212</v>
      </c>
      <c r="B688" s="352" t="s">
        <v>592</v>
      </c>
      <c r="C688" s="357">
        <v>0</v>
      </c>
      <c r="D688" s="357">
        <v>0</v>
      </c>
      <c r="E688" s="354" t="str">
        <f t="shared" si="35"/>
        <v/>
      </c>
      <c r="F688" s="355" t="str">
        <f t="shared" si="33"/>
        <v>否</v>
      </c>
      <c r="G688" s="356" t="str">
        <f t="shared" si="34"/>
        <v>项</v>
      </c>
    </row>
    <row r="689" ht="36" hidden="1" customHeight="1" spans="1:7">
      <c r="A689" s="351">
        <v>2100213</v>
      </c>
      <c r="B689" s="352" t="s">
        <v>593</v>
      </c>
      <c r="C689" s="357">
        <v>0</v>
      </c>
      <c r="D689" s="357">
        <v>0</v>
      </c>
      <c r="E689" s="354" t="str">
        <f t="shared" si="35"/>
        <v/>
      </c>
      <c r="F689" s="355" t="str">
        <f t="shared" si="33"/>
        <v>否</v>
      </c>
      <c r="G689" s="356" t="str">
        <f t="shared" si="34"/>
        <v>项</v>
      </c>
    </row>
    <row r="690" ht="36" customHeight="1" spans="1:7">
      <c r="A690" s="351">
        <v>2100299</v>
      </c>
      <c r="B690" s="352" t="s">
        <v>594</v>
      </c>
      <c r="C690" s="357">
        <v>500</v>
      </c>
      <c r="D690" s="357">
        <v>527</v>
      </c>
      <c r="E690" s="354">
        <f t="shared" si="35"/>
        <v>0.054</v>
      </c>
      <c r="F690" s="355" t="str">
        <f t="shared" si="33"/>
        <v>是</v>
      </c>
      <c r="G690" s="356" t="str">
        <f t="shared" si="34"/>
        <v>项</v>
      </c>
    </row>
    <row r="691" ht="36" customHeight="1" spans="1:7">
      <c r="A691" s="351">
        <v>21003</v>
      </c>
      <c r="B691" s="352" t="s">
        <v>595</v>
      </c>
      <c r="C691" s="353">
        <f>SUM(C692:C694)</f>
        <v>6140</v>
      </c>
      <c r="D691" s="353">
        <f>SUM(D692:D694)</f>
        <v>6000</v>
      </c>
      <c r="E691" s="354">
        <f t="shared" si="35"/>
        <v>-0.023</v>
      </c>
      <c r="F691" s="355" t="str">
        <f t="shared" si="33"/>
        <v>是</v>
      </c>
      <c r="G691" s="356" t="str">
        <f t="shared" si="34"/>
        <v>款</v>
      </c>
    </row>
    <row r="692" ht="36" customHeight="1" spans="1:7">
      <c r="A692" s="351">
        <v>2100301</v>
      </c>
      <c r="B692" s="352" t="s">
        <v>596</v>
      </c>
      <c r="C692" s="357">
        <v>540</v>
      </c>
      <c r="D692" s="357">
        <v>603</v>
      </c>
      <c r="E692" s="354">
        <f t="shared" si="35"/>
        <v>0.117</v>
      </c>
      <c r="F692" s="355" t="str">
        <f t="shared" si="33"/>
        <v>是</v>
      </c>
      <c r="G692" s="356" t="str">
        <f t="shared" si="34"/>
        <v>项</v>
      </c>
    </row>
    <row r="693" ht="36" customHeight="1" spans="1:7">
      <c r="A693" s="351">
        <v>2100302</v>
      </c>
      <c r="B693" s="352" t="s">
        <v>597</v>
      </c>
      <c r="C693" s="357">
        <v>4200</v>
      </c>
      <c r="D693" s="357">
        <v>4441</v>
      </c>
      <c r="E693" s="354">
        <f t="shared" si="35"/>
        <v>0.057</v>
      </c>
      <c r="F693" s="355" t="str">
        <f t="shared" si="33"/>
        <v>是</v>
      </c>
      <c r="G693" s="356" t="str">
        <f t="shared" si="34"/>
        <v>项</v>
      </c>
    </row>
    <row r="694" ht="36" customHeight="1" spans="1:7">
      <c r="A694" s="351">
        <v>2100399</v>
      </c>
      <c r="B694" s="352" t="s">
        <v>598</v>
      </c>
      <c r="C694" s="357">
        <v>1400</v>
      </c>
      <c r="D694" s="357">
        <v>956</v>
      </c>
      <c r="E694" s="354" t="str">
        <f t="shared" si="35"/>
        <v/>
      </c>
      <c r="F694" s="355" t="str">
        <f t="shared" si="33"/>
        <v>是</v>
      </c>
      <c r="G694" s="356" t="str">
        <f t="shared" si="34"/>
        <v>项</v>
      </c>
    </row>
    <row r="695" ht="36" customHeight="1" spans="1:7">
      <c r="A695" s="351">
        <v>21004</v>
      </c>
      <c r="B695" s="352" t="s">
        <v>599</v>
      </c>
      <c r="C695" s="353">
        <f>SUM(C696:C706)</f>
        <v>27262</v>
      </c>
      <c r="D695" s="353">
        <f>SUM(D696:D706)</f>
        <v>22999</v>
      </c>
      <c r="E695" s="354">
        <f t="shared" si="35"/>
        <v>-0.156</v>
      </c>
      <c r="F695" s="355" t="str">
        <f t="shared" si="33"/>
        <v>是</v>
      </c>
      <c r="G695" s="356" t="str">
        <f t="shared" si="34"/>
        <v>款</v>
      </c>
    </row>
    <row r="696" ht="36" customHeight="1" spans="1:7">
      <c r="A696" s="351">
        <v>2100401</v>
      </c>
      <c r="B696" s="352" t="s">
        <v>600</v>
      </c>
      <c r="C696" s="357">
        <v>1200</v>
      </c>
      <c r="D696" s="357">
        <v>1013</v>
      </c>
      <c r="E696" s="354">
        <f t="shared" si="35"/>
        <v>-0.156</v>
      </c>
      <c r="F696" s="355" t="str">
        <f t="shared" si="33"/>
        <v>是</v>
      </c>
      <c r="G696" s="356" t="str">
        <f t="shared" si="34"/>
        <v>项</v>
      </c>
    </row>
    <row r="697" ht="36" customHeight="1" spans="1:7">
      <c r="A697" s="351">
        <v>2100402</v>
      </c>
      <c r="B697" s="352" t="s">
        <v>601</v>
      </c>
      <c r="C697" s="357">
        <v>180</v>
      </c>
      <c r="D697" s="357">
        <v>218</v>
      </c>
      <c r="E697" s="354">
        <f t="shared" si="35"/>
        <v>0.211</v>
      </c>
      <c r="F697" s="355" t="str">
        <f t="shared" si="33"/>
        <v>是</v>
      </c>
      <c r="G697" s="356" t="str">
        <f t="shared" si="34"/>
        <v>项</v>
      </c>
    </row>
    <row r="698" ht="36" customHeight="1" spans="1:7">
      <c r="A698" s="351">
        <v>2100403</v>
      </c>
      <c r="B698" s="352" t="s">
        <v>602</v>
      </c>
      <c r="C698" s="357">
        <v>1300</v>
      </c>
      <c r="D698" s="357">
        <v>1289</v>
      </c>
      <c r="E698" s="354">
        <f t="shared" si="35"/>
        <v>-0.008</v>
      </c>
      <c r="F698" s="355" t="str">
        <f t="shared" si="33"/>
        <v>是</v>
      </c>
      <c r="G698" s="356" t="str">
        <f t="shared" si="34"/>
        <v>项</v>
      </c>
    </row>
    <row r="699" ht="36" hidden="1" customHeight="1" spans="1:7">
      <c r="A699" s="351">
        <v>2100404</v>
      </c>
      <c r="B699" s="352" t="s">
        <v>603</v>
      </c>
      <c r="C699" s="357">
        <v>0</v>
      </c>
      <c r="D699" s="357">
        <v>0</v>
      </c>
      <c r="E699" s="354" t="str">
        <f t="shared" si="35"/>
        <v/>
      </c>
      <c r="F699" s="355" t="str">
        <f t="shared" si="33"/>
        <v>否</v>
      </c>
      <c r="G699" s="356" t="str">
        <f t="shared" si="34"/>
        <v>项</v>
      </c>
    </row>
    <row r="700" ht="36" hidden="1" customHeight="1" spans="1:7">
      <c r="A700" s="351">
        <v>2100405</v>
      </c>
      <c r="B700" s="352" t="s">
        <v>604</v>
      </c>
      <c r="C700" s="357">
        <v>0</v>
      </c>
      <c r="D700" s="357">
        <v>0</v>
      </c>
      <c r="E700" s="354" t="str">
        <f t="shared" si="35"/>
        <v/>
      </c>
      <c r="F700" s="355" t="str">
        <f t="shared" si="33"/>
        <v>否</v>
      </c>
      <c r="G700" s="356" t="str">
        <f t="shared" si="34"/>
        <v>项</v>
      </c>
    </row>
    <row r="701" ht="36" hidden="1" customHeight="1" spans="1:7">
      <c r="A701" s="351">
        <v>2100406</v>
      </c>
      <c r="B701" s="352" t="s">
        <v>605</v>
      </c>
      <c r="C701" s="357">
        <v>0</v>
      </c>
      <c r="D701" s="357">
        <v>0</v>
      </c>
      <c r="E701" s="354" t="str">
        <f t="shared" si="35"/>
        <v/>
      </c>
      <c r="F701" s="355" t="str">
        <f t="shared" si="33"/>
        <v>否</v>
      </c>
      <c r="G701" s="356" t="str">
        <f t="shared" si="34"/>
        <v>项</v>
      </c>
    </row>
    <row r="702" ht="36" customHeight="1" spans="1:7">
      <c r="A702" s="351">
        <v>2100407</v>
      </c>
      <c r="B702" s="352" t="s">
        <v>606</v>
      </c>
      <c r="C702" s="357">
        <v>120</v>
      </c>
      <c r="D702" s="357">
        <v>103</v>
      </c>
      <c r="E702" s="354">
        <f t="shared" si="35"/>
        <v>-0.142</v>
      </c>
      <c r="F702" s="355" t="str">
        <f t="shared" si="33"/>
        <v>是</v>
      </c>
      <c r="G702" s="356" t="str">
        <f t="shared" si="34"/>
        <v>项</v>
      </c>
    </row>
    <row r="703" ht="36" customHeight="1" spans="1:7">
      <c r="A703" s="358">
        <v>2100408</v>
      </c>
      <c r="B703" s="352" t="s">
        <v>607</v>
      </c>
      <c r="C703" s="357">
        <v>3700</v>
      </c>
      <c r="D703" s="357">
        <v>10</v>
      </c>
      <c r="E703" s="354" t="str">
        <f t="shared" si="35"/>
        <v/>
      </c>
      <c r="F703" s="355" t="str">
        <f t="shared" si="33"/>
        <v>是</v>
      </c>
      <c r="G703" s="356" t="str">
        <f t="shared" si="34"/>
        <v>项</v>
      </c>
    </row>
    <row r="704" ht="36" customHeight="1" spans="1:7">
      <c r="A704" s="351">
        <v>2100409</v>
      </c>
      <c r="B704" s="352" t="s">
        <v>608</v>
      </c>
      <c r="C704" s="357">
        <v>300</v>
      </c>
      <c r="D704" s="357">
        <v>20</v>
      </c>
      <c r="E704" s="354" t="str">
        <f t="shared" si="35"/>
        <v/>
      </c>
      <c r="F704" s="355" t="str">
        <f t="shared" si="33"/>
        <v>是</v>
      </c>
      <c r="G704" s="356" t="str">
        <f t="shared" si="34"/>
        <v>项</v>
      </c>
    </row>
    <row r="705" ht="36" customHeight="1" spans="1:7">
      <c r="A705" s="351">
        <v>2100410</v>
      </c>
      <c r="B705" s="352" t="s">
        <v>609</v>
      </c>
      <c r="C705" s="357">
        <v>20452</v>
      </c>
      <c r="D705" s="357">
        <v>20346</v>
      </c>
      <c r="E705" s="354">
        <f t="shared" si="35"/>
        <v>-0.005</v>
      </c>
      <c r="F705" s="355" t="str">
        <f t="shared" si="33"/>
        <v>是</v>
      </c>
      <c r="G705" s="356" t="str">
        <f t="shared" si="34"/>
        <v>项</v>
      </c>
    </row>
    <row r="706" ht="36" customHeight="1" spans="1:7">
      <c r="A706" s="351">
        <v>2100499</v>
      </c>
      <c r="B706" s="352" t="s">
        <v>610</v>
      </c>
      <c r="C706" s="357">
        <v>10</v>
      </c>
      <c r="D706" s="357">
        <v>0</v>
      </c>
      <c r="E706" s="354" t="str">
        <f t="shared" si="35"/>
        <v/>
      </c>
      <c r="F706" s="355" t="str">
        <f t="shared" si="33"/>
        <v>是</v>
      </c>
      <c r="G706" s="356" t="str">
        <f t="shared" si="34"/>
        <v>项</v>
      </c>
    </row>
    <row r="707" ht="36" customHeight="1" spans="1:7">
      <c r="A707" s="351">
        <v>21006</v>
      </c>
      <c r="B707" s="352" t="s">
        <v>611</v>
      </c>
      <c r="C707" s="353">
        <f>SUM(C708:C709)</f>
        <v>32</v>
      </c>
      <c r="D707" s="353">
        <f>SUM(D708:D709)</f>
        <v>5</v>
      </c>
      <c r="E707" s="354" t="str">
        <f t="shared" si="35"/>
        <v/>
      </c>
      <c r="F707" s="355" t="str">
        <f t="shared" si="33"/>
        <v>是</v>
      </c>
      <c r="G707" s="356" t="str">
        <f t="shared" si="34"/>
        <v>款</v>
      </c>
    </row>
    <row r="708" ht="36" customHeight="1" spans="1:7">
      <c r="A708" s="351">
        <v>2100601</v>
      </c>
      <c r="B708" s="352" t="s">
        <v>612</v>
      </c>
      <c r="C708" s="357">
        <v>30</v>
      </c>
      <c r="D708" s="357">
        <v>0</v>
      </c>
      <c r="E708" s="354" t="str">
        <f t="shared" si="35"/>
        <v/>
      </c>
      <c r="F708" s="355" t="str">
        <f t="shared" si="33"/>
        <v>是</v>
      </c>
      <c r="G708" s="356" t="str">
        <f t="shared" si="34"/>
        <v>项</v>
      </c>
    </row>
    <row r="709" ht="36" customHeight="1" spans="1:7">
      <c r="A709" s="351">
        <v>2100699</v>
      </c>
      <c r="B709" s="352" t="s">
        <v>613</v>
      </c>
      <c r="C709" s="357">
        <v>2</v>
      </c>
      <c r="D709" s="357">
        <v>5</v>
      </c>
      <c r="E709" s="354">
        <f t="shared" si="35"/>
        <v>1.5</v>
      </c>
      <c r="F709" s="355" t="str">
        <f t="shared" si="33"/>
        <v>是</v>
      </c>
      <c r="G709" s="356" t="str">
        <f t="shared" si="34"/>
        <v>项</v>
      </c>
    </row>
    <row r="710" ht="36" customHeight="1" spans="1:7">
      <c r="A710" s="351">
        <v>21007</v>
      </c>
      <c r="B710" s="352" t="s">
        <v>614</v>
      </c>
      <c r="C710" s="353">
        <f>SUM(C711:C713)</f>
        <v>1220</v>
      </c>
      <c r="D710" s="353">
        <f>SUM(D711:D713)</f>
        <v>345</v>
      </c>
      <c r="E710" s="354" t="str">
        <f t="shared" si="35"/>
        <v/>
      </c>
      <c r="F710" s="355" t="str">
        <f t="shared" si="33"/>
        <v>是</v>
      </c>
      <c r="G710" s="356" t="str">
        <f t="shared" si="34"/>
        <v>款</v>
      </c>
    </row>
    <row r="711" ht="36" customHeight="1" spans="1:7">
      <c r="A711" s="351">
        <v>2100716</v>
      </c>
      <c r="B711" s="352" t="s">
        <v>615</v>
      </c>
      <c r="C711" s="357">
        <v>300</v>
      </c>
      <c r="D711" s="357">
        <v>190</v>
      </c>
      <c r="E711" s="354" t="str">
        <f t="shared" si="35"/>
        <v/>
      </c>
      <c r="F711" s="355" t="str">
        <f t="shared" si="33"/>
        <v>是</v>
      </c>
      <c r="G711" s="356" t="str">
        <f t="shared" si="34"/>
        <v>项</v>
      </c>
    </row>
    <row r="712" ht="36" customHeight="1" spans="1:7">
      <c r="A712" s="351">
        <v>2100717</v>
      </c>
      <c r="B712" s="352" t="s">
        <v>616</v>
      </c>
      <c r="C712" s="357">
        <v>20</v>
      </c>
      <c r="D712" s="357">
        <v>43</v>
      </c>
      <c r="E712" s="354">
        <f t="shared" si="35"/>
        <v>1.15</v>
      </c>
      <c r="F712" s="355" t="str">
        <f t="shared" si="33"/>
        <v>是</v>
      </c>
      <c r="G712" s="356" t="str">
        <f t="shared" si="34"/>
        <v>项</v>
      </c>
    </row>
    <row r="713" ht="36" customHeight="1" spans="1:7">
      <c r="A713" s="351">
        <v>2100799</v>
      </c>
      <c r="B713" s="352" t="s">
        <v>617</v>
      </c>
      <c r="C713" s="357">
        <v>900</v>
      </c>
      <c r="D713" s="357">
        <v>112</v>
      </c>
      <c r="E713" s="354" t="str">
        <f t="shared" si="35"/>
        <v/>
      </c>
      <c r="F713" s="355" t="str">
        <f t="shared" si="33"/>
        <v>是</v>
      </c>
      <c r="G713" s="356" t="str">
        <f t="shared" si="34"/>
        <v>项</v>
      </c>
    </row>
    <row r="714" ht="36" customHeight="1" spans="1:7">
      <c r="A714" s="351">
        <v>21011</v>
      </c>
      <c r="B714" s="352" t="s">
        <v>618</v>
      </c>
      <c r="C714" s="353">
        <f>SUM(C715:C718)</f>
        <v>7780</v>
      </c>
      <c r="D714" s="353">
        <f>SUM(D715:D718)</f>
        <v>7324</v>
      </c>
      <c r="E714" s="354">
        <f t="shared" si="35"/>
        <v>-0.059</v>
      </c>
      <c r="F714" s="355" t="str">
        <f t="shared" si="33"/>
        <v>是</v>
      </c>
      <c r="G714" s="356" t="str">
        <f t="shared" si="34"/>
        <v>款</v>
      </c>
    </row>
    <row r="715" ht="36" customHeight="1" spans="1:7">
      <c r="A715" s="351">
        <v>2101101</v>
      </c>
      <c r="B715" s="352" t="s">
        <v>619</v>
      </c>
      <c r="C715" s="357">
        <v>5000</v>
      </c>
      <c r="D715" s="357">
        <v>2621</v>
      </c>
      <c r="E715" s="354" t="str">
        <f t="shared" si="35"/>
        <v/>
      </c>
      <c r="F715" s="355" t="str">
        <f t="shared" si="33"/>
        <v>是</v>
      </c>
      <c r="G715" s="356" t="str">
        <f t="shared" si="34"/>
        <v>项</v>
      </c>
    </row>
    <row r="716" ht="36" customHeight="1" spans="1:7">
      <c r="A716" s="351">
        <v>2101102</v>
      </c>
      <c r="B716" s="352" t="s">
        <v>620</v>
      </c>
      <c r="C716" s="357">
        <v>2000</v>
      </c>
      <c r="D716" s="357">
        <v>4452</v>
      </c>
      <c r="E716" s="354">
        <f t="shared" si="35"/>
        <v>1.226</v>
      </c>
      <c r="F716" s="355" t="str">
        <f t="shared" si="33"/>
        <v>是</v>
      </c>
      <c r="G716" s="356" t="str">
        <f t="shared" si="34"/>
        <v>项</v>
      </c>
    </row>
    <row r="717" ht="36" hidden="1" customHeight="1" spans="1:7">
      <c r="A717" s="351">
        <v>2101103</v>
      </c>
      <c r="B717" s="352" t="s">
        <v>621</v>
      </c>
      <c r="C717" s="357">
        <v>0</v>
      </c>
      <c r="D717" s="357">
        <v>0</v>
      </c>
      <c r="E717" s="354" t="str">
        <f t="shared" si="35"/>
        <v/>
      </c>
      <c r="F717" s="355" t="str">
        <f t="shared" si="33"/>
        <v>否</v>
      </c>
      <c r="G717" s="356" t="str">
        <f t="shared" si="34"/>
        <v>项</v>
      </c>
    </row>
    <row r="718" ht="36" customHeight="1" spans="1:7">
      <c r="A718" s="351">
        <v>2101199</v>
      </c>
      <c r="B718" s="352" t="s">
        <v>622</v>
      </c>
      <c r="C718" s="357">
        <v>780</v>
      </c>
      <c r="D718" s="357">
        <v>251</v>
      </c>
      <c r="E718" s="354" t="str">
        <f t="shared" si="35"/>
        <v/>
      </c>
      <c r="F718" s="355" t="str">
        <f t="shared" si="33"/>
        <v>是</v>
      </c>
      <c r="G718" s="356" t="str">
        <f t="shared" si="34"/>
        <v>项</v>
      </c>
    </row>
    <row r="719" ht="36" customHeight="1" spans="1:7">
      <c r="A719" s="351">
        <v>21012</v>
      </c>
      <c r="B719" s="352" t="s">
        <v>623</v>
      </c>
      <c r="C719" s="353">
        <f>SUM(C720:C722)</f>
        <v>500</v>
      </c>
      <c r="D719" s="353">
        <f>SUM(D720:D722)</f>
        <v>600</v>
      </c>
      <c r="E719" s="354">
        <f t="shared" si="35"/>
        <v>0.2</v>
      </c>
      <c r="F719" s="355" t="str">
        <f t="shared" si="33"/>
        <v>是</v>
      </c>
      <c r="G719" s="356" t="str">
        <f t="shared" si="34"/>
        <v>款</v>
      </c>
    </row>
    <row r="720" ht="36" hidden="1" customHeight="1" spans="1:7">
      <c r="A720" s="351">
        <v>2101201</v>
      </c>
      <c r="B720" s="352" t="s">
        <v>624</v>
      </c>
      <c r="C720" s="357">
        <v>0</v>
      </c>
      <c r="D720" s="357">
        <v>0</v>
      </c>
      <c r="E720" s="354" t="str">
        <f t="shared" si="35"/>
        <v/>
      </c>
      <c r="F720" s="355" t="str">
        <f t="shared" si="33"/>
        <v>否</v>
      </c>
      <c r="G720" s="356" t="str">
        <f t="shared" si="34"/>
        <v>项</v>
      </c>
    </row>
    <row r="721" ht="36" customHeight="1" spans="1:7">
      <c r="A721" s="351">
        <v>2101202</v>
      </c>
      <c r="B721" s="352" t="s">
        <v>625</v>
      </c>
      <c r="C721" s="357">
        <v>500</v>
      </c>
      <c r="D721" s="357">
        <v>600</v>
      </c>
      <c r="E721" s="354">
        <f t="shared" si="35"/>
        <v>0.2</v>
      </c>
      <c r="F721" s="355" t="str">
        <f t="shared" si="33"/>
        <v>是</v>
      </c>
      <c r="G721" s="356" t="str">
        <f t="shared" si="34"/>
        <v>项</v>
      </c>
    </row>
    <row r="722" ht="36" hidden="1" customHeight="1" spans="1:7">
      <c r="A722" s="351">
        <v>2101299</v>
      </c>
      <c r="B722" s="352" t="s">
        <v>626</v>
      </c>
      <c r="C722" s="357">
        <v>0</v>
      </c>
      <c r="D722" s="357">
        <v>0</v>
      </c>
      <c r="E722" s="354" t="str">
        <f t="shared" si="35"/>
        <v/>
      </c>
      <c r="F722" s="355" t="str">
        <f t="shared" si="33"/>
        <v>否</v>
      </c>
      <c r="G722" s="356" t="str">
        <f t="shared" si="34"/>
        <v>项</v>
      </c>
    </row>
    <row r="723" ht="36" customHeight="1" spans="1:7">
      <c r="A723" s="351">
        <v>21013</v>
      </c>
      <c r="B723" s="352" t="s">
        <v>627</v>
      </c>
      <c r="C723" s="353">
        <f>SUM(C724:C726)</f>
        <v>2650</v>
      </c>
      <c r="D723" s="353">
        <f>SUM(D724:D726)</f>
        <v>1500</v>
      </c>
      <c r="E723" s="354" t="str">
        <f t="shared" si="35"/>
        <v/>
      </c>
      <c r="F723" s="355" t="str">
        <f t="shared" si="33"/>
        <v>是</v>
      </c>
      <c r="G723" s="356" t="str">
        <f t="shared" si="34"/>
        <v>款</v>
      </c>
    </row>
    <row r="724" ht="36" customHeight="1" spans="1:7">
      <c r="A724" s="351">
        <v>2101301</v>
      </c>
      <c r="B724" s="352" t="s">
        <v>628</v>
      </c>
      <c r="C724" s="357">
        <v>2300</v>
      </c>
      <c r="D724" s="357">
        <v>1200</v>
      </c>
      <c r="E724" s="354" t="str">
        <f t="shared" si="35"/>
        <v/>
      </c>
      <c r="F724" s="355" t="str">
        <f t="shared" si="33"/>
        <v>是</v>
      </c>
      <c r="G724" s="356" t="str">
        <f t="shared" si="34"/>
        <v>项</v>
      </c>
    </row>
    <row r="725" ht="36" hidden="1" customHeight="1" spans="1:7">
      <c r="A725" s="351">
        <v>2101302</v>
      </c>
      <c r="B725" s="352" t="s">
        <v>629</v>
      </c>
      <c r="C725" s="357">
        <v>0</v>
      </c>
      <c r="D725" s="357">
        <v>0</v>
      </c>
      <c r="E725" s="354" t="str">
        <f t="shared" si="35"/>
        <v/>
      </c>
      <c r="F725" s="355" t="str">
        <f t="shared" si="33"/>
        <v>否</v>
      </c>
      <c r="G725" s="356" t="str">
        <f t="shared" si="34"/>
        <v>项</v>
      </c>
    </row>
    <row r="726" ht="36" customHeight="1" spans="1:7">
      <c r="A726" s="351">
        <v>2101399</v>
      </c>
      <c r="B726" s="352" t="s">
        <v>630</v>
      </c>
      <c r="C726" s="357">
        <v>350</v>
      </c>
      <c r="D726" s="357">
        <v>300</v>
      </c>
      <c r="E726" s="354">
        <f t="shared" si="35"/>
        <v>-0.143</v>
      </c>
      <c r="F726" s="355" t="str">
        <f t="shared" si="33"/>
        <v>是</v>
      </c>
      <c r="G726" s="356" t="str">
        <f t="shared" si="34"/>
        <v>项</v>
      </c>
    </row>
    <row r="727" ht="36" customHeight="1" spans="1:7">
      <c r="A727" s="351">
        <v>21014</v>
      </c>
      <c r="B727" s="352" t="s">
        <v>631</v>
      </c>
      <c r="C727" s="353">
        <f>SUM(C728:C729)</f>
        <v>80</v>
      </c>
      <c r="D727" s="353">
        <f>SUM(D728:D729)</f>
        <v>80</v>
      </c>
      <c r="E727" s="354">
        <f t="shared" si="35"/>
        <v>0</v>
      </c>
      <c r="F727" s="355" t="str">
        <f t="shared" si="33"/>
        <v>是</v>
      </c>
      <c r="G727" s="356" t="str">
        <f t="shared" si="34"/>
        <v>款</v>
      </c>
    </row>
    <row r="728" ht="36" customHeight="1" spans="1:7">
      <c r="A728" s="351">
        <v>2101401</v>
      </c>
      <c r="B728" s="352" t="s">
        <v>632</v>
      </c>
      <c r="C728" s="357">
        <v>80</v>
      </c>
      <c r="D728" s="357">
        <v>80</v>
      </c>
      <c r="E728" s="354">
        <f t="shared" si="35"/>
        <v>0</v>
      </c>
      <c r="F728" s="355" t="str">
        <f t="shared" si="33"/>
        <v>是</v>
      </c>
      <c r="G728" s="356" t="str">
        <f t="shared" si="34"/>
        <v>项</v>
      </c>
    </row>
    <row r="729" ht="36" hidden="1" customHeight="1" spans="1:7">
      <c r="A729" s="351">
        <v>2101499</v>
      </c>
      <c r="B729" s="352" t="s">
        <v>633</v>
      </c>
      <c r="C729" s="357">
        <v>0</v>
      </c>
      <c r="D729" s="357">
        <v>0</v>
      </c>
      <c r="E729" s="354" t="str">
        <f t="shared" si="35"/>
        <v/>
      </c>
      <c r="F729" s="355" t="str">
        <f t="shared" ref="F729:F792" si="36">IF(LEN(A729)=3,"是",IF(B729&lt;&gt;"",IF(SUM(C729:D729)&lt;&gt;0,"是","否"),"是"))</f>
        <v>否</v>
      </c>
      <c r="G729" s="356" t="str">
        <f t="shared" ref="G729:G792" si="37">IF(LEN(A729)=3,"类",IF(LEN(A729)=5,"款","项"))</f>
        <v>项</v>
      </c>
    </row>
    <row r="730" ht="36" customHeight="1" spans="1:7">
      <c r="A730" s="351">
        <v>21015</v>
      </c>
      <c r="B730" s="352" t="s">
        <v>634</v>
      </c>
      <c r="C730" s="353">
        <f>SUM(C731:C738)</f>
        <v>246</v>
      </c>
      <c r="D730" s="353">
        <f>SUM(D731:D738)</f>
        <v>279</v>
      </c>
      <c r="E730" s="354">
        <f t="shared" si="35"/>
        <v>0.134</v>
      </c>
      <c r="F730" s="355" t="str">
        <f t="shared" si="36"/>
        <v>是</v>
      </c>
      <c r="G730" s="356" t="str">
        <f t="shared" si="37"/>
        <v>款</v>
      </c>
    </row>
    <row r="731" ht="36" customHeight="1" spans="1:7">
      <c r="A731" s="351">
        <v>2101501</v>
      </c>
      <c r="B731" s="352" t="s">
        <v>73</v>
      </c>
      <c r="C731" s="357">
        <v>220</v>
      </c>
      <c r="D731" s="357">
        <v>219</v>
      </c>
      <c r="E731" s="354">
        <f t="shared" si="35"/>
        <v>-0.005</v>
      </c>
      <c r="F731" s="355" t="str">
        <f t="shared" si="36"/>
        <v>是</v>
      </c>
      <c r="G731" s="356" t="str">
        <f t="shared" si="37"/>
        <v>项</v>
      </c>
    </row>
    <row r="732" ht="36" customHeight="1" spans="1:7">
      <c r="A732" s="351">
        <v>2101502</v>
      </c>
      <c r="B732" s="352" t="s">
        <v>74</v>
      </c>
      <c r="C732" s="357">
        <v>26</v>
      </c>
      <c r="D732" s="357">
        <v>60</v>
      </c>
      <c r="E732" s="354">
        <f t="shared" si="35"/>
        <v>1.308</v>
      </c>
      <c r="F732" s="355" t="str">
        <f t="shared" si="36"/>
        <v>是</v>
      </c>
      <c r="G732" s="356" t="str">
        <f t="shared" si="37"/>
        <v>项</v>
      </c>
    </row>
    <row r="733" ht="36" hidden="1" customHeight="1" spans="1:7">
      <c r="A733" s="351">
        <v>2101503</v>
      </c>
      <c r="B733" s="352" t="s">
        <v>75</v>
      </c>
      <c r="C733" s="357">
        <v>0</v>
      </c>
      <c r="D733" s="357">
        <v>0</v>
      </c>
      <c r="E733" s="354" t="str">
        <f t="shared" si="35"/>
        <v/>
      </c>
      <c r="F733" s="355" t="str">
        <f t="shared" si="36"/>
        <v>否</v>
      </c>
      <c r="G733" s="356" t="str">
        <f t="shared" si="37"/>
        <v>项</v>
      </c>
    </row>
    <row r="734" ht="36" hidden="1" customHeight="1" spans="1:7">
      <c r="A734" s="351">
        <v>2101504</v>
      </c>
      <c r="B734" s="352" t="s">
        <v>114</v>
      </c>
      <c r="C734" s="357">
        <v>0</v>
      </c>
      <c r="D734" s="357">
        <v>0</v>
      </c>
      <c r="E734" s="354" t="str">
        <f t="shared" ref="E734:E797" si="38">IF(C734&lt;&gt;0,IF((D734/C734-1)&lt;-30%,"",IF((D734/C734-1)&gt;150%,"",D734/C734-1)),"")</f>
        <v/>
      </c>
      <c r="F734" s="355" t="str">
        <f t="shared" si="36"/>
        <v>否</v>
      </c>
      <c r="G734" s="356" t="str">
        <f t="shared" si="37"/>
        <v>项</v>
      </c>
    </row>
    <row r="735" ht="36" hidden="1" customHeight="1" spans="1:7">
      <c r="A735" s="351">
        <v>2101505</v>
      </c>
      <c r="B735" s="352" t="s">
        <v>635</v>
      </c>
      <c r="C735" s="357">
        <v>0</v>
      </c>
      <c r="D735" s="357">
        <v>0</v>
      </c>
      <c r="E735" s="354" t="str">
        <f t="shared" si="38"/>
        <v/>
      </c>
      <c r="F735" s="355" t="str">
        <f t="shared" si="36"/>
        <v>否</v>
      </c>
      <c r="G735" s="356" t="str">
        <f t="shared" si="37"/>
        <v>项</v>
      </c>
    </row>
    <row r="736" ht="36" hidden="1" customHeight="1" spans="1:7">
      <c r="A736" s="351">
        <v>2101506</v>
      </c>
      <c r="B736" s="352" t="s">
        <v>636</v>
      </c>
      <c r="C736" s="357">
        <v>0</v>
      </c>
      <c r="D736" s="357">
        <v>0</v>
      </c>
      <c r="E736" s="354" t="str">
        <f t="shared" si="38"/>
        <v/>
      </c>
      <c r="F736" s="355" t="str">
        <f t="shared" si="36"/>
        <v>否</v>
      </c>
      <c r="G736" s="356" t="str">
        <f t="shared" si="37"/>
        <v>项</v>
      </c>
    </row>
    <row r="737" ht="36" hidden="1" customHeight="1" spans="1:7">
      <c r="A737" s="351">
        <v>2101550</v>
      </c>
      <c r="B737" s="352" t="s">
        <v>82</v>
      </c>
      <c r="C737" s="357">
        <v>0</v>
      </c>
      <c r="D737" s="357">
        <v>0</v>
      </c>
      <c r="E737" s="354" t="str">
        <f t="shared" si="38"/>
        <v/>
      </c>
      <c r="F737" s="355" t="str">
        <f t="shared" si="36"/>
        <v>否</v>
      </c>
      <c r="G737" s="356" t="str">
        <f t="shared" si="37"/>
        <v>项</v>
      </c>
    </row>
    <row r="738" ht="36" hidden="1" customHeight="1" spans="1:7">
      <c r="A738" s="351">
        <v>2101599</v>
      </c>
      <c r="B738" s="352" t="s">
        <v>637</v>
      </c>
      <c r="C738" s="357">
        <v>0</v>
      </c>
      <c r="D738" s="357">
        <v>0</v>
      </c>
      <c r="E738" s="354" t="str">
        <f t="shared" si="38"/>
        <v/>
      </c>
      <c r="F738" s="355" t="str">
        <f t="shared" si="36"/>
        <v>否</v>
      </c>
      <c r="G738" s="356" t="str">
        <f t="shared" si="37"/>
        <v>项</v>
      </c>
    </row>
    <row r="739" ht="36" customHeight="1" spans="1:7">
      <c r="A739" s="351">
        <v>21016</v>
      </c>
      <c r="B739" s="352" t="s">
        <v>638</v>
      </c>
      <c r="C739" s="353">
        <f>SUM(C740)</f>
        <v>380</v>
      </c>
      <c r="D739" s="353">
        <f>SUM(D740)</f>
        <v>0</v>
      </c>
      <c r="E739" s="354" t="str">
        <f t="shared" si="38"/>
        <v/>
      </c>
      <c r="F739" s="355" t="str">
        <f t="shared" si="36"/>
        <v>是</v>
      </c>
      <c r="G739" s="356" t="str">
        <f t="shared" si="37"/>
        <v>款</v>
      </c>
    </row>
    <row r="740" ht="36" customHeight="1" spans="1:7">
      <c r="A740" s="351">
        <v>2101601</v>
      </c>
      <c r="B740" s="352" t="s">
        <v>639</v>
      </c>
      <c r="C740" s="357">
        <v>380</v>
      </c>
      <c r="D740" s="357">
        <v>0</v>
      </c>
      <c r="E740" s="354" t="str">
        <f t="shared" si="38"/>
        <v/>
      </c>
      <c r="F740" s="355" t="str">
        <f t="shared" si="36"/>
        <v>是</v>
      </c>
      <c r="G740" s="356" t="str">
        <f t="shared" si="37"/>
        <v>项</v>
      </c>
    </row>
    <row r="741" ht="36" customHeight="1" spans="1:7">
      <c r="A741" s="351">
        <v>21099</v>
      </c>
      <c r="B741" s="352" t="s">
        <v>640</v>
      </c>
      <c r="C741" s="353">
        <f>SUM(C742)</f>
        <v>20</v>
      </c>
      <c r="D741" s="353">
        <f>SUM(D742)</f>
        <v>568</v>
      </c>
      <c r="E741" s="354" t="str">
        <f t="shared" si="38"/>
        <v/>
      </c>
      <c r="F741" s="355" t="str">
        <f t="shared" si="36"/>
        <v>是</v>
      </c>
      <c r="G741" s="356" t="str">
        <f t="shared" si="37"/>
        <v>款</v>
      </c>
    </row>
    <row r="742" ht="36" customHeight="1" spans="1:7">
      <c r="A742" s="351">
        <v>2109999</v>
      </c>
      <c r="B742" s="352" t="s">
        <v>641</v>
      </c>
      <c r="C742" s="357">
        <v>20</v>
      </c>
      <c r="D742" s="357">
        <v>568</v>
      </c>
      <c r="E742" s="354" t="str">
        <f t="shared" si="38"/>
        <v/>
      </c>
      <c r="F742" s="355" t="str">
        <f t="shared" si="36"/>
        <v>是</v>
      </c>
      <c r="G742" s="356" t="str">
        <f t="shared" si="37"/>
        <v>项</v>
      </c>
    </row>
    <row r="743" ht="36" customHeight="1" spans="1:7">
      <c r="A743" s="351">
        <v>211</v>
      </c>
      <c r="B743" s="352" t="s">
        <v>642</v>
      </c>
      <c r="C743" s="353">
        <f>SUM(C744,C754,C758,C767,C774,C781,C787,C790,C793:C795,C801:C803,C814)</f>
        <v>5000</v>
      </c>
      <c r="D743" s="353">
        <f>SUM(D744,D754,D758,D767,D774,D781,D787,D790,D793:D795,D801:D803,D814)</f>
        <v>3200</v>
      </c>
      <c r="E743" s="354" t="str">
        <f t="shared" si="38"/>
        <v/>
      </c>
      <c r="F743" s="355" t="str">
        <f t="shared" si="36"/>
        <v>是</v>
      </c>
      <c r="G743" s="356" t="str">
        <f t="shared" si="37"/>
        <v>类</v>
      </c>
    </row>
    <row r="744" ht="36" customHeight="1" spans="1:7">
      <c r="A744" s="351">
        <v>21101</v>
      </c>
      <c r="B744" s="352" t="s">
        <v>643</v>
      </c>
      <c r="C744" s="353">
        <f>SUM(C745:C753)</f>
        <v>97</v>
      </c>
      <c r="D744" s="353">
        <f>SUM(D745:D753)</f>
        <v>40</v>
      </c>
      <c r="E744" s="354" t="str">
        <f t="shared" si="38"/>
        <v/>
      </c>
      <c r="F744" s="355" t="str">
        <f t="shared" si="36"/>
        <v>是</v>
      </c>
      <c r="G744" s="356" t="str">
        <f t="shared" si="37"/>
        <v>款</v>
      </c>
    </row>
    <row r="745" ht="36" customHeight="1" spans="1:7">
      <c r="A745" s="351">
        <v>2110101</v>
      </c>
      <c r="B745" s="352" t="s">
        <v>73</v>
      </c>
      <c r="C745" s="357">
        <v>32</v>
      </c>
      <c r="D745" s="357">
        <v>0</v>
      </c>
      <c r="E745" s="354" t="str">
        <f t="shared" si="38"/>
        <v/>
      </c>
      <c r="F745" s="355" t="str">
        <f t="shared" si="36"/>
        <v>是</v>
      </c>
      <c r="G745" s="356" t="str">
        <f t="shared" si="37"/>
        <v>项</v>
      </c>
    </row>
    <row r="746" ht="36" customHeight="1" spans="1:7">
      <c r="A746" s="351">
        <v>2110102</v>
      </c>
      <c r="B746" s="352" t="s">
        <v>74</v>
      </c>
      <c r="C746" s="357">
        <v>65</v>
      </c>
      <c r="D746" s="357">
        <v>5</v>
      </c>
      <c r="E746" s="354" t="str">
        <f t="shared" si="38"/>
        <v/>
      </c>
      <c r="F746" s="355" t="str">
        <f t="shared" si="36"/>
        <v>是</v>
      </c>
      <c r="G746" s="356" t="str">
        <f t="shared" si="37"/>
        <v>项</v>
      </c>
    </row>
    <row r="747" ht="36" hidden="1" customHeight="1" spans="1:7">
      <c r="A747" s="351">
        <v>2110103</v>
      </c>
      <c r="B747" s="352" t="s">
        <v>75</v>
      </c>
      <c r="C747" s="357">
        <v>0</v>
      </c>
      <c r="D747" s="357">
        <v>0</v>
      </c>
      <c r="E747" s="354" t="str">
        <f t="shared" si="38"/>
        <v/>
      </c>
      <c r="F747" s="355" t="str">
        <f t="shared" si="36"/>
        <v>否</v>
      </c>
      <c r="G747" s="356" t="str">
        <f t="shared" si="37"/>
        <v>项</v>
      </c>
    </row>
    <row r="748" ht="36" hidden="1" customHeight="1" spans="1:7">
      <c r="A748" s="351">
        <v>2110104</v>
      </c>
      <c r="B748" s="352" t="s">
        <v>644</v>
      </c>
      <c r="C748" s="357">
        <v>0</v>
      </c>
      <c r="D748" s="357">
        <v>0</v>
      </c>
      <c r="E748" s="354" t="str">
        <f t="shared" si="38"/>
        <v/>
      </c>
      <c r="F748" s="355" t="str">
        <f t="shared" si="36"/>
        <v>否</v>
      </c>
      <c r="G748" s="356" t="str">
        <f t="shared" si="37"/>
        <v>项</v>
      </c>
    </row>
    <row r="749" ht="36" hidden="1" customHeight="1" spans="1:7">
      <c r="A749" s="351">
        <v>2110105</v>
      </c>
      <c r="B749" s="352" t="s">
        <v>645</v>
      </c>
      <c r="C749" s="357">
        <v>0</v>
      </c>
      <c r="D749" s="357">
        <v>0</v>
      </c>
      <c r="E749" s="354" t="str">
        <f t="shared" si="38"/>
        <v/>
      </c>
      <c r="F749" s="355" t="str">
        <f t="shared" si="36"/>
        <v>否</v>
      </c>
      <c r="G749" s="356" t="str">
        <f t="shared" si="37"/>
        <v>项</v>
      </c>
    </row>
    <row r="750" ht="36" hidden="1" customHeight="1" spans="1:7">
      <c r="A750" s="351">
        <v>2110106</v>
      </c>
      <c r="B750" s="352" t="s">
        <v>646</v>
      </c>
      <c r="C750" s="357">
        <v>0</v>
      </c>
      <c r="D750" s="357">
        <v>0</v>
      </c>
      <c r="E750" s="354" t="str">
        <f t="shared" si="38"/>
        <v/>
      </c>
      <c r="F750" s="355" t="str">
        <f t="shared" si="36"/>
        <v>否</v>
      </c>
      <c r="G750" s="356" t="str">
        <f t="shared" si="37"/>
        <v>项</v>
      </c>
    </row>
    <row r="751" ht="36" hidden="1" customHeight="1" spans="1:7">
      <c r="A751" s="351">
        <v>2110107</v>
      </c>
      <c r="B751" s="352" t="s">
        <v>647</v>
      </c>
      <c r="C751" s="357">
        <v>0</v>
      </c>
      <c r="D751" s="357">
        <v>0</v>
      </c>
      <c r="E751" s="354" t="str">
        <f t="shared" si="38"/>
        <v/>
      </c>
      <c r="F751" s="355" t="str">
        <f t="shared" si="36"/>
        <v>否</v>
      </c>
      <c r="G751" s="356" t="str">
        <f t="shared" si="37"/>
        <v>项</v>
      </c>
    </row>
    <row r="752" ht="36" customHeight="1" spans="1:7">
      <c r="A752" s="351">
        <v>2110108</v>
      </c>
      <c r="B752" s="352" t="s">
        <v>648</v>
      </c>
      <c r="C752" s="357">
        <v>0</v>
      </c>
      <c r="D752" s="357">
        <v>35</v>
      </c>
      <c r="E752" s="354" t="str">
        <f t="shared" si="38"/>
        <v/>
      </c>
      <c r="F752" s="355" t="str">
        <f t="shared" si="36"/>
        <v>是</v>
      </c>
      <c r="G752" s="356" t="str">
        <f t="shared" si="37"/>
        <v>项</v>
      </c>
    </row>
    <row r="753" ht="36" hidden="1" customHeight="1" spans="1:7">
      <c r="A753" s="351">
        <v>2110199</v>
      </c>
      <c r="B753" s="352" t="s">
        <v>649</v>
      </c>
      <c r="C753" s="357">
        <v>0</v>
      </c>
      <c r="D753" s="357">
        <v>0</v>
      </c>
      <c r="E753" s="354" t="str">
        <f t="shared" si="38"/>
        <v/>
      </c>
      <c r="F753" s="355" t="str">
        <f t="shared" si="36"/>
        <v>否</v>
      </c>
      <c r="G753" s="356" t="str">
        <f t="shared" si="37"/>
        <v>项</v>
      </c>
    </row>
    <row r="754" ht="36" customHeight="1" spans="1:7">
      <c r="A754" s="351">
        <v>21102</v>
      </c>
      <c r="B754" s="352" t="s">
        <v>650</v>
      </c>
      <c r="C754" s="353">
        <f>SUM(C755:C757)</f>
        <v>2</v>
      </c>
      <c r="D754" s="353">
        <f>SUM(D755:D757)</f>
        <v>190</v>
      </c>
      <c r="E754" s="354" t="str">
        <f t="shared" si="38"/>
        <v/>
      </c>
      <c r="F754" s="355" t="str">
        <f t="shared" si="36"/>
        <v>是</v>
      </c>
      <c r="G754" s="356" t="str">
        <f t="shared" si="37"/>
        <v>款</v>
      </c>
    </row>
    <row r="755" ht="36" customHeight="1" spans="1:7">
      <c r="A755" s="351">
        <v>2110203</v>
      </c>
      <c r="B755" s="352" t="s">
        <v>651</v>
      </c>
      <c r="C755" s="357">
        <v>0</v>
      </c>
      <c r="D755" s="357">
        <v>20</v>
      </c>
      <c r="E755" s="354" t="str">
        <f t="shared" si="38"/>
        <v/>
      </c>
      <c r="F755" s="355" t="str">
        <f t="shared" si="36"/>
        <v>是</v>
      </c>
      <c r="G755" s="356" t="str">
        <f t="shared" si="37"/>
        <v>项</v>
      </c>
    </row>
    <row r="756" ht="36" hidden="1" customHeight="1" spans="1:7">
      <c r="A756" s="351">
        <v>2110204</v>
      </c>
      <c r="B756" s="352" t="s">
        <v>652</v>
      </c>
      <c r="C756" s="357">
        <v>0</v>
      </c>
      <c r="D756" s="357">
        <v>0</v>
      </c>
      <c r="E756" s="354" t="str">
        <f t="shared" si="38"/>
        <v/>
      </c>
      <c r="F756" s="355" t="str">
        <f t="shared" si="36"/>
        <v>否</v>
      </c>
      <c r="G756" s="356" t="str">
        <f t="shared" si="37"/>
        <v>项</v>
      </c>
    </row>
    <row r="757" ht="36" customHeight="1" spans="1:7">
      <c r="A757" s="351">
        <v>2110299</v>
      </c>
      <c r="B757" s="352" t="s">
        <v>653</v>
      </c>
      <c r="C757" s="357">
        <v>2</v>
      </c>
      <c r="D757" s="357">
        <v>170</v>
      </c>
      <c r="E757" s="354" t="str">
        <f t="shared" si="38"/>
        <v/>
      </c>
      <c r="F757" s="355" t="str">
        <f t="shared" si="36"/>
        <v>是</v>
      </c>
      <c r="G757" s="356" t="str">
        <f t="shared" si="37"/>
        <v>项</v>
      </c>
    </row>
    <row r="758" ht="36" customHeight="1" spans="1:7">
      <c r="A758" s="351">
        <v>21103</v>
      </c>
      <c r="B758" s="352" t="s">
        <v>654</v>
      </c>
      <c r="C758" s="353">
        <f>SUM(C759:C766)</f>
        <v>2512</v>
      </c>
      <c r="D758" s="353">
        <f>SUM(D759:D766)</f>
        <v>1435</v>
      </c>
      <c r="E758" s="354" t="str">
        <f t="shared" si="38"/>
        <v/>
      </c>
      <c r="F758" s="355" t="str">
        <f t="shared" si="36"/>
        <v>是</v>
      </c>
      <c r="G758" s="356" t="str">
        <f t="shared" si="37"/>
        <v>款</v>
      </c>
    </row>
    <row r="759" ht="36" customHeight="1" spans="1:7">
      <c r="A759" s="351">
        <v>2110301</v>
      </c>
      <c r="B759" s="352" t="s">
        <v>655</v>
      </c>
      <c r="C759" s="357">
        <v>1</v>
      </c>
      <c r="D759" s="357">
        <v>10</v>
      </c>
      <c r="E759" s="354" t="str">
        <f t="shared" si="38"/>
        <v/>
      </c>
      <c r="F759" s="355" t="str">
        <f t="shared" si="36"/>
        <v>是</v>
      </c>
      <c r="G759" s="356" t="str">
        <f t="shared" si="37"/>
        <v>项</v>
      </c>
    </row>
    <row r="760" ht="36" customHeight="1" spans="1:7">
      <c r="A760" s="351">
        <v>2110302</v>
      </c>
      <c r="B760" s="352" t="s">
        <v>656</v>
      </c>
      <c r="C760" s="357">
        <v>2411</v>
      </c>
      <c r="D760" s="357">
        <v>1335</v>
      </c>
      <c r="E760" s="354" t="str">
        <f t="shared" si="38"/>
        <v/>
      </c>
      <c r="F760" s="355" t="str">
        <f t="shared" si="36"/>
        <v>是</v>
      </c>
      <c r="G760" s="356" t="str">
        <f t="shared" si="37"/>
        <v>项</v>
      </c>
    </row>
    <row r="761" ht="36" hidden="1" customHeight="1" spans="1:7">
      <c r="A761" s="351">
        <v>2110303</v>
      </c>
      <c r="B761" s="352" t="s">
        <v>657</v>
      </c>
      <c r="C761" s="357">
        <v>0</v>
      </c>
      <c r="D761" s="357">
        <v>0</v>
      </c>
      <c r="E761" s="354" t="str">
        <f t="shared" si="38"/>
        <v/>
      </c>
      <c r="F761" s="355" t="str">
        <f t="shared" si="36"/>
        <v>否</v>
      </c>
      <c r="G761" s="356" t="str">
        <f t="shared" si="37"/>
        <v>项</v>
      </c>
    </row>
    <row r="762" ht="36" hidden="1" customHeight="1" spans="1:7">
      <c r="A762" s="351">
        <v>2110304</v>
      </c>
      <c r="B762" s="352" t="s">
        <v>658</v>
      </c>
      <c r="C762" s="357">
        <v>0</v>
      </c>
      <c r="D762" s="357">
        <v>0</v>
      </c>
      <c r="E762" s="354" t="str">
        <f t="shared" si="38"/>
        <v/>
      </c>
      <c r="F762" s="355" t="str">
        <f t="shared" si="36"/>
        <v>否</v>
      </c>
      <c r="G762" s="356" t="str">
        <f t="shared" si="37"/>
        <v>项</v>
      </c>
    </row>
    <row r="763" ht="36" hidden="1" customHeight="1" spans="1:7">
      <c r="A763" s="351">
        <v>2110305</v>
      </c>
      <c r="B763" s="352" t="s">
        <v>659</v>
      </c>
      <c r="C763" s="357">
        <v>0</v>
      </c>
      <c r="D763" s="357">
        <v>0</v>
      </c>
      <c r="E763" s="354" t="str">
        <f t="shared" si="38"/>
        <v/>
      </c>
      <c r="F763" s="355" t="str">
        <f t="shared" si="36"/>
        <v>否</v>
      </c>
      <c r="G763" s="356" t="str">
        <f t="shared" si="37"/>
        <v>项</v>
      </c>
    </row>
    <row r="764" ht="36" hidden="1" customHeight="1" spans="1:7">
      <c r="A764" s="351">
        <v>2110306</v>
      </c>
      <c r="B764" s="352" t="s">
        <v>660</v>
      </c>
      <c r="C764" s="357">
        <v>0</v>
      </c>
      <c r="D764" s="357">
        <v>0</v>
      </c>
      <c r="E764" s="354" t="str">
        <f t="shared" si="38"/>
        <v/>
      </c>
      <c r="F764" s="355" t="str">
        <f t="shared" si="36"/>
        <v>否</v>
      </c>
      <c r="G764" s="356" t="str">
        <f t="shared" si="37"/>
        <v>项</v>
      </c>
    </row>
    <row r="765" ht="36" hidden="1" customHeight="1" spans="1:7">
      <c r="A765" s="351">
        <v>2110307</v>
      </c>
      <c r="B765" s="352" t="s">
        <v>661</v>
      </c>
      <c r="C765" s="357">
        <v>0</v>
      </c>
      <c r="D765" s="357">
        <v>0</v>
      </c>
      <c r="E765" s="354" t="str">
        <f t="shared" si="38"/>
        <v/>
      </c>
      <c r="F765" s="355" t="str">
        <f t="shared" si="36"/>
        <v>否</v>
      </c>
      <c r="G765" s="356" t="str">
        <f t="shared" si="37"/>
        <v>项</v>
      </c>
    </row>
    <row r="766" ht="36" customHeight="1" spans="1:7">
      <c r="A766" s="351">
        <v>2110399</v>
      </c>
      <c r="B766" s="352" t="s">
        <v>662</v>
      </c>
      <c r="C766" s="357">
        <v>100</v>
      </c>
      <c r="D766" s="357">
        <v>90</v>
      </c>
      <c r="E766" s="354">
        <f t="shared" si="38"/>
        <v>-0.1</v>
      </c>
      <c r="F766" s="355" t="str">
        <f t="shared" si="36"/>
        <v>是</v>
      </c>
      <c r="G766" s="356" t="str">
        <f t="shared" si="37"/>
        <v>项</v>
      </c>
    </row>
    <row r="767" ht="36" customHeight="1" spans="1:7">
      <c r="A767" s="351">
        <v>21104</v>
      </c>
      <c r="B767" s="352" t="s">
        <v>663</v>
      </c>
      <c r="C767" s="353">
        <f>SUM(C768:C773)</f>
        <v>770</v>
      </c>
      <c r="D767" s="353">
        <f>SUM(D768:D773)</f>
        <v>815</v>
      </c>
      <c r="E767" s="354">
        <f t="shared" si="38"/>
        <v>0.058</v>
      </c>
      <c r="F767" s="355" t="str">
        <f t="shared" si="36"/>
        <v>是</v>
      </c>
      <c r="G767" s="356" t="str">
        <f t="shared" si="37"/>
        <v>款</v>
      </c>
    </row>
    <row r="768" ht="36" customHeight="1" spans="1:7">
      <c r="A768" s="351">
        <v>2110401</v>
      </c>
      <c r="B768" s="352" t="s">
        <v>664</v>
      </c>
      <c r="C768" s="357">
        <v>0</v>
      </c>
      <c r="D768" s="357">
        <v>35</v>
      </c>
      <c r="E768" s="354" t="str">
        <f t="shared" si="38"/>
        <v/>
      </c>
      <c r="F768" s="355" t="str">
        <f t="shared" si="36"/>
        <v>是</v>
      </c>
      <c r="G768" s="356" t="str">
        <f t="shared" si="37"/>
        <v>项</v>
      </c>
    </row>
    <row r="769" ht="36" customHeight="1" spans="1:7">
      <c r="A769" s="351">
        <v>2110402</v>
      </c>
      <c r="B769" s="352" t="s">
        <v>665</v>
      </c>
      <c r="C769" s="357">
        <v>665</v>
      </c>
      <c r="D769" s="357">
        <v>630</v>
      </c>
      <c r="E769" s="354">
        <f t="shared" si="38"/>
        <v>-0.053</v>
      </c>
      <c r="F769" s="355" t="str">
        <f t="shared" si="36"/>
        <v>是</v>
      </c>
      <c r="G769" s="356" t="str">
        <f t="shared" si="37"/>
        <v>项</v>
      </c>
    </row>
    <row r="770" ht="36" customHeight="1" spans="1:7">
      <c r="A770" s="351">
        <v>2110404</v>
      </c>
      <c r="B770" s="352" t="s">
        <v>666</v>
      </c>
      <c r="C770" s="357">
        <v>5</v>
      </c>
      <c r="D770" s="357">
        <v>0</v>
      </c>
      <c r="E770" s="354" t="str">
        <f t="shared" si="38"/>
        <v/>
      </c>
      <c r="F770" s="355" t="str">
        <f t="shared" si="36"/>
        <v>是</v>
      </c>
      <c r="G770" s="356" t="str">
        <f t="shared" si="37"/>
        <v>项</v>
      </c>
    </row>
    <row r="771" ht="36" hidden="1" customHeight="1" spans="1:7">
      <c r="A771" s="351">
        <v>2110405</v>
      </c>
      <c r="B771" s="352" t="s">
        <v>667</v>
      </c>
      <c r="C771" s="357">
        <v>0</v>
      </c>
      <c r="D771" s="357">
        <v>0</v>
      </c>
      <c r="E771" s="354" t="str">
        <f t="shared" si="38"/>
        <v/>
      </c>
      <c r="F771" s="355" t="str">
        <f t="shared" si="36"/>
        <v>否</v>
      </c>
      <c r="G771" s="356" t="str">
        <f t="shared" si="37"/>
        <v>项</v>
      </c>
    </row>
    <row r="772" ht="36" hidden="1" customHeight="1" spans="1:7">
      <c r="A772" s="351">
        <v>2110406</v>
      </c>
      <c r="B772" s="352" t="s">
        <v>668</v>
      </c>
      <c r="C772" s="357">
        <v>0</v>
      </c>
      <c r="D772" s="357">
        <v>0</v>
      </c>
      <c r="E772" s="354" t="str">
        <f t="shared" si="38"/>
        <v/>
      </c>
      <c r="F772" s="355" t="str">
        <f t="shared" si="36"/>
        <v>否</v>
      </c>
      <c r="G772" s="356" t="str">
        <f t="shared" si="37"/>
        <v>项</v>
      </c>
    </row>
    <row r="773" ht="36" customHeight="1" spans="1:7">
      <c r="A773" s="351">
        <v>2110499</v>
      </c>
      <c r="B773" s="352" t="s">
        <v>669</v>
      </c>
      <c r="C773" s="357">
        <v>100</v>
      </c>
      <c r="D773" s="357">
        <v>150</v>
      </c>
      <c r="E773" s="354">
        <f t="shared" si="38"/>
        <v>0.5</v>
      </c>
      <c r="F773" s="355" t="str">
        <f t="shared" si="36"/>
        <v>是</v>
      </c>
      <c r="G773" s="356" t="str">
        <f t="shared" si="37"/>
        <v>项</v>
      </c>
    </row>
    <row r="774" ht="36" customHeight="1" spans="1:7">
      <c r="A774" s="351">
        <v>21105</v>
      </c>
      <c r="B774" s="352" t="s">
        <v>670</v>
      </c>
      <c r="C774" s="353">
        <f>SUM(C775:C780)</f>
        <v>150</v>
      </c>
      <c r="D774" s="353">
        <f>SUM(D775:D780)</f>
        <v>153</v>
      </c>
      <c r="E774" s="354">
        <f t="shared" si="38"/>
        <v>0.02</v>
      </c>
      <c r="F774" s="355" t="str">
        <f t="shared" si="36"/>
        <v>是</v>
      </c>
      <c r="G774" s="356" t="str">
        <f t="shared" si="37"/>
        <v>款</v>
      </c>
    </row>
    <row r="775" ht="36" customHeight="1" spans="1:7">
      <c r="A775" s="351">
        <v>2110501</v>
      </c>
      <c r="B775" s="352" t="s">
        <v>671</v>
      </c>
      <c r="C775" s="357">
        <v>50</v>
      </c>
      <c r="D775" s="357">
        <v>43</v>
      </c>
      <c r="E775" s="354">
        <f t="shared" si="38"/>
        <v>-0.14</v>
      </c>
      <c r="F775" s="355" t="str">
        <f t="shared" si="36"/>
        <v>是</v>
      </c>
      <c r="G775" s="356" t="str">
        <f t="shared" si="37"/>
        <v>项</v>
      </c>
    </row>
    <row r="776" ht="36" hidden="1" customHeight="1" spans="1:7">
      <c r="A776" s="358">
        <v>2110502</v>
      </c>
      <c r="B776" s="352" t="s">
        <v>672</v>
      </c>
      <c r="C776" s="357">
        <v>0</v>
      </c>
      <c r="D776" s="357">
        <v>0</v>
      </c>
      <c r="E776" s="354" t="str">
        <f t="shared" si="38"/>
        <v/>
      </c>
      <c r="F776" s="355" t="str">
        <f t="shared" si="36"/>
        <v>否</v>
      </c>
      <c r="G776" s="356" t="str">
        <f t="shared" si="37"/>
        <v>项</v>
      </c>
    </row>
    <row r="777" ht="36" hidden="1" customHeight="1" spans="1:7">
      <c r="A777" s="351">
        <v>2110503</v>
      </c>
      <c r="B777" s="352" t="s">
        <v>673</v>
      </c>
      <c r="C777" s="357">
        <v>0</v>
      </c>
      <c r="D777" s="357">
        <v>0</v>
      </c>
      <c r="E777" s="354" t="str">
        <f t="shared" si="38"/>
        <v/>
      </c>
      <c r="F777" s="355" t="str">
        <f t="shared" si="36"/>
        <v>否</v>
      </c>
      <c r="G777" s="356" t="str">
        <f t="shared" si="37"/>
        <v>项</v>
      </c>
    </row>
    <row r="778" ht="36" hidden="1" customHeight="1" spans="1:7">
      <c r="A778" s="351">
        <v>2110506</v>
      </c>
      <c r="B778" s="352" t="s">
        <v>674</v>
      </c>
      <c r="C778" s="357">
        <v>0</v>
      </c>
      <c r="D778" s="357">
        <v>0</v>
      </c>
      <c r="E778" s="354" t="str">
        <f t="shared" si="38"/>
        <v/>
      </c>
      <c r="F778" s="355" t="str">
        <f t="shared" si="36"/>
        <v>否</v>
      </c>
      <c r="G778" s="356" t="str">
        <f t="shared" si="37"/>
        <v>项</v>
      </c>
    </row>
    <row r="779" ht="36" customHeight="1" spans="1:7">
      <c r="A779" s="351">
        <v>2110507</v>
      </c>
      <c r="B779" s="352" t="s">
        <v>675</v>
      </c>
      <c r="C779" s="357">
        <v>100</v>
      </c>
      <c r="D779" s="357">
        <v>110</v>
      </c>
      <c r="E779" s="354">
        <f t="shared" si="38"/>
        <v>0.1</v>
      </c>
      <c r="F779" s="355" t="str">
        <f t="shared" si="36"/>
        <v>是</v>
      </c>
      <c r="G779" s="356" t="str">
        <f t="shared" si="37"/>
        <v>项</v>
      </c>
    </row>
    <row r="780" ht="36" hidden="1" customHeight="1" spans="1:7">
      <c r="A780" s="351">
        <v>2110599</v>
      </c>
      <c r="B780" s="352" t="s">
        <v>676</v>
      </c>
      <c r="C780" s="357">
        <v>0</v>
      </c>
      <c r="D780" s="357">
        <v>0</v>
      </c>
      <c r="E780" s="354" t="str">
        <f t="shared" si="38"/>
        <v/>
      </c>
      <c r="F780" s="355" t="str">
        <f t="shared" si="36"/>
        <v>否</v>
      </c>
      <c r="G780" s="356" t="str">
        <f t="shared" si="37"/>
        <v>项</v>
      </c>
    </row>
    <row r="781" ht="36" customHeight="1" spans="1:7">
      <c r="A781" s="351">
        <v>21106</v>
      </c>
      <c r="B781" s="352" t="s">
        <v>677</v>
      </c>
      <c r="C781" s="353">
        <f>SUM(C782:C786)</f>
        <v>45</v>
      </c>
      <c r="D781" s="353">
        <f>SUM(D782:D786)</f>
        <v>5</v>
      </c>
      <c r="E781" s="354" t="str">
        <f t="shared" si="38"/>
        <v/>
      </c>
      <c r="F781" s="355" t="str">
        <f t="shared" si="36"/>
        <v>是</v>
      </c>
      <c r="G781" s="356" t="str">
        <f t="shared" si="37"/>
        <v>款</v>
      </c>
    </row>
    <row r="782" ht="36" hidden="1" customHeight="1" spans="1:7">
      <c r="A782" s="351">
        <v>2110602</v>
      </c>
      <c r="B782" s="352" t="s">
        <v>678</v>
      </c>
      <c r="C782" s="357">
        <v>0</v>
      </c>
      <c r="D782" s="357">
        <v>0</v>
      </c>
      <c r="E782" s="354" t="str">
        <f t="shared" si="38"/>
        <v/>
      </c>
      <c r="F782" s="355" t="str">
        <f t="shared" si="36"/>
        <v>否</v>
      </c>
      <c r="G782" s="356" t="str">
        <f t="shared" si="37"/>
        <v>项</v>
      </c>
    </row>
    <row r="783" ht="36" hidden="1" customHeight="1" spans="1:7">
      <c r="A783" s="351">
        <v>2110603</v>
      </c>
      <c r="B783" s="352" t="s">
        <v>679</v>
      </c>
      <c r="C783" s="357">
        <v>0</v>
      </c>
      <c r="D783" s="357">
        <v>0</v>
      </c>
      <c r="E783" s="354" t="str">
        <f t="shared" si="38"/>
        <v/>
      </c>
      <c r="F783" s="355" t="str">
        <f t="shared" si="36"/>
        <v>否</v>
      </c>
      <c r="G783" s="356" t="str">
        <f t="shared" si="37"/>
        <v>项</v>
      </c>
    </row>
    <row r="784" ht="36" hidden="1" customHeight="1" spans="1:7">
      <c r="A784" s="351">
        <v>2110604</v>
      </c>
      <c r="B784" s="352" t="s">
        <v>680</v>
      </c>
      <c r="C784" s="357">
        <v>0</v>
      </c>
      <c r="D784" s="357">
        <v>0</v>
      </c>
      <c r="E784" s="354" t="str">
        <f t="shared" si="38"/>
        <v/>
      </c>
      <c r="F784" s="355" t="str">
        <f t="shared" si="36"/>
        <v>否</v>
      </c>
      <c r="G784" s="356" t="str">
        <f t="shared" si="37"/>
        <v>项</v>
      </c>
    </row>
    <row r="785" ht="36" customHeight="1" spans="1:7">
      <c r="A785" s="351">
        <v>2110605</v>
      </c>
      <c r="B785" s="352" t="s">
        <v>681</v>
      </c>
      <c r="C785" s="357">
        <v>35</v>
      </c>
      <c r="D785" s="357">
        <v>0</v>
      </c>
      <c r="E785" s="354" t="str">
        <f t="shared" si="38"/>
        <v/>
      </c>
      <c r="F785" s="355" t="str">
        <f t="shared" si="36"/>
        <v>是</v>
      </c>
      <c r="G785" s="356" t="str">
        <f t="shared" si="37"/>
        <v>项</v>
      </c>
    </row>
    <row r="786" ht="36" customHeight="1" spans="1:7">
      <c r="A786" s="351">
        <v>2110699</v>
      </c>
      <c r="B786" s="352" t="s">
        <v>682</v>
      </c>
      <c r="C786" s="357">
        <v>10</v>
      </c>
      <c r="D786" s="357">
        <v>5</v>
      </c>
      <c r="E786" s="354" t="str">
        <f t="shared" si="38"/>
        <v/>
      </c>
      <c r="F786" s="355" t="str">
        <f t="shared" si="36"/>
        <v>是</v>
      </c>
      <c r="G786" s="356" t="str">
        <f t="shared" si="37"/>
        <v>项</v>
      </c>
    </row>
    <row r="787" ht="36" hidden="1" customHeight="1" spans="1:7">
      <c r="A787" s="351">
        <v>21107</v>
      </c>
      <c r="B787" s="352" t="s">
        <v>683</v>
      </c>
      <c r="C787" s="353">
        <f>SUM(C788:C789)</f>
        <v>0</v>
      </c>
      <c r="D787" s="353">
        <f>SUM(D788:D789)</f>
        <v>0</v>
      </c>
      <c r="E787" s="354" t="str">
        <f t="shared" si="38"/>
        <v/>
      </c>
      <c r="F787" s="355" t="str">
        <f t="shared" si="36"/>
        <v>否</v>
      </c>
      <c r="G787" s="356" t="str">
        <f t="shared" si="37"/>
        <v>款</v>
      </c>
    </row>
    <row r="788" ht="36" hidden="1" customHeight="1" spans="1:7">
      <c r="A788" s="351">
        <v>2110704</v>
      </c>
      <c r="B788" s="352" t="s">
        <v>684</v>
      </c>
      <c r="C788" s="357">
        <v>0</v>
      </c>
      <c r="D788" s="357">
        <v>0</v>
      </c>
      <c r="E788" s="354" t="str">
        <f t="shared" si="38"/>
        <v/>
      </c>
      <c r="F788" s="355" t="str">
        <f t="shared" si="36"/>
        <v>否</v>
      </c>
      <c r="G788" s="356" t="str">
        <f t="shared" si="37"/>
        <v>项</v>
      </c>
    </row>
    <row r="789" ht="36" hidden="1" customHeight="1" spans="1:7">
      <c r="A789" s="351">
        <v>2110799</v>
      </c>
      <c r="B789" s="352" t="s">
        <v>685</v>
      </c>
      <c r="C789" s="357">
        <v>0</v>
      </c>
      <c r="D789" s="357">
        <v>0</v>
      </c>
      <c r="E789" s="354" t="str">
        <f t="shared" si="38"/>
        <v/>
      </c>
      <c r="F789" s="355" t="str">
        <f t="shared" si="36"/>
        <v>否</v>
      </c>
      <c r="G789" s="356" t="str">
        <f t="shared" si="37"/>
        <v>项</v>
      </c>
    </row>
    <row r="790" ht="36" hidden="1" customHeight="1" spans="1:7">
      <c r="A790" s="351">
        <v>21108</v>
      </c>
      <c r="B790" s="352" t="s">
        <v>686</v>
      </c>
      <c r="C790" s="353">
        <f>SUM(C791:C792)</f>
        <v>0</v>
      </c>
      <c r="D790" s="353">
        <f>SUM(D791:D792)</f>
        <v>0</v>
      </c>
      <c r="E790" s="354" t="str">
        <f t="shared" si="38"/>
        <v/>
      </c>
      <c r="F790" s="355" t="str">
        <f t="shared" si="36"/>
        <v>否</v>
      </c>
      <c r="G790" s="356" t="str">
        <f t="shared" si="37"/>
        <v>款</v>
      </c>
    </row>
    <row r="791" ht="36" hidden="1" customHeight="1" spans="1:7">
      <c r="A791" s="351">
        <v>2110804</v>
      </c>
      <c r="B791" s="352" t="s">
        <v>687</v>
      </c>
      <c r="C791" s="357">
        <v>0</v>
      </c>
      <c r="D791" s="357">
        <v>0</v>
      </c>
      <c r="E791" s="354" t="str">
        <f t="shared" si="38"/>
        <v/>
      </c>
      <c r="F791" s="355" t="str">
        <f t="shared" si="36"/>
        <v>否</v>
      </c>
      <c r="G791" s="356" t="str">
        <f t="shared" si="37"/>
        <v>项</v>
      </c>
    </row>
    <row r="792" ht="36" hidden="1" customHeight="1" spans="1:7">
      <c r="A792" s="351">
        <v>2110899</v>
      </c>
      <c r="B792" s="352" t="s">
        <v>688</v>
      </c>
      <c r="C792" s="357">
        <v>0</v>
      </c>
      <c r="D792" s="357">
        <v>0</v>
      </c>
      <c r="E792" s="354" t="str">
        <f t="shared" si="38"/>
        <v/>
      </c>
      <c r="F792" s="355" t="str">
        <f t="shared" si="36"/>
        <v>否</v>
      </c>
      <c r="G792" s="356" t="str">
        <f t="shared" si="37"/>
        <v>项</v>
      </c>
    </row>
    <row r="793" ht="36" hidden="1" customHeight="1" spans="1:7">
      <c r="A793" s="351">
        <v>21109</v>
      </c>
      <c r="B793" s="352" t="s">
        <v>689</v>
      </c>
      <c r="C793" s="357">
        <v>0</v>
      </c>
      <c r="D793" s="357">
        <v>0</v>
      </c>
      <c r="E793" s="354" t="str">
        <f t="shared" si="38"/>
        <v/>
      </c>
      <c r="F793" s="355" t="str">
        <f t="shared" ref="F793:F856" si="39">IF(LEN(A793)=3,"是",IF(B793&lt;&gt;"",IF(SUM(C793:D793)&lt;&gt;0,"是","否"),"是"))</f>
        <v>否</v>
      </c>
      <c r="G793" s="356" t="str">
        <f t="shared" ref="G793:G856" si="40">IF(LEN(A793)=3,"类",IF(LEN(A793)=5,"款","项"))</f>
        <v>款</v>
      </c>
    </row>
    <row r="794" ht="36" customHeight="1" spans="1:7">
      <c r="A794" s="351">
        <v>21110</v>
      </c>
      <c r="B794" s="352" t="s">
        <v>690</v>
      </c>
      <c r="C794" s="357">
        <v>1369</v>
      </c>
      <c r="D794" s="357">
        <v>380</v>
      </c>
      <c r="E794" s="354" t="str">
        <f t="shared" si="38"/>
        <v/>
      </c>
      <c r="F794" s="355" t="str">
        <f t="shared" si="39"/>
        <v>是</v>
      </c>
      <c r="G794" s="356" t="str">
        <f t="shared" si="40"/>
        <v>款</v>
      </c>
    </row>
    <row r="795" ht="36" customHeight="1" spans="1:7">
      <c r="A795" s="351">
        <v>21111</v>
      </c>
      <c r="B795" s="352" t="s">
        <v>691</v>
      </c>
      <c r="C795" s="353">
        <f>SUM(C796:C800)</f>
        <v>5</v>
      </c>
      <c r="D795" s="353">
        <f>SUM(D796:D800)</f>
        <v>0</v>
      </c>
      <c r="E795" s="354" t="str">
        <f t="shared" si="38"/>
        <v/>
      </c>
      <c r="F795" s="355" t="str">
        <f t="shared" si="39"/>
        <v>是</v>
      </c>
      <c r="G795" s="356" t="str">
        <f t="shared" si="40"/>
        <v>款</v>
      </c>
    </row>
    <row r="796" ht="36" customHeight="1" spans="1:7">
      <c r="A796" s="351">
        <v>2111101</v>
      </c>
      <c r="B796" s="352" t="s">
        <v>692</v>
      </c>
      <c r="C796" s="357">
        <v>5</v>
      </c>
      <c r="D796" s="357">
        <v>0</v>
      </c>
      <c r="E796" s="354" t="str">
        <f t="shared" si="38"/>
        <v/>
      </c>
      <c r="F796" s="355" t="str">
        <f t="shared" si="39"/>
        <v>是</v>
      </c>
      <c r="G796" s="356" t="str">
        <f t="shared" si="40"/>
        <v>项</v>
      </c>
    </row>
    <row r="797" ht="36" hidden="1" customHeight="1" spans="1:7">
      <c r="A797" s="351">
        <v>2111102</v>
      </c>
      <c r="B797" s="352" t="s">
        <v>693</v>
      </c>
      <c r="C797" s="357">
        <v>0</v>
      </c>
      <c r="D797" s="357">
        <v>0</v>
      </c>
      <c r="E797" s="354" t="str">
        <f t="shared" si="38"/>
        <v/>
      </c>
      <c r="F797" s="355" t="str">
        <f t="shared" si="39"/>
        <v>否</v>
      </c>
      <c r="G797" s="356" t="str">
        <f t="shared" si="40"/>
        <v>项</v>
      </c>
    </row>
    <row r="798" ht="36" hidden="1" customHeight="1" spans="1:7">
      <c r="A798" s="351">
        <v>2111103</v>
      </c>
      <c r="B798" s="352" t="s">
        <v>694</v>
      </c>
      <c r="C798" s="357">
        <v>0</v>
      </c>
      <c r="D798" s="357">
        <v>0</v>
      </c>
      <c r="E798" s="354" t="str">
        <f t="shared" ref="E798:E861" si="41">IF(C798&lt;&gt;0,IF((D798/C798-1)&lt;-30%,"",IF((D798/C798-1)&gt;150%,"",D798/C798-1)),"")</f>
        <v/>
      </c>
      <c r="F798" s="355" t="str">
        <f t="shared" si="39"/>
        <v>否</v>
      </c>
      <c r="G798" s="356" t="str">
        <f t="shared" si="40"/>
        <v>项</v>
      </c>
    </row>
    <row r="799" ht="36" hidden="1" customHeight="1" spans="1:7">
      <c r="A799" s="351">
        <v>2111104</v>
      </c>
      <c r="B799" s="352" t="s">
        <v>695</v>
      </c>
      <c r="C799" s="357">
        <v>0</v>
      </c>
      <c r="D799" s="357">
        <v>0</v>
      </c>
      <c r="E799" s="354" t="str">
        <f t="shared" si="41"/>
        <v/>
      </c>
      <c r="F799" s="355" t="str">
        <f t="shared" si="39"/>
        <v>否</v>
      </c>
      <c r="G799" s="356" t="str">
        <f t="shared" si="40"/>
        <v>项</v>
      </c>
    </row>
    <row r="800" ht="36" hidden="1" customHeight="1" spans="1:7">
      <c r="A800" s="351">
        <v>2111199</v>
      </c>
      <c r="B800" s="352" t="s">
        <v>696</v>
      </c>
      <c r="C800" s="357">
        <v>0</v>
      </c>
      <c r="D800" s="357">
        <v>0</v>
      </c>
      <c r="E800" s="354" t="str">
        <f t="shared" si="41"/>
        <v/>
      </c>
      <c r="F800" s="355" t="str">
        <f t="shared" si="39"/>
        <v>否</v>
      </c>
      <c r="G800" s="356" t="str">
        <f t="shared" si="40"/>
        <v>项</v>
      </c>
    </row>
    <row r="801" ht="36" hidden="1" customHeight="1" spans="1:7">
      <c r="A801" s="351">
        <v>21112</v>
      </c>
      <c r="B801" s="352" t="s">
        <v>697</v>
      </c>
      <c r="C801" s="357">
        <v>0</v>
      </c>
      <c r="D801" s="357">
        <v>0</v>
      </c>
      <c r="E801" s="354" t="str">
        <f t="shared" si="41"/>
        <v/>
      </c>
      <c r="F801" s="355" t="str">
        <f t="shared" si="39"/>
        <v>否</v>
      </c>
      <c r="G801" s="356" t="str">
        <f t="shared" si="40"/>
        <v>款</v>
      </c>
    </row>
    <row r="802" ht="36" hidden="1" customHeight="1" spans="1:7">
      <c r="A802" s="351">
        <v>21113</v>
      </c>
      <c r="B802" s="352" t="s">
        <v>698</v>
      </c>
      <c r="C802" s="357">
        <v>0</v>
      </c>
      <c r="D802" s="357">
        <v>0</v>
      </c>
      <c r="E802" s="354" t="str">
        <f t="shared" si="41"/>
        <v/>
      </c>
      <c r="F802" s="355" t="str">
        <f t="shared" si="39"/>
        <v>否</v>
      </c>
      <c r="G802" s="356" t="str">
        <f t="shared" si="40"/>
        <v>款</v>
      </c>
    </row>
    <row r="803" ht="36" customHeight="1" spans="1:7">
      <c r="A803" s="351">
        <v>21114</v>
      </c>
      <c r="B803" s="352" t="s">
        <v>699</v>
      </c>
      <c r="C803" s="353">
        <f>SUM(C804:C813)</f>
        <v>0</v>
      </c>
      <c r="D803" s="353">
        <f>SUM(D804:D813)</f>
        <v>152</v>
      </c>
      <c r="E803" s="354" t="str">
        <f t="shared" si="41"/>
        <v/>
      </c>
      <c r="F803" s="355" t="str">
        <f t="shared" si="39"/>
        <v>是</v>
      </c>
      <c r="G803" s="356" t="str">
        <f t="shared" si="40"/>
        <v>款</v>
      </c>
    </row>
    <row r="804" ht="36" hidden="1" customHeight="1" spans="1:7">
      <c r="A804" s="351">
        <v>2111401</v>
      </c>
      <c r="B804" s="352" t="s">
        <v>73</v>
      </c>
      <c r="C804" s="357">
        <v>0</v>
      </c>
      <c r="D804" s="357">
        <v>0</v>
      </c>
      <c r="E804" s="354" t="str">
        <f t="shared" si="41"/>
        <v/>
      </c>
      <c r="F804" s="355" t="str">
        <f t="shared" si="39"/>
        <v>否</v>
      </c>
      <c r="G804" s="356" t="str">
        <f t="shared" si="40"/>
        <v>项</v>
      </c>
    </row>
    <row r="805" ht="36" hidden="1" customHeight="1" spans="1:7">
      <c r="A805" s="351">
        <v>2111402</v>
      </c>
      <c r="B805" s="352" t="s">
        <v>74</v>
      </c>
      <c r="C805" s="357">
        <v>0</v>
      </c>
      <c r="D805" s="357">
        <v>0</v>
      </c>
      <c r="E805" s="354" t="str">
        <f t="shared" si="41"/>
        <v/>
      </c>
      <c r="F805" s="355" t="str">
        <f t="shared" si="39"/>
        <v>否</v>
      </c>
      <c r="G805" s="356" t="str">
        <f t="shared" si="40"/>
        <v>项</v>
      </c>
    </row>
    <row r="806" ht="36" hidden="1" customHeight="1" spans="1:7">
      <c r="A806" s="351">
        <v>2111403</v>
      </c>
      <c r="B806" s="352" t="s">
        <v>75</v>
      </c>
      <c r="C806" s="357">
        <v>0</v>
      </c>
      <c r="D806" s="357">
        <v>0</v>
      </c>
      <c r="E806" s="354" t="str">
        <f t="shared" si="41"/>
        <v/>
      </c>
      <c r="F806" s="355" t="str">
        <f t="shared" si="39"/>
        <v>否</v>
      </c>
      <c r="G806" s="356" t="str">
        <f t="shared" si="40"/>
        <v>项</v>
      </c>
    </row>
    <row r="807" ht="36" hidden="1" customHeight="1" spans="1:7">
      <c r="A807" s="351">
        <v>2111406</v>
      </c>
      <c r="B807" s="352" t="s">
        <v>700</v>
      </c>
      <c r="C807" s="357">
        <v>0</v>
      </c>
      <c r="D807" s="357">
        <v>0</v>
      </c>
      <c r="E807" s="354" t="str">
        <f t="shared" si="41"/>
        <v/>
      </c>
      <c r="F807" s="355" t="str">
        <f t="shared" si="39"/>
        <v>否</v>
      </c>
      <c r="G807" s="356" t="str">
        <f t="shared" si="40"/>
        <v>项</v>
      </c>
    </row>
    <row r="808" ht="36" customHeight="1" spans="1:7">
      <c r="A808" s="351">
        <v>2111407</v>
      </c>
      <c r="B808" s="352" t="s">
        <v>701</v>
      </c>
      <c r="C808" s="357">
        <v>0</v>
      </c>
      <c r="D808" s="357">
        <v>152</v>
      </c>
      <c r="E808" s="354" t="str">
        <f t="shared" si="41"/>
        <v/>
      </c>
      <c r="F808" s="355" t="str">
        <f t="shared" si="39"/>
        <v>是</v>
      </c>
      <c r="G808" s="356" t="str">
        <f t="shared" si="40"/>
        <v>项</v>
      </c>
    </row>
    <row r="809" ht="36" hidden="1" customHeight="1" spans="1:7">
      <c r="A809" s="351">
        <v>2111408</v>
      </c>
      <c r="B809" s="352" t="s">
        <v>702</v>
      </c>
      <c r="C809" s="357">
        <v>0</v>
      </c>
      <c r="D809" s="357">
        <v>0</v>
      </c>
      <c r="E809" s="354" t="str">
        <f t="shared" si="41"/>
        <v/>
      </c>
      <c r="F809" s="355" t="str">
        <f t="shared" si="39"/>
        <v>否</v>
      </c>
      <c r="G809" s="356" t="str">
        <f t="shared" si="40"/>
        <v>项</v>
      </c>
    </row>
    <row r="810" ht="36" hidden="1" customHeight="1" spans="1:7">
      <c r="A810" s="351">
        <v>2111411</v>
      </c>
      <c r="B810" s="352" t="s">
        <v>114</v>
      </c>
      <c r="C810" s="357">
        <v>0</v>
      </c>
      <c r="D810" s="357">
        <v>0</v>
      </c>
      <c r="E810" s="354" t="str">
        <f t="shared" si="41"/>
        <v/>
      </c>
      <c r="F810" s="355" t="str">
        <f t="shared" si="39"/>
        <v>否</v>
      </c>
      <c r="G810" s="356" t="str">
        <f t="shared" si="40"/>
        <v>项</v>
      </c>
    </row>
    <row r="811" ht="36" hidden="1" customHeight="1" spans="1:7">
      <c r="A811" s="351">
        <v>2111413</v>
      </c>
      <c r="B811" s="352" t="s">
        <v>703</v>
      </c>
      <c r="C811" s="357">
        <v>0</v>
      </c>
      <c r="D811" s="357">
        <v>0</v>
      </c>
      <c r="E811" s="354" t="str">
        <f t="shared" si="41"/>
        <v/>
      </c>
      <c r="F811" s="355" t="str">
        <f t="shared" si="39"/>
        <v>否</v>
      </c>
      <c r="G811" s="356" t="str">
        <f t="shared" si="40"/>
        <v>项</v>
      </c>
    </row>
    <row r="812" ht="36" hidden="1" customHeight="1" spans="1:7">
      <c r="A812" s="351">
        <v>2111450</v>
      </c>
      <c r="B812" s="352" t="s">
        <v>82</v>
      </c>
      <c r="C812" s="357">
        <v>0</v>
      </c>
      <c r="D812" s="357">
        <v>0</v>
      </c>
      <c r="E812" s="354" t="str">
        <f t="shared" si="41"/>
        <v/>
      </c>
      <c r="F812" s="355" t="str">
        <f t="shared" si="39"/>
        <v>否</v>
      </c>
      <c r="G812" s="356" t="str">
        <f t="shared" si="40"/>
        <v>项</v>
      </c>
    </row>
    <row r="813" ht="36" hidden="1" customHeight="1" spans="1:7">
      <c r="A813" s="351">
        <v>2111499</v>
      </c>
      <c r="B813" s="352" t="s">
        <v>704</v>
      </c>
      <c r="C813" s="357">
        <v>0</v>
      </c>
      <c r="D813" s="357">
        <v>0</v>
      </c>
      <c r="E813" s="354" t="str">
        <f t="shared" si="41"/>
        <v/>
      </c>
      <c r="F813" s="355" t="str">
        <f t="shared" si="39"/>
        <v>否</v>
      </c>
      <c r="G813" s="356" t="str">
        <f t="shared" si="40"/>
        <v>项</v>
      </c>
    </row>
    <row r="814" ht="36" customHeight="1" spans="1:7">
      <c r="A814" s="351">
        <v>21199</v>
      </c>
      <c r="B814" s="352" t="s">
        <v>705</v>
      </c>
      <c r="C814" s="353">
        <f>SUM(C815)</f>
        <v>50</v>
      </c>
      <c r="D814" s="353">
        <f>SUM(D815)</f>
        <v>30</v>
      </c>
      <c r="E814" s="354" t="str">
        <f t="shared" si="41"/>
        <v/>
      </c>
      <c r="F814" s="355" t="str">
        <f t="shared" si="39"/>
        <v>是</v>
      </c>
      <c r="G814" s="356" t="str">
        <f t="shared" si="40"/>
        <v>款</v>
      </c>
    </row>
    <row r="815" ht="36" customHeight="1" spans="1:7">
      <c r="A815" s="351">
        <v>2119999</v>
      </c>
      <c r="B815" s="352" t="s">
        <v>706</v>
      </c>
      <c r="C815" s="357">
        <v>50</v>
      </c>
      <c r="D815" s="357">
        <v>30</v>
      </c>
      <c r="E815" s="354" t="str">
        <f t="shared" si="41"/>
        <v/>
      </c>
      <c r="F815" s="355" t="str">
        <f t="shared" si="39"/>
        <v>是</v>
      </c>
      <c r="G815" s="356" t="str">
        <f t="shared" si="40"/>
        <v>项</v>
      </c>
    </row>
    <row r="816" ht="36" customHeight="1" spans="1:7">
      <c r="A816" s="351">
        <v>212</v>
      </c>
      <c r="B816" s="352" t="s">
        <v>707</v>
      </c>
      <c r="C816" s="353">
        <f>SUM(C817,C828:C829,C832,C834,C836)</f>
        <v>14000</v>
      </c>
      <c r="D816" s="353">
        <f>SUM(D817,D828:D829,D832,D834,D836)</f>
        <v>14000</v>
      </c>
      <c r="E816" s="354">
        <f t="shared" si="41"/>
        <v>0</v>
      </c>
      <c r="F816" s="355" t="str">
        <f t="shared" si="39"/>
        <v>是</v>
      </c>
      <c r="G816" s="356" t="str">
        <f t="shared" si="40"/>
        <v>类</v>
      </c>
    </row>
    <row r="817" ht="36" customHeight="1" spans="1:7">
      <c r="A817" s="351">
        <v>21201</v>
      </c>
      <c r="B817" s="352" t="s">
        <v>708</v>
      </c>
      <c r="C817" s="353">
        <f>SUM(C818:C827)</f>
        <v>2355</v>
      </c>
      <c r="D817" s="353">
        <f>SUM(D818:D827)</f>
        <v>2749</v>
      </c>
      <c r="E817" s="354">
        <f t="shared" si="41"/>
        <v>0.167</v>
      </c>
      <c r="F817" s="355" t="str">
        <f t="shared" si="39"/>
        <v>是</v>
      </c>
      <c r="G817" s="356" t="str">
        <f t="shared" si="40"/>
        <v>款</v>
      </c>
    </row>
    <row r="818" ht="36" customHeight="1" spans="1:7">
      <c r="A818" s="351">
        <v>2120101</v>
      </c>
      <c r="B818" s="352" t="s">
        <v>73</v>
      </c>
      <c r="C818" s="357">
        <v>510</v>
      </c>
      <c r="D818" s="357">
        <v>385</v>
      </c>
      <c r="E818" s="354">
        <f t="shared" si="41"/>
        <v>-0.245</v>
      </c>
      <c r="F818" s="355" t="str">
        <f t="shared" si="39"/>
        <v>是</v>
      </c>
      <c r="G818" s="356" t="str">
        <f t="shared" si="40"/>
        <v>项</v>
      </c>
    </row>
    <row r="819" ht="36" customHeight="1" spans="1:7">
      <c r="A819" s="351">
        <v>2120102</v>
      </c>
      <c r="B819" s="352" t="s">
        <v>74</v>
      </c>
      <c r="C819" s="357">
        <v>10</v>
      </c>
      <c r="D819" s="357">
        <v>0</v>
      </c>
      <c r="E819" s="354" t="str">
        <f t="shared" si="41"/>
        <v/>
      </c>
      <c r="F819" s="355" t="str">
        <f t="shared" si="39"/>
        <v>是</v>
      </c>
      <c r="G819" s="356" t="str">
        <f t="shared" si="40"/>
        <v>项</v>
      </c>
    </row>
    <row r="820" ht="36" customHeight="1" spans="1:7">
      <c r="A820" s="351">
        <v>2120103</v>
      </c>
      <c r="B820" s="352" t="s">
        <v>75</v>
      </c>
      <c r="C820" s="357">
        <v>950</v>
      </c>
      <c r="D820" s="357">
        <v>998</v>
      </c>
      <c r="E820" s="354">
        <f t="shared" si="41"/>
        <v>0.051</v>
      </c>
      <c r="F820" s="355" t="str">
        <f t="shared" si="39"/>
        <v>是</v>
      </c>
      <c r="G820" s="356" t="str">
        <f t="shared" si="40"/>
        <v>项</v>
      </c>
    </row>
    <row r="821" ht="36" customHeight="1" spans="1:7">
      <c r="A821" s="351">
        <v>2120104</v>
      </c>
      <c r="B821" s="352" t="s">
        <v>709</v>
      </c>
      <c r="C821" s="357">
        <v>855</v>
      </c>
      <c r="D821" s="357">
        <v>1366</v>
      </c>
      <c r="E821" s="354">
        <f t="shared" si="41"/>
        <v>0.598</v>
      </c>
      <c r="F821" s="355" t="str">
        <f t="shared" si="39"/>
        <v>是</v>
      </c>
      <c r="G821" s="356" t="str">
        <f t="shared" si="40"/>
        <v>项</v>
      </c>
    </row>
    <row r="822" ht="36" hidden="1" customHeight="1" spans="1:7">
      <c r="A822" s="351">
        <v>2120105</v>
      </c>
      <c r="B822" s="352" t="s">
        <v>710</v>
      </c>
      <c r="C822" s="357">
        <v>0</v>
      </c>
      <c r="D822" s="357">
        <v>0</v>
      </c>
      <c r="E822" s="354" t="str">
        <f t="shared" si="41"/>
        <v/>
      </c>
      <c r="F822" s="355" t="str">
        <f t="shared" si="39"/>
        <v>否</v>
      </c>
      <c r="G822" s="356" t="str">
        <f t="shared" si="40"/>
        <v>项</v>
      </c>
    </row>
    <row r="823" ht="36" hidden="1" customHeight="1" spans="1:7">
      <c r="A823" s="351">
        <v>2120106</v>
      </c>
      <c r="B823" s="352" t="s">
        <v>711</v>
      </c>
      <c r="C823" s="357">
        <v>0</v>
      </c>
      <c r="D823" s="357">
        <v>0</v>
      </c>
      <c r="E823" s="354" t="str">
        <f t="shared" si="41"/>
        <v/>
      </c>
      <c r="F823" s="355" t="str">
        <f t="shared" si="39"/>
        <v>否</v>
      </c>
      <c r="G823" s="356" t="str">
        <f t="shared" si="40"/>
        <v>项</v>
      </c>
    </row>
    <row r="824" ht="36" hidden="1" customHeight="1" spans="1:7">
      <c r="A824" s="351">
        <v>2120107</v>
      </c>
      <c r="B824" s="352" t="s">
        <v>712</v>
      </c>
      <c r="C824" s="357">
        <v>0</v>
      </c>
      <c r="D824" s="357">
        <v>0</v>
      </c>
      <c r="E824" s="354" t="str">
        <f t="shared" si="41"/>
        <v/>
      </c>
      <c r="F824" s="355" t="str">
        <f t="shared" si="39"/>
        <v>否</v>
      </c>
      <c r="G824" s="356" t="str">
        <f t="shared" si="40"/>
        <v>项</v>
      </c>
    </row>
    <row r="825" ht="36" hidden="1" customHeight="1" spans="1:7">
      <c r="A825" s="351">
        <v>2120109</v>
      </c>
      <c r="B825" s="352" t="s">
        <v>713</v>
      </c>
      <c r="C825" s="357">
        <v>0</v>
      </c>
      <c r="D825" s="357">
        <v>0</v>
      </c>
      <c r="E825" s="354" t="str">
        <f t="shared" si="41"/>
        <v/>
      </c>
      <c r="F825" s="355" t="str">
        <f t="shared" si="39"/>
        <v>否</v>
      </c>
      <c r="G825" s="356" t="str">
        <f t="shared" si="40"/>
        <v>项</v>
      </c>
    </row>
    <row r="826" ht="36" hidden="1" customHeight="1" spans="1:7">
      <c r="A826" s="351">
        <v>2120110</v>
      </c>
      <c r="B826" s="352" t="s">
        <v>714</v>
      </c>
      <c r="C826" s="357">
        <v>0</v>
      </c>
      <c r="D826" s="357">
        <v>0</v>
      </c>
      <c r="E826" s="354" t="str">
        <f t="shared" si="41"/>
        <v/>
      </c>
      <c r="F826" s="355" t="str">
        <f t="shared" si="39"/>
        <v>否</v>
      </c>
      <c r="G826" s="356" t="str">
        <f t="shared" si="40"/>
        <v>项</v>
      </c>
    </row>
    <row r="827" ht="36" customHeight="1" spans="1:7">
      <c r="A827" s="351">
        <v>2120199</v>
      </c>
      <c r="B827" s="352" t="s">
        <v>715</v>
      </c>
      <c r="C827" s="357">
        <v>30</v>
      </c>
      <c r="D827" s="357">
        <v>0</v>
      </c>
      <c r="E827" s="354" t="str">
        <f t="shared" si="41"/>
        <v/>
      </c>
      <c r="F827" s="355" t="str">
        <f t="shared" si="39"/>
        <v>是</v>
      </c>
      <c r="G827" s="356" t="str">
        <f t="shared" si="40"/>
        <v>项</v>
      </c>
    </row>
    <row r="828" ht="36" customHeight="1" spans="1:7">
      <c r="A828" s="358">
        <v>21202</v>
      </c>
      <c r="B828" s="352" t="s">
        <v>716</v>
      </c>
      <c r="C828" s="357">
        <v>130</v>
      </c>
      <c r="D828" s="357">
        <v>130</v>
      </c>
      <c r="E828" s="354">
        <f t="shared" si="41"/>
        <v>0</v>
      </c>
      <c r="F828" s="355" t="str">
        <f t="shared" si="39"/>
        <v>是</v>
      </c>
      <c r="G828" s="356" t="str">
        <f t="shared" si="40"/>
        <v>款</v>
      </c>
    </row>
    <row r="829" ht="36" customHeight="1" spans="1:7">
      <c r="A829" s="351">
        <v>21203</v>
      </c>
      <c r="B829" s="352" t="s">
        <v>717</v>
      </c>
      <c r="C829" s="353">
        <f>SUM(C830:C831)</f>
        <v>7010</v>
      </c>
      <c r="D829" s="353">
        <f>SUM(D830:D831)</f>
        <v>6392</v>
      </c>
      <c r="E829" s="354">
        <f t="shared" si="41"/>
        <v>-0.088</v>
      </c>
      <c r="F829" s="355" t="str">
        <f t="shared" si="39"/>
        <v>是</v>
      </c>
      <c r="G829" s="356" t="str">
        <f t="shared" si="40"/>
        <v>款</v>
      </c>
    </row>
    <row r="830" ht="36" customHeight="1" spans="1:7">
      <c r="A830" s="358">
        <v>2120303</v>
      </c>
      <c r="B830" s="352" t="s">
        <v>718</v>
      </c>
      <c r="C830" s="357">
        <v>10</v>
      </c>
      <c r="D830" s="357">
        <v>10</v>
      </c>
      <c r="E830" s="354">
        <f t="shared" si="41"/>
        <v>0</v>
      </c>
      <c r="F830" s="355" t="str">
        <f t="shared" si="39"/>
        <v>是</v>
      </c>
      <c r="G830" s="356" t="str">
        <f t="shared" si="40"/>
        <v>项</v>
      </c>
    </row>
    <row r="831" ht="36" customHeight="1" spans="1:7">
      <c r="A831" s="351">
        <v>2120399</v>
      </c>
      <c r="B831" s="352" t="s">
        <v>719</v>
      </c>
      <c r="C831" s="357">
        <v>7000</v>
      </c>
      <c r="D831" s="357">
        <v>6382</v>
      </c>
      <c r="E831" s="354">
        <f t="shared" si="41"/>
        <v>-0.088</v>
      </c>
      <c r="F831" s="355" t="str">
        <f t="shared" si="39"/>
        <v>是</v>
      </c>
      <c r="G831" s="356" t="str">
        <f t="shared" si="40"/>
        <v>项</v>
      </c>
    </row>
    <row r="832" ht="36" customHeight="1" spans="1:7">
      <c r="A832" s="351">
        <v>21205</v>
      </c>
      <c r="B832" s="352" t="s">
        <v>720</v>
      </c>
      <c r="C832" s="353">
        <f>C833</f>
        <v>4500</v>
      </c>
      <c r="D832" s="353">
        <f>D833</f>
        <v>4699</v>
      </c>
      <c r="E832" s="354">
        <f t="shared" si="41"/>
        <v>0.044</v>
      </c>
      <c r="F832" s="355" t="str">
        <f t="shared" si="39"/>
        <v>是</v>
      </c>
      <c r="G832" s="356" t="str">
        <f t="shared" si="40"/>
        <v>款</v>
      </c>
    </row>
    <row r="833" ht="36" customHeight="1" spans="1:7">
      <c r="A833" s="351">
        <v>2120501</v>
      </c>
      <c r="B833" s="352" t="s">
        <v>721</v>
      </c>
      <c r="C833" s="357">
        <v>4500</v>
      </c>
      <c r="D833" s="357">
        <v>4699</v>
      </c>
      <c r="E833" s="354">
        <f t="shared" si="41"/>
        <v>0.044</v>
      </c>
      <c r="F833" s="355" t="str">
        <f t="shared" si="39"/>
        <v>是</v>
      </c>
      <c r="G833" s="356" t="str">
        <f t="shared" si="40"/>
        <v>项</v>
      </c>
    </row>
    <row r="834" ht="36" hidden="1" customHeight="1" spans="1:7">
      <c r="A834" s="351">
        <v>21206</v>
      </c>
      <c r="B834" s="352" t="s">
        <v>722</v>
      </c>
      <c r="C834" s="353">
        <f>C835</f>
        <v>0</v>
      </c>
      <c r="D834" s="353">
        <f>D835</f>
        <v>0</v>
      </c>
      <c r="E834" s="354" t="str">
        <f t="shared" si="41"/>
        <v/>
      </c>
      <c r="F834" s="355" t="str">
        <f t="shared" si="39"/>
        <v>否</v>
      </c>
      <c r="G834" s="356" t="str">
        <f t="shared" si="40"/>
        <v>款</v>
      </c>
    </row>
    <row r="835" ht="36" hidden="1" customHeight="1" spans="1:7">
      <c r="A835" s="351">
        <v>2120601</v>
      </c>
      <c r="B835" s="352" t="s">
        <v>723</v>
      </c>
      <c r="C835" s="357">
        <v>0</v>
      </c>
      <c r="D835" s="357">
        <v>0</v>
      </c>
      <c r="E835" s="354" t="str">
        <f t="shared" si="41"/>
        <v/>
      </c>
      <c r="F835" s="355" t="str">
        <f t="shared" si="39"/>
        <v>否</v>
      </c>
      <c r="G835" s="356" t="str">
        <f t="shared" si="40"/>
        <v>项</v>
      </c>
    </row>
    <row r="836" ht="36" customHeight="1" spans="1:7">
      <c r="A836" s="351">
        <v>21299</v>
      </c>
      <c r="B836" s="352" t="s">
        <v>724</v>
      </c>
      <c r="C836" s="353">
        <f>SUM(C837)</f>
        <v>5</v>
      </c>
      <c r="D836" s="353">
        <f>SUM(D837)</f>
        <v>30</v>
      </c>
      <c r="E836" s="354" t="str">
        <f t="shared" si="41"/>
        <v/>
      </c>
      <c r="F836" s="355" t="str">
        <f t="shared" si="39"/>
        <v>是</v>
      </c>
      <c r="G836" s="356" t="str">
        <f t="shared" si="40"/>
        <v>款</v>
      </c>
    </row>
    <row r="837" ht="36" customHeight="1" spans="1:7">
      <c r="A837" s="351">
        <v>2129999</v>
      </c>
      <c r="B837" s="352" t="s">
        <v>725</v>
      </c>
      <c r="C837" s="357">
        <v>5</v>
      </c>
      <c r="D837" s="357">
        <v>30</v>
      </c>
      <c r="E837" s="354" t="str">
        <f t="shared" si="41"/>
        <v/>
      </c>
      <c r="F837" s="355" t="str">
        <f t="shared" si="39"/>
        <v>是</v>
      </c>
      <c r="G837" s="356" t="str">
        <f t="shared" si="40"/>
        <v>项</v>
      </c>
    </row>
    <row r="838" ht="36" customHeight="1" spans="1:7">
      <c r="A838" s="351">
        <v>213</v>
      </c>
      <c r="B838" s="352" t="s">
        <v>726</v>
      </c>
      <c r="C838" s="353">
        <f>SUM(C839,C865,C887,C915,C926,C933,C939,C942)</f>
        <v>60996</v>
      </c>
      <c r="D838" s="353">
        <f>SUM(D839,D865,D887,D915,D926,D933,D939,D942)</f>
        <v>49713</v>
      </c>
      <c r="E838" s="354">
        <f t="shared" si="41"/>
        <v>-0.185</v>
      </c>
      <c r="F838" s="355" t="str">
        <f t="shared" si="39"/>
        <v>是</v>
      </c>
      <c r="G838" s="356" t="str">
        <f t="shared" si="40"/>
        <v>类</v>
      </c>
    </row>
    <row r="839" ht="36" customHeight="1" spans="1:7">
      <c r="A839" s="351">
        <v>21301</v>
      </c>
      <c r="B839" s="352" t="s">
        <v>727</v>
      </c>
      <c r="C839" s="353">
        <f>SUM(C840:C864)</f>
        <v>21830</v>
      </c>
      <c r="D839" s="353">
        <f>SUM(D840:D864)</f>
        <v>14699</v>
      </c>
      <c r="E839" s="354" t="str">
        <f t="shared" si="41"/>
        <v/>
      </c>
      <c r="F839" s="355" t="str">
        <f t="shared" si="39"/>
        <v>是</v>
      </c>
      <c r="G839" s="356" t="str">
        <f t="shared" si="40"/>
        <v>款</v>
      </c>
    </row>
    <row r="840" ht="36" customHeight="1" spans="1:7">
      <c r="A840" s="351">
        <v>2130101</v>
      </c>
      <c r="B840" s="352" t="s">
        <v>73</v>
      </c>
      <c r="C840" s="357">
        <v>700</v>
      </c>
      <c r="D840" s="357">
        <v>510</v>
      </c>
      <c r="E840" s="354">
        <f t="shared" si="41"/>
        <v>-0.271</v>
      </c>
      <c r="F840" s="355" t="str">
        <f t="shared" si="39"/>
        <v>是</v>
      </c>
      <c r="G840" s="356" t="str">
        <f t="shared" si="40"/>
        <v>项</v>
      </c>
    </row>
    <row r="841" ht="36" customHeight="1" spans="1:7">
      <c r="A841" s="351">
        <v>2130102</v>
      </c>
      <c r="B841" s="352" t="s">
        <v>74</v>
      </c>
      <c r="C841" s="357">
        <v>110</v>
      </c>
      <c r="D841" s="357">
        <v>175</v>
      </c>
      <c r="E841" s="354">
        <f t="shared" si="41"/>
        <v>0.591</v>
      </c>
      <c r="F841" s="355" t="str">
        <f t="shared" si="39"/>
        <v>是</v>
      </c>
      <c r="G841" s="356" t="str">
        <f t="shared" si="40"/>
        <v>项</v>
      </c>
    </row>
    <row r="842" ht="36" hidden="1" customHeight="1" spans="1:7">
      <c r="A842" s="351">
        <v>2130103</v>
      </c>
      <c r="B842" s="352" t="s">
        <v>75</v>
      </c>
      <c r="C842" s="357">
        <v>0</v>
      </c>
      <c r="D842" s="357">
        <v>0</v>
      </c>
      <c r="E842" s="354" t="str">
        <f t="shared" si="41"/>
        <v/>
      </c>
      <c r="F842" s="355" t="str">
        <f t="shared" si="39"/>
        <v>否</v>
      </c>
      <c r="G842" s="356" t="str">
        <f t="shared" si="40"/>
        <v>项</v>
      </c>
    </row>
    <row r="843" ht="36" customHeight="1" spans="1:7">
      <c r="A843" s="351">
        <v>2130104</v>
      </c>
      <c r="B843" s="352" t="s">
        <v>82</v>
      </c>
      <c r="C843" s="357">
        <v>7000</v>
      </c>
      <c r="D843" s="357">
        <v>7182</v>
      </c>
      <c r="E843" s="354">
        <f t="shared" si="41"/>
        <v>0.026</v>
      </c>
      <c r="F843" s="355" t="str">
        <f t="shared" si="39"/>
        <v>是</v>
      </c>
      <c r="G843" s="356" t="str">
        <f t="shared" si="40"/>
        <v>项</v>
      </c>
    </row>
    <row r="844" ht="36" hidden="1" customHeight="1" spans="1:7">
      <c r="A844" s="351">
        <v>2130105</v>
      </c>
      <c r="B844" s="352" t="s">
        <v>728</v>
      </c>
      <c r="C844" s="357">
        <v>0</v>
      </c>
      <c r="D844" s="357">
        <v>0</v>
      </c>
      <c r="E844" s="354" t="str">
        <f t="shared" si="41"/>
        <v/>
      </c>
      <c r="F844" s="355" t="str">
        <f t="shared" si="39"/>
        <v>否</v>
      </c>
      <c r="G844" s="356" t="str">
        <f t="shared" si="40"/>
        <v>项</v>
      </c>
    </row>
    <row r="845" ht="36" customHeight="1" spans="1:7">
      <c r="A845" s="351">
        <v>2130106</v>
      </c>
      <c r="B845" s="352" t="s">
        <v>729</v>
      </c>
      <c r="C845" s="357">
        <v>1200</v>
      </c>
      <c r="D845" s="357">
        <v>977</v>
      </c>
      <c r="E845" s="354">
        <f t="shared" si="41"/>
        <v>-0.186</v>
      </c>
      <c r="F845" s="355" t="str">
        <f t="shared" si="39"/>
        <v>是</v>
      </c>
      <c r="G845" s="356" t="str">
        <f t="shared" si="40"/>
        <v>项</v>
      </c>
    </row>
    <row r="846" ht="36" customHeight="1" spans="1:7">
      <c r="A846" s="351">
        <v>2130108</v>
      </c>
      <c r="B846" s="352" t="s">
        <v>730</v>
      </c>
      <c r="C846" s="357">
        <v>100</v>
      </c>
      <c r="D846" s="357">
        <v>87</v>
      </c>
      <c r="E846" s="354">
        <f t="shared" si="41"/>
        <v>-0.13</v>
      </c>
      <c r="F846" s="355" t="str">
        <f t="shared" si="39"/>
        <v>是</v>
      </c>
      <c r="G846" s="356" t="str">
        <f t="shared" si="40"/>
        <v>项</v>
      </c>
    </row>
    <row r="847" ht="36" hidden="1" customHeight="1" spans="1:7">
      <c r="A847" s="351">
        <v>2130109</v>
      </c>
      <c r="B847" s="352" t="s">
        <v>731</v>
      </c>
      <c r="C847" s="357">
        <v>0</v>
      </c>
      <c r="D847" s="357">
        <v>0</v>
      </c>
      <c r="E847" s="354" t="str">
        <f t="shared" si="41"/>
        <v/>
      </c>
      <c r="F847" s="355" t="str">
        <f t="shared" si="39"/>
        <v>否</v>
      </c>
      <c r="G847" s="356" t="str">
        <f t="shared" si="40"/>
        <v>项</v>
      </c>
    </row>
    <row r="848" ht="36" hidden="1" customHeight="1" spans="1:7">
      <c r="A848" s="351">
        <v>2130110</v>
      </c>
      <c r="B848" s="352" t="s">
        <v>732</v>
      </c>
      <c r="C848" s="357">
        <v>0</v>
      </c>
      <c r="D848" s="357">
        <v>0</v>
      </c>
      <c r="E848" s="354" t="str">
        <f t="shared" si="41"/>
        <v/>
      </c>
      <c r="F848" s="355" t="str">
        <f t="shared" si="39"/>
        <v>否</v>
      </c>
      <c r="G848" s="356" t="str">
        <f t="shared" si="40"/>
        <v>项</v>
      </c>
    </row>
    <row r="849" ht="36" hidden="1" customHeight="1" spans="1:7">
      <c r="A849" s="351">
        <v>2130111</v>
      </c>
      <c r="B849" s="352" t="s">
        <v>733</v>
      </c>
      <c r="C849" s="357">
        <v>0</v>
      </c>
      <c r="D849" s="357">
        <v>0</v>
      </c>
      <c r="E849" s="354" t="str">
        <f t="shared" si="41"/>
        <v/>
      </c>
      <c r="F849" s="355" t="str">
        <f t="shared" si="39"/>
        <v>否</v>
      </c>
      <c r="G849" s="356" t="str">
        <f t="shared" si="40"/>
        <v>项</v>
      </c>
    </row>
    <row r="850" ht="36" customHeight="1" spans="1:7">
      <c r="A850" s="351">
        <v>2130112</v>
      </c>
      <c r="B850" s="352" t="s">
        <v>734</v>
      </c>
      <c r="C850" s="357">
        <v>100</v>
      </c>
      <c r="D850" s="357">
        <v>93</v>
      </c>
      <c r="E850" s="354">
        <f t="shared" si="41"/>
        <v>-0.07</v>
      </c>
      <c r="F850" s="355" t="str">
        <f t="shared" si="39"/>
        <v>是</v>
      </c>
      <c r="G850" s="356" t="str">
        <f t="shared" si="40"/>
        <v>项</v>
      </c>
    </row>
    <row r="851" ht="36" hidden="1" customHeight="1" spans="1:7">
      <c r="A851" s="351">
        <v>2130114</v>
      </c>
      <c r="B851" s="352" t="s">
        <v>735</v>
      </c>
      <c r="C851" s="357">
        <v>0</v>
      </c>
      <c r="D851" s="357">
        <v>0</v>
      </c>
      <c r="E851" s="354" t="str">
        <f t="shared" si="41"/>
        <v/>
      </c>
      <c r="F851" s="355" t="str">
        <f t="shared" si="39"/>
        <v>否</v>
      </c>
      <c r="G851" s="356" t="str">
        <f t="shared" si="40"/>
        <v>项</v>
      </c>
    </row>
    <row r="852" ht="36" customHeight="1" spans="1:7">
      <c r="A852" s="351">
        <v>2130119</v>
      </c>
      <c r="B852" s="352" t="s">
        <v>736</v>
      </c>
      <c r="C852" s="357">
        <v>200</v>
      </c>
      <c r="D852" s="357">
        <v>137</v>
      </c>
      <c r="E852" s="354" t="str">
        <f t="shared" si="41"/>
        <v/>
      </c>
      <c r="F852" s="355" t="str">
        <f t="shared" si="39"/>
        <v>是</v>
      </c>
      <c r="G852" s="356" t="str">
        <f t="shared" si="40"/>
        <v>项</v>
      </c>
    </row>
    <row r="853" ht="36" hidden="1" customHeight="1" spans="1:7">
      <c r="A853" s="351">
        <v>2130120</v>
      </c>
      <c r="B853" s="352" t="s">
        <v>737</v>
      </c>
      <c r="C853" s="357">
        <v>0</v>
      </c>
      <c r="D853" s="357">
        <v>0</v>
      </c>
      <c r="E853" s="354" t="str">
        <f t="shared" si="41"/>
        <v/>
      </c>
      <c r="F853" s="355" t="str">
        <f t="shared" si="39"/>
        <v>否</v>
      </c>
      <c r="G853" s="356" t="str">
        <f t="shared" si="40"/>
        <v>项</v>
      </c>
    </row>
    <row r="854" ht="36" hidden="1" customHeight="1" spans="1:7">
      <c r="A854" s="351">
        <v>2130121</v>
      </c>
      <c r="B854" s="352" t="s">
        <v>738</v>
      </c>
      <c r="C854" s="357">
        <v>0</v>
      </c>
      <c r="D854" s="357">
        <v>0</v>
      </c>
      <c r="E854" s="354" t="str">
        <f t="shared" si="41"/>
        <v/>
      </c>
      <c r="F854" s="355" t="str">
        <f t="shared" si="39"/>
        <v>否</v>
      </c>
      <c r="G854" s="356" t="str">
        <f t="shared" si="40"/>
        <v>项</v>
      </c>
    </row>
    <row r="855" ht="36" customHeight="1" spans="1:7">
      <c r="A855" s="351">
        <v>2130122</v>
      </c>
      <c r="B855" s="352" t="s">
        <v>739</v>
      </c>
      <c r="C855" s="357">
        <v>900</v>
      </c>
      <c r="D855" s="357">
        <v>502</v>
      </c>
      <c r="E855" s="354" t="str">
        <f t="shared" si="41"/>
        <v/>
      </c>
      <c r="F855" s="355" t="str">
        <f t="shared" si="39"/>
        <v>是</v>
      </c>
      <c r="G855" s="356" t="str">
        <f t="shared" si="40"/>
        <v>项</v>
      </c>
    </row>
    <row r="856" ht="36" customHeight="1" spans="1:7">
      <c r="A856" s="351">
        <v>2130124</v>
      </c>
      <c r="B856" s="352" t="s">
        <v>740</v>
      </c>
      <c r="C856" s="357">
        <v>1600</v>
      </c>
      <c r="D856" s="357">
        <v>1535</v>
      </c>
      <c r="E856" s="354">
        <f t="shared" si="41"/>
        <v>-0.041</v>
      </c>
      <c r="F856" s="355" t="str">
        <f t="shared" si="39"/>
        <v>是</v>
      </c>
      <c r="G856" s="356" t="str">
        <f t="shared" si="40"/>
        <v>项</v>
      </c>
    </row>
    <row r="857" ht="36" customHeight="1" spans="1:7">
      <c r="A857" s="351">
        <v>2130125</v>
      </c>
      <c r="B857" s="352" t="s">
        <v>741</v>
      </c>
      <c r="C857" s="357">
        <v>200</v>
      </c>
      <c r="D857" s="357">
        <v>58</v>
      </c>
      <c r="E857" s="354" t="str">
        <f t="shared" si="41"/>
        <v/>
      </c>
      <c r="F857" s="355" t="str">
        <f t="shared" ref="F857:F920" si="42">IF(LEN(A857)=3,"是",IF(B857&lt;&gt;"",IF(SUM(C857:D857)&lt;&gt;0,"是","否"),"是"))</f>
        <v>是</v>
      </c>
      <c r="G857" s="356" t="str">
        <f t="shared" ref="G857:G920" si="43">IF(LEN(A857)=3,"类",IF(LEN(A857)=5,"款","项"))</f>
        <v>项</v>
      </c>
    </row>
    <row r="858" ht="36" customHeight="1" spans="1:7">
      <c r="A858" s="351">
        <v>2130126</v>
      </c>
      <c r="B858" s="352" t="s">
        <v>742</v>
      </c>
      <c r="C858" s="357">
        <v>1400</v>
      </c>
      <c r="D858" s="357">
        <v>1337</v>
      </c>
      <c r="E858" s="354">
        <f t="shared" si="41"/>
        <v>-0.045</v>
      </c>
      <c r="F858" s="355" t="str">
        <f t="shared" si="42"/>
        <v>是</v>
      </c>
      <c r="G858" s="356" t="str">
        <f t="shared" si="43"/>
        <v>项</v>
      </c>
    </row>
    <row r="859" ht="36" customHeight="1" spans="1:7">
      <c r="A859" s="351">
        <v>2130135</v>
      </c>
      <c r="B859" s="352" t="s">
        <v>743</v>
      </c>
      <c r="C859" s="357">
        <v>200</v>
      </c>
      <c r="D859" s="357">
        <v>77</v>
      </c>
      <c r="E859" s="354" t="str">
        <f t="shared" si="41"/>
        <v/>
      </c>
      <c r="F859" s="355" t="str">
        <f t="shared" si="42"/>
        <v>是</v>
      </c>
      <c r="G859" s="356" t="str">
        <f t="shared" si="43"/>
        <v>项</v>
      </c>
    </row>
    <row r="860" ht="36" customHeight="1" spans="1:7">
      <c r="A860" s="351">
        <v>2130142</v>
      </c>
      <c r="B860" s="352" t="s">
        <v>744</v>
      </c>
      <c r="C860" s="357">
        <v>3000</v>
      </c>
      <c r="D860" s="357">
        <v>50</v>
      </c>
      <c r="E860" s="354" t="str">
        <f t="shared" si="41"/>
        <v/>
      </c>
      <c r="F860" s="355" t="str">
        <f t="shared" si="42"/>
        <v>是</v>
      </c>
      <c r="G860" s="356" t="str">
        <f t="shared" si="43"/>
        <v>项</v>
      </c>
    </row>
    <row r="861" ht="36" hidden="1" customHeight="1" spans="1:7">
      <c r="A861" s="351">
        <v>2130148</v>
      </c>
      <c r="B861" s="352" t="s">
        <v>745</v>
      </c>
      <c r="C861" s="357">
        <v>0</v>
      </c>
      <c r="D861" s="357">
        <v>0</v>
      </c>
      <c r="E861" s="354" t="str">
        <f t="shared" si="41"/>
        <v/>
      </c>
      <c r="F861" s="355" t="str">
        <f t="shared" si="42"/>
        <v>否</v>
      </c>
      <c r="G861" s="356" t="str">
        <f t="shared" si="43"/>
        <v>项</v>
      </c>
    </row>
    <row r="862" ht="36" hidden="1" customHeight="1" spans="1:7">
      <c r="A862" s="351">
        <v>2130152</v>
      </c>
      <c r="B862" s="352" t="s">
        <v>746</v>
      </c>
      <c r="C862" s="357">
        <v>0</v>
      </c>
      <c r="D862" s="357">
        <v>0</v>
      </c>
      <c r="E862" s="354" t="str">
        <f t="shared" ref="E862:E925" si="44">IF(C862&lt;&gt;0,IF((D862/C862-1)&lt;-30%,"",IF((D862/C862-1)&gt;150%,"",D862/C862-1)),"")</f>
        <v/>
      </c>
      <c r="F862" s="355" t="str">
        <f t="shared" si="42"/>
        <v>否</v>
      </c>
      <c r="G862" s="356" t="str">
        <f t="shared" si="43"/>
        <v>项</v>
      </c>
    </row>
    <row r="863" ht="36" customHeight="1" spans="1:7">
      <c r="A863" s="351">
        <v>2130153</v>
      </c>
      <c r="B863" s="352" t="s">
        <v>747</v>
      </c>
      <c r="C863" s="357">
        <v>4120</v>
      </c>
      <c r="D863" s="357">
        <v>1098</v>
      </c>
      <c r="E863" s="354" t="str">
        <f t="shared" si="44"/>
        <v/>
      </c>
      <c r="F863" s="355" t="str">
        <f t="shared" si="42"/>
        <v>是</v>
      </c>
      <c r="G863" s="356" t="str">
        <f t="shared" si="43"/>
        <v>项</v>
      </c>
    </row>
    <row r="864" ht="36" customHeight="1" spans="1:7">
      <c r="A864" s="351">
        <v>2130199</v>
      </c>
      <c r="B864" s="352" t="s">
        <v>748</v>
      </c>
      <c r="C864" s="357">
        <v>1000</v>
      </c>
      <c r="D864" s="357">
        <v>881</v>
      </c>
      <c r="E864" s="354">
        <f t="shared" si="44"/>
        <v>-0.119</v>
      </c>
      <c r="F864" s="355" t="str">
        <f t="shared" si="42"/>
        <v>是</v>
      </c>
      <c r="G864" s="356" t="str">
        <f t="shared" si="43"/>
        <v>项</v>
      </c>
    </row>
    <row r="865" ht="36" customHeight="1" spans="1:7">
      <c r="A865" s="351">
        <v>21302</v>
      </c>
      <c r="B865" s="352" t="s">
        <v>749</v>
      </c>
      <c r="C865" s="353">
        <f>SUM(C866:C886)</f>
        <v>6028</v>
      </c>
      <c r="D865" s="353">
        <f>SUM(D866:D886)</f>
        <v>5722</v>
      </c>
      <c r="E865" s="354">
        <f t="shared" si="44"/>
        <v>-0.051</v>
      </c>
      <c r="F865" s="355" t="str">
        <f t="shared" si="42"/>
        <v>是</v>
      </c>
      <c r="G865" s="356" t="str">
        <f t="shared" si="43"/>
        <v>款</v>
      </c>
    </row>
    <row r="866" ht="36" customHeight="1" spans="1:7">
      <c r="A866" s="351">
        <v>2130201</v>
      </c>
      <c r="B866" s="352" t="s">
        <v>73</v>
      </c>
      <c r="C866" s="357">
        <v>410</v>
      </c>
      <c r="D866" s="357">
        <v>466</v>
      </c>
      <c r="E866" s="354">
        <f t="shared" si="44"/>
        <v>0.137</v>
      </c>
      <c r="F866" s="355" t="str">
        <f t="shared" si="42"/>
        <v>是</v>
      </c>
      <c r="G866" s="356" t="str">
        <f t="shared" si="43"/>
        <v>项</v>
      </c>
    </row>
    <row r="867" ht="36" customHeight="1" spans="1:7">
      <c r="A867" s="351">
        <v>2130202</v>
      </c>
      <c r="B867" s="352" t="s">
        <v>74</v>
      </c>
      <c r="C867" s="357">
        <v>1</v>
      </c>
      <c r="D867" s="357">
        <v>0</v>
      </c>
      <c r="E867" s="354" t="str">
        <f t="shared" si="44"/>
        <v/>
      </c>
      <c r="F867" s="355" t="str">
        <f t="shared" si="42"/>
        <v>是</v>
      </c>
      <c r="G867" s="356" t="str">
        <f t="shared" si="43"/>
        <v>项</v>
      </c>
    </row>
    <row r="868" ht="36" hidden="1" customHeight="1" spans="1:7">
      <c r="A868" s="351">
        <v>2130203</v>
      </c>
      <c r="B868" s="352" t="s">
        <v>75</v>
      </c>
      <c r="C868" s="357">
        <v>0</v>
      </c>
      <c r="D868" s="357">
        <v>0</v>
      </c>
      <c r="E868" s="354" t="str">
        <f t="shared" si="44"/>
        <v/>
      </c>
      <c r="F868" s="355" t="str">
        <f t="shared" si="42"/>
        <v>否</v>
      </c>
      <c r="G868" s="356" t="str">
        <f t="shared" si="43"/>
        <v>项</v>
      </c>
    </row>
    <row r="869" ht="36" customHeight="1" spans="1:7">
      <c r="A869" s="351">
        <v>2130204</v>
      </c>
      <c r="B869" s="352" t="s">
        <v>750</v>
      </c>
      <c r="C869" s="357">
        <v>1400</v>
      </c>
      <c r="D869" s="357">
        <v>1298</v>
      </c>
      <c r="E869" s="354">
        <f t="shared" si="44"/>
        <v>-0.073</v>
      </c>
      <c r="F869" s="355" t="str">
        <f t="shared" si="42"/>
        <v>是</v>
      </c>
      <c r="G869" s="356" t="str">
        <f t="shared" si="43"/>
        <v>项</v>
      </c>
    </row>
    <row r="870" ht="36" customHeight="1" spans="1:7">
      <c r="A870" s="351">
        <v>2130205</v>
      </c>
      <c r="B870" s="352" t="s">
        <v>751</v>
      </c>
      <c r="C870" s="357">
        <v>30</v>
      </c>
      <c r="D870" s="357">
        <v>5</v>
      </c>
      <c r="E870" s="354" t="str">
        <f t="shared" si="44"/>
        <v/>
      </c>
      <c r="F870" s="355" t="str">
        <f t="shared" si="42"/>
        <v>是</v>
      </c>
      <c r="G870" s="356" t="str">
        <f t="shared" si="43"/>
        <v>项</v>
      </c>
    </row>
    <row r="871" ht="36" customHeight="1" spans="1:7">
      <c r="A871" s="358">
        <v>2130206</v>
      </c>
      <c r="B871" s="352" t="s">
        <v>752</v>
      </c>
      <c r="C871" s="357">
        <v>15</v>
      </c>
      <c r="D871" s="357">
        <v>37</v>
      </c>
      <c r="E871" s="354">
        <f t="shared" si="44"/>
        <v>1.467</v>
      </c>
      <c r="F871" s="355" t="str">
        <f t="shared" si="42"/>
        <v>是</v>
      </c>
      <c r="G871" s="356" t="str">
        <f t="shared" si="43"/>
        <v>项</v>
      </c>
    </row>
    <row r="872" ht="36" customHeight="1" spans="1:7">
      <c r="A872" s="351">
        <v>2130207</v>
      </c>
      <c r="B872" s="352" t="s">
        <v>753</v>
      </c>
      <c r="C872" s="357">
        <v>12</v>
      </c>
      <c r="D872" s="357">
        <v>3</v>
      </c>
      <c r="E872" s="354" t="str">
        <f t="shared" si="44"/>
        <v/>
      </c>
      <c r="F872" s="355" t="str">
        <f t="shared" si="42"/>
        <v>是</v>
      </c>
      <c r="G872" s="356" t="str">
        <f t="shared" si="43"/>
        <v>项</v>
      </c>
    </row>
    <row r="873" ht="36" customHeight="1" spans="1:7">
      <c r="A873" s="351">
        <v>2130209</v>
      </c>
      <c r="B873" s="352" t="s">
        <v>754</v>
      </c>
      <c r="C873" s="357">
        <v>880</v>
      </c>
      <c r="D873" s="357">
        <v>933</v>
      </c>
      <c r="E873" s="354">
        <f t="shared" si="44"/>
        <v>0.06</v>
      </c>
      <c r="F873" s="355" t="str">
        <f t="shared" si="42"/>
        <v>是</v>
      </c>
      <c r="G873" s="356" t="str">
        <f t="shared" si="43"/>
        <v>项</v>
      </c>
    </row>
    <row r="874" ht="36" customHeight="1" spans="1:7">
      <c r="A874" s="351">
        <v>2130211</v>
      </c>
      <c r="B874" s="352" t="s">
        <v>755</v>
      </c>
      <c r="C874" s="357">
        <v>10</v>
      </c>
      <c r="D874" s="357">
        <v>10</v>
      </c>
      <c r="E874" s="354">
        <f t="shared" si="44"/>
        <v>0</v>
      </c>
      <c r="F874" s="355" t="str">
        <f t="shared" si="42"/>
        <v>是</v>
      </c>
      <c r="G874" s="356" t="str">
        <f t="shared" si="43"/>
        <v>项</v>
      </c>
    </row>
    <row r="875" ht="36" hidden="1" customHeight="1" spans="1:7">
      <c r="A875" s="351">
        <v>2130212</v>
      </c>
      <c r="B875" s="352" t="s">
        <v>756</v>
      </c>
      <c r="C875" s="357">
        <v>0</v>
      </c>
      <c r="D875" s="357">
        <v>0</v>
      </c>
      <c r="E875" s="354" t="str">
        <f t="shared" si="44"/>
        <v/>
      </c>
      <c r="F875" s="355" t="str">
        <f t="shared" si="42"/>
        <v>否</v>
      </c>
      <c r="G875" s="356" t="str">
        <f t="shared" si="43"/>
        <v>项</v>
      </c>
    </row>
    <row r="876" ht="36" customHeight="1" spans="1:7">
      <c r="A876" s="358">
        <v>2130213</v>
      </c>
      <c r="B876" s="352" t="s">
        <v>757</v>
      </c>
      <c r="C876" s="357">
        <v>900</v>
      </c>
      <c r="D876" s="357">
        <v>0</v>
      </c>
      <c r="E876" s="354" t="str">
        <f t="shared" si="44"/>
        <v/>
      </c>
      <c r="F876" s="355" t="str">
        <f t="shared" si="42"/>
        <v>是</v>
      </c>
      <c r="G876" s="356" t="str">
        <f t="shared" si="43"/>
        <v>项</v>
      </c>
    </row>
    <row r="877" ht="36" hidden="1" customHeight="1" spans="1:7">
      <c r="A877" s="351">
        <v>2130217</v>
      </c>
      <c r="B877" s="352" t="s">
        <v>758</v>
      </c>
      <c r="C877" s="357">
        <v>0</v>
      </c>
      <c r="D877" s="357">
        <v>0</v>
      </c>
      <c r="E877" s="354" t="str">
        <f t="shared" si="44"/>
        <v/>
      </c>
      <c r="F877" s="355" t="str">
        <f t="shared" si="42"/>
        <v>否</v>
      </c>
      <c r="G877" s="356" t="str">
        <f t="shared" si="43"/>
        <v>项</v>
      </c>
    </row>
    <row r="878" ht="36" hidden="1" customHeight="1" spans="1:7">
      <c r="A878" s="358">
        <v>2130220</v>
      </c>
      <c r="B878" s="352" t="s">
        <v>759</v>
      </c>
      <c r="C878" s="357">
        <v>0</v>
      </c>
      <c r="D878" s="357">
        <v>0</v>
      </c>
      <c r="E878" s="354" t="str">
        <f t="shared" si="44"/>
        <v/>
      </c>
      <c r="F878" s="355" t="str">
        <f t="shared" si="42"/>
        <v>否</v>
      </c>
      <c r="G878" s="356" t="str">
        <f t="shared" si="43"/>
        <v>项</v>
      </c>
    </row>
    <row r="879" ht="36" customHeight="1" spans="1:7">
      <c r="A879" s="351">
        <v>2130221</v>
      </c>
      <c r="B879" s="352" t="s">
        <v>760</v>
      </c>
      <c r="C879" s="357">
        <v>60</v>
      </c>
      <c r="D879" s="357">
        <v>78</v>
      </c>
      <c r="E879" s="354">
        <f t="shared" si="44"/>
        <v>0.3</v>
      </c>
      <c r="F879" s="355" t="str">
        <f t="shared" si="42"/>
        <v>是</v>
      </c>
      <c r="G879" s="356" t="str">
        <f t="shared" si="43"/>
        <v>项</v>
      </c>
    </row>
    <row r="880" ht="36" hidden="1" customHeight="1" spans="1:7">
      <c r="A880" s="358">
        <v>2130223</v>
      </c>
      <c r="B880" s="352" t="s">
        <v>761</v>
      </c>
      <c r="C880" s="357">
        <v>0</v>
      </c>
      <c r="D880" s="357">
        <v>0</v>
      </c>
      <c r="E880" s="354" t="str">
        <f t="shared" si="44"/>
        <v/>
      </c>
      <c r="F880" s="355" t="str">
        <f t="shared" si="42"/>
        <v>否</v>
      </c>
      <c r="G880" s="356" t="str">
        <f t="shared" si="43"/>
        <v>项</v>
      </c>
    </row>
    <row r="881" ht="36" hidden="1" customHeight="1" spans="1:7">
      <c r="A881" s="351">
        <v>2130226</v>
      </c>
      <c r="B881" s="352" t="s">
        <v>762</v>
      </c>
      <c r="C881" s="357">
        <v>0</v>
      </c>
      <c r="D881" s="357">
        <v>0</v>
      </c>
      <c r="E881" s="354" t="str">
        <f t="shared" si="44"/>
        <v/>
      </c>
      <c r="F881" s="355" t="str">
        <f t="shared" si="42"/>
        <v>否</v>
      </c>
      <c r="G881" s="356" t="str">
        <f t="shared" si="43"/>
        <v>项</v>
      </c>
    </row>
    <row r="882" ht="36" customHeight="1" spans="1:7">
      <c r="A882" s="351">
        <v>2130227</v>
      </c>
      <c r="B882" s="352" t="s">
        <v>763</v>
      </c>
      <c r="C882" s="357">
        <v>10</v>
      </c>
      <c r="D882" s="357">
        <v>0</v>
      </c>
      <c r="E882" s="354" t="str">
        <f t="shared" si="44"/>
        <v/>
      </c>
      <c r="F882" s="355" t="str">
        <f t="shared" si="42"/>
        <v>是</v>
      </c>
      <c r="G882" s="356" t="str">
        <f t="shared" si="43"/>
        <v>项</v>
      </c>
    </row>
    <row r="883" ht="36" customHeight="1" spans="1:7">
      <c r="A883" s="351">
        <v>2130234</v>
      </c>
      <c r="B883" s="352" t="s">
        <v>764</v>
      </c>
      <c r="C883" s="357">
        <v>100</v>
      </c>
      <c r="D883" s="357">
        <v>166</v>
      </c>
      <c r="E883" s="354">
        <f t="shared" si="44"/>
        <v>0.66</v>
      </c>
      <c r="F883" s="355" t="str">
        <f t="shared" si="42"/>
        <v>是</v>
      </c>
      <c r="G883" s="356" t="str">
        <f t="shared" si="43"/>
        <v>项</v>
      </c>
    </row>
    <row r="884" ht="36" hidden="1" customHeight="1" spans="1:7">
      <c r="A884" s="351">
        <v>2130236</v>
      </c>
      <c r="B884" s="352" t="s">
        <v>765</v>
      </c>
      <c r="C884" s="357">
        <v>0</v>
      </c>
      <c r="D884" s="357">
        <v>0</v>
      </c>
      <c r="E884" s="354" t="str">
        <f t="shared" si="44"/>
        <v/>
      </c>
      <c r="F884" s="355" t="str">
        <f t="shared" si="42"/>
        <v>否</v>
      </c>
      <c r="G884" s="356" t="str">
        <f t="shared" si="43"/>
        <v>项</v>
      </c>
    </row>
    <row r="885" ht="36" hidden="1" customHeight="1" spans="1:7">
      <c r="A885" s="351">
        <v>2130237</v>
      </c>
      <c r="B885" s="352" t="s">
        <v>734</v>
      </c>
      <c r="C885" s="357">
        <v>0</v>
      </c>
      <c r="D885" s="357">
        <v>0</v>
      </c>
      <c r="E885" s="354" t="str">
        <f t="shared" si="44"/>
        <v/>
      </c>
      <c r="F885" s="355" t="str">
        <f t="shared" si="42"/>
        <v>否</v>
      </c>
      <c r="G885" s="356" t="str">
        <f t="shared" si="43"/>
        <v>项</v>
      </c>
    </row>
    <row r="886" ht="36" customHeight="1" spans="1:7">
      <c r="A886" s="351">
        <v>2130299</v>
      </c>
      <c r="B886" s="352" t="s">
        <v>766</v>
      </c>
      <c r="C886" s="357">
        <v>2200</v>
      </c>
      <c r="D886" s="357">
        <v>2726</v>
      </c>
      <c r="E886" s="354">
        <f t="shared" si="44"/>
        <v>0.239</v>
      </c>
      <c r="F886" s="355" t="str">
        <f t="shared" si="42"/>
        <v>是</v>
      </c>
      <c r="G886" s="356" t="str">
        <f t="shared" si="43"/>
        <v>项</v>
      </c>
    </row>
    <row r="887" ht="36" customHeight="1" spans="1:7">
      <c r="A887" s="351">
        <v>21303</v>
      </c>
      <c r="B887" s="352" t="s">
        <v>767</v>
      </c>
      <c r="C887" s="353">
        <f>SUM(C888:C914)</f>
        <v>9574</v>
      </c>
      <c r="D887" s="353">
        <f>SUM(D888:D914)</f>
        <v>6000</v>
      </c>
      <c r="E887" s="354" t="str">
        <f t="shared" si="44"/>
        <v/>
      </c>
      <c r="F887" s="355" t="str">
        <f t="shared" si="42"/>
        <v>是</v>
      </c>
      <c r="G887" s="356" t="str">
        <f t="shared" si="43"/>
        <v>款</v>
      </c>
    </row>
    <row r="888" ht="36" customHeight="1" spans="1:7">
      <c r="A888" s="351">
        <v>2130301</v>
      </c>
      <c r="B888" s="352" t="s">
        <v>73</v>
      </c>
      <c r="C888" s="357">
        <v>200</v>
      </c>
      <c r="D888" s="357">
        <v>240</v>
      </c>
      <c r="E888" s="354">
        <f t="shared" si="44"/>
        <v>0.2</v>
      </c>
      <c r="F888" s="355" t="str">
        <f t="shared" si="42"/>
        <v>是</v>
      </c>
      <c r="G888" s="356" t="str">
        <f t="shared" si="43"/>
        <v>项</v>
      </c>
    </row>
    <row r="889" ht="36" customHeight="1" spans="1:7">
      <c r="A889" s="351">
        <v>2130302</v>
      </c>
      <c r="B889" s="352" t="s">
        <v>74</v>
      </c>
      <c r="C889" s="357">
        <v>70</v>
      </c>
      <c r="D889" s="357">
        <v>210</v>
      </c>
      <c r="E889" s="354" t="str">
        <f t="shared" si="44"/>
        <v/>
      </c>
      <c r="F889" s="355" t="str">
        <f t="shared" si="42"/>
        <v>是</v>
      </c>
      <c r="G889" s="356" t="str">
        <f t="shared" si="43"/>
        <v>项</v>
      </c>
    </row>
    <row r="890" ht="36" hidden="1" customHeight="1" spans="1:7">
      <c r="A890" s="351">
        <v>2130303</v>
      </c>
      <c r="B890" s="352" t="s">
        <v>75</v>
      </c>
      <c r="C890" s="357">
        <v>0</v>
      </c>
      <c r="D890" s="357">
        <v>0</v>
      </c>
      <c r="E890" s="354" t="str">
        <f t="shared" si="44"/>
        <v/>
      </c>
      <c r="F890" s="355" t="str">
        <f t="shared" si="42"/>
        <v>否</v>
      </c>
      <c r="G890" s="356" t="str">
        <f t="shared" si="43"/>
        <v>项</v>
      </c>
    </row>
    <row r="891" ht="36" hidden="1" customHeight="1" spans="1:7">
      <c r="A891" s="351">
        <v>2130304</v>
      </c>
      <c r="B891" s="352" t="s">
        <v>768</v>
      </c>
      <c r="C891" s="357">
        <v>0</v>
      </c>
      <c r="D891" s="357">
        <v>0</v>
      </c>
      <c r="E891" s="354" t="str">
        <f t="shared" si="44"/>
        <v/>
      </c>
      <c r="F891" s="355" t="str">
        <f t="shared" si="42"/>
        <v>否</v>
      </c>
      <c r="G891" s="356" t="str">
        <f t="shared" si="43"/>
        <v>项</v>
      </c>
    </row>
    <row r="892" ht="36" customHeight="1" spans="1:7">
      <c r="A892" s="351">
        <v>2130305</v>
      </c>
      <c r="B892" s="352" t="s">
        <v>769</v>
      </c>
      <c r="C892" s="357">
        <v>3236</v>
      </c>
      <c r="D892" s="357">
        <v>2436</v>
      </c>
      <c r="E892" s="354">
        <f t="shared" si="44"/>
        <v>-0.247</v>
      </c>
      <c r="F892" s="355" t="str">
        <f t="shared" si="42"/>
        <v>是</v>
      </c>
      <c r="G892" s="356" t="str">
        <f t="shared" si="43"/>
        <v>项</v>
      </c>
    </row>
    <row r="893" ht="36" customHeight="1" spans="1:7">
      <c r="A893" s="351">
        <v>2130306</v>
      </c>
      <c r="B893" s="352" t="s">
        <v>770</v>
      </c>
      <c r="C893" s="357">
        <v>0</v>
      </c>
      <c r="D893" s="357">
        <v>55</v>
      </c>
      <c r="E893" s="354" t="str">
        <f t="shared" si="44"/>
        <v/>
      </c>
      <c r="F893" s="355" t="str">
        <f t="shared" si="42"/>
        <v>是</v>
      </c>
      <c r="G893" s="356" t="str">
        <f t="shared" si="43"/>
        <v>项</v>
      </c>
    </row>
    <row r="894" ht="36" hidden="1" customHeight="1" spans="1:7">
      <c r="A894" s="351">
        <v>2130307</v>
      </c>
      <c r="B894" s="352" t="s">
        <v>771</v>
      </c>
      <c r="C894" s="357">
        <v>0</v>
      </c>
      <c r="D894" s="357">
        <v>0</v>
      </c>
      <c r="E894" s="354" t="str">
        <f t="shared" si="44"/>
        <v/>
      </c>
      <c r="F894" s="355" t="str">
        <f t="shared" si="42"/>
        <v>否</v>
      </c>
      <c r="G894" s="356" t="str">
        <f t="shared" si="43"/>
        <v>项</v>
      </c>
    </row>
    <row r="895" ht="36" customHeight="1" spans="1:7">
      <c r="A895" s="351">
        <v>2130308</v>
      </c>
      <c r="B895" s="352" t="s">
        <v>772</v>
      </c>
      <c r="C895" s="357">
        <v>0</v>
      </c>
      <c r="D895" s="357">
        <v>25</v>
      </c>
      <c r="E895" s="354" t="str">
        <f t="shared" si="44"/>
        <v/>
      </c>
      <c r="F895" s="355" t="str">
        <f t="shared" si="42"/>
        <v>是</v>
      </c>
      <c r="G895" s="356" t="str">
        <f t="shared" si="43"/>
        <v>项</v>
      </c>
    </row>
    <row r="896" ht="36" hidden="1" customHeight="1" spans="1:7">
      <c r="A896" s="351">
        <v>2130309</v>
      </c>
      <c r="B896" s="352" t="s">
        <v>773</v>
      </c>
      <c r="C896" s="357">
        <v>0</v>
      </c>
      <c r="D896" s="357">
        <v>0</v>
      </c>
      <c r="E896" s="354" t="str">
        <f t="shared" si="44"/>
        <v/>
      </c>
      <c r="F896" s="355" t="str">
        <f t="shared" si="42"/>
        <v>否</v>
      </c>
      <c r="G896" s="356" t="str">
        <f t="shared" si="43"/>
        <v>项</v>
      </c>
    </row>
    <row r="897" ht="36" customHeight="1" spans="1:7">
      <c r="A897" s="351">
        <v>2130310</v>
      </c>
      <c r="B897" s="352" t="s">
        <v>774</v>
      </c>
      <c r="C897" s="357">
        <v>400</v>
      </c>
      <c r="D897" s="357">
        <v>55</v>
      </c>
      <c r="E897" s="354" t="str">
        <f t="shared" si="44"/>
        <v/>
      </c>
      <c r="F897" s="355" t="str">
        <f t="shared" si="42"/>
        <v>是</v>
      </c>
      <c r="G897" s="356" t="str">
        <f t="shared" si="43"/>
        <v>项</v>
      </c>
    </row>
    <row r="898" ht="36" customHeight="1" spans="1:7">
      <c r="A898" s="351">
        <v>2130311</v>
      </c>
      <c r="B898" s="352" t="s">
        <v>775</v>
      </c>
      <c r="C898" s="357">
        <v>0</v>
      </c>
      <c r="D898" s="357">
        <v>10</v>
      </c>
      <c r="E898" s="354" t="str">
        <f t="shared" si="44"/>
        <v/>
      </c>
      <c r="F898" s="355" t="str">
        <f t="shared" si="42"/>
        <v>是</v>
      </c>
      <c r="G898" s="356" t="str">
        <f t="shared" si="43"/>
        <v>项</v>
      </c>
    </row>
    <row r="899" ht="36" hidden="1" customHeight="1" spans="1:7">
      <c r="A899" s="351">
        <v>2130312</v>
      </c>
      <c r="B899" s="352" t="s">
        <v>776</v>
      </c>
      <c r="C899" s="357">
        <v>0</v>
      </c>
      <c r="D899" s="357">
        <v>0</v>
      </c>
      <c r="E899" s="354" t="str">
        <f t="shared" si="44"/>
        <v/>
      </c>
      <c r="F899" s="355" t="str">
        <f t="shared" si="42"/>
        <v>否</v>
      </c>
      <c r="G899" s="356" t="str">
        <f t="shared" si="43"/>
        <v>项</v>
      </c>
    </row>
    <row r="900" ht="36" hidden="1" customHeight="1" spans="1:7">
      <c r="A900" s="351">
        <v>2130313</v>
      </c>
      <c r="B900" s="352" t="s">
        <v>777</v>
      </c>
      <c r="C900" s="357">
        <v>0</v>
      </c>
      <c r="D900" s="357">
        <v>0</v>
      </c>
      <c r="E900" s="354" t="str">
        <f t="shared" si="44"/>
        <v/>
      </c>
      <c r="F900" s="355" t="str">
        <f t="shared" si="42"/>
        <v>否</v>
      </c>
      <c r="G900" s="356" t="str">
        <f t="shared" si="43"/>
        <v>项</v>
      </c>
    </row>
    <row r="901" ht="36" customHeight="1" spans="1:7">
      <c r="A901" s="351">
        <v>2130314</v>
      </c>
      <c r="B901" s="352" t="s">
        <v>778</v>
      </c>
      <c r="C901" s="357">
        <v>200</v>
      </c>
      <c r="D901" s="357">
        <v>420</v>
      </c>
      <c r="E901" s="354">
        <f t="shared" si="44"/>
        <v>1.1</v>
      </c>
      <c r="F901" s="355" t="str">
        <f t="shared" si="42"/>
        <v>是</v>
      </c>
      <c r="G901" s="356" t="str">
        <f t="shared" si="43"/>
        <v>项</v>
      </c>
    </row>
    <row r="902" ht="36" customHeight="1" spans="1:7">
      <c r="A902" s="351">
        <v>2130315</v>
      </c>
      <c r="B902" s="352" t="s">
        <v>779</v>
      </c>
      <c r="C902" s="357">
        <v>200</v>
      </c>
      <c r="D902" s="357">
        <v>10</v>
      </c>
      <c r="E902" s="354" t="str">
        <f t="shared" si="44"/>
        <v/>
      </c>
      <c r="F902" s="355" t="str">
        <f t="shared" si="42"/>
        <v>是</v>
      </c>
      <c r="G902" s="356" t="str">
        <f t="shared" si="43"/>
        <v>项</v>
      </c>
    </row>
    <row r="903" ht="36" customHeight="1" spans="1:7">
      <c r="A903" s="351">
        <v>2130316</v>
      </c>
      <c r="B903" s="352" t="s">
        <v>780</v>
      </c>
      <c r="C903" s="357">
        <v>800</v>
      </c>
      <c r="D903" s="357">
        <v>38</v>
      </c>
      <c r="E903" s="354" t="str">
        <f t="shared" si="44"/>
        <v/>
      </c>
      <c r="F903" s="355" t="str">
        <f t="shared" si="42"/>
        <v>是</v>
      </c>
      <c r="G903" s="356" t="str">
        <f t="shared" si="43"/>
        <v>项</v>
      </c>
    </row>
    <row r="904" ht="36" customHeight="1" spans="1:7">
      <c r="A904" s="351">
        <v>2130317</v>
      </c>
      <c r="B904" s="352" t="s">
        <v>781</v>
      </c>
      <c r="C904" s="357">
        <v>1208</v>
      </c>
      <c r="D904" s="357">
        <v>1258</v>
      </c>
      <c r="E904" s="354">
        <f t="shared" si="44"/>
        <v>0.041</v>
      </c>
      <c r="F904" s="355" t="str">
        <f t="shared" si="42"/>
        <v>是</v>
      </c>
      <c r="G904" s="356" t="str">
        <f t="shared" si="43"/>
        <v>项</v>
      </c>
    </row>
    <row r="905" ht="36" hidden="1" customHeight="1" spans="1:7">
      <c r="A905" s="351">
        <v>2130318</v>
      </c>
      <c r="B905" s="352" t="s">
        <v>782</v>
      </c>
      <c r="C905" s="357">
        <v>0</v>
      </c>
      <c r="D905" s="357">
        <v>0</v>
      </c>
      <c r="E905" s="354" t="str">
        <f t="shared" si="44"/>
        <v/>
      </c>
      <c r="F905" s="355" t="str">
        <f t="shared" si="42"/>
        <v>否</v>
      </c>
      <c r="G905" s="356" t="str">
        <f t="shared" si="43"/>
        <v>项</v>
      </c>
    </row>
    <row r="906" ht="36" customHeight="1" spans="1:7">
      <c r="A906" s="351">
        <v>2130319</v>
      </c>
      <c r="B906" s="352" t="s">
        <v>783</v>
      </c>
      <c r="C906" s="357">
        <v>2150</v>
      </c>
      <c r="D906" s="357">
        <v>0</v>
      </c>
      <c r="E906" s="354" t="str">
        <f t="shared" si="44"/>
        <v/>
      </c>
      <c r="F906" s="355" t="str">
        <f t="shared" si="42"/>
        <v>是</v>
      </c>
      <c r="G906" s="356" t="str">
        <f t="shared" si="43"/>
        <v>项</v>
      </c>
    </row>
    <row r="907" ht="36" customHeight="1" spans="1:7">
      <c r="A907" s="351">
        <v>2130321</v>
      </c>
      <c r="B907" s="352" t="s">
        <v>784</v>
      </c>
      <c r="C907" s="357">
        <v>10</v>
      </c>
      <c r="D907" s="357">
        <v>315</v>
      </c>
      <c r="E907" s="354" t="str">
        <f t="shared" si="44"/>
        <v/>
      </c>
      <c r="F907" s="355" t="str">
        <f t="shared" si="42"/>
        <v>是</v>
      </c>
      <c r="G907" s="356" t="str">
        <f t="shared" si="43"/>
        <v>项</v>
      </c>
    </row>
    <row r="908" ht="36" customHeight="1" spans="1:7">
      <c r="A908" s="351">
        <v>2130322</v>
      </c>
      <c r="B908" s="352" t="s">
        <v>785</v>
      </c>
      <c r="C908" s="357">
        <v>0</v>
      </c>
      <c r="D908" s="357">
        <v>42</v>
      </c>
      <c r="E908" s="354" t="str">
        <f t="shared" si="44"/>
        <v/>
      </c>
      <c r="F908" s="355" t="str">
        <f t="shared" si="42"/>
        <v>是</v>
      </c>
      <c r="G908" s="356" t="str">
        <f t="shared" si="43"/>
        <v>项</v>
      </c>
    </row>
    <row r="909" ht="36" customHeight="1" spans="1:7">
      <c r="A909" s="351">
        <v>2130333</v>
      </c>
      <c r="B909" s="352" t="s">
        <v>761</v>
      </c>
      <c r="C909" s="357">
        <v>0</v>
      </c>
      <c r="D909" s="357">
        <v>18</v>
      </c>
      <c r="E909" s="354" t="str">
        <f t="shared" si="44"/>
        <v/>
      </c>
      <c r="F909" s="355" t="str">
        <f t="shared" si="42"/>
        <v>是</v>
      </c>
      <c r="G909" s="356" t="str">
        <f t="shared" si="43"/>
        <v>项</v>
      </c>
    </row>
    <row r="910" ht="36" hidden="1" customHeight="1" spans="1:7">
      <c r="A910" s="351">
        <v>2130334</v>
      </c>
      <c r="B910" s="352" t="s">
        <v>786</v>
      </c>
      <c r="C910" s="357">
        <v>0</v>
      </c>
      <c r="D910" s="357">
        <v>0</v>
      </c>
      <c r="E910" s="354" t="str">
        <f t="shared" si="44"/>
        <v/>
      </c>
      <c r="F910" s="355" t="str">
        <f t="shared" si="42"/>
        <v>否</v>
      </c>
      <c r="G910" s="356" t="str">
        <f t="shared" si="43"/>
        <v>项</v>
      </c>
    </row>
    <row r="911" ht="36" customHeight="1" spans="1:7">
      <c r="A911" s="351">
        <v>2130335</v>
      </c>
      <c r="B911" s="352" t="s">
        <v>787</v>
      </c>
      <c r="C911" s="357">
        <v>200</v>
      </c>
      <c r="D911" s="357">
        <v>668</v>
      </c>
      <c r="E911" s="354" t="str">
        <f t="shared" si="44"/>
        <v/>
      </c>
      <c r="F911" s="355" t="str">
        <f t="shared" si="42"/>
        <v>是</v>
      </c>
      <c r="G911" s="356" t="str">
        <f t="shared" si="43"/>
        <v>项</v>
      </c>
    </row>
    <row r="912" ht="36" hidden="1" customHeight="1" spans="1:7">
      <c r="A912" s="351">
        <v>2130336</v>
      </c>
      <c r="B912" s="352" t="s">
        <v>788</v>
      </c>
      <c r="C912" s="357">
        <v>0</v>
      </c>
      <c r="D912" s="357">
        <v>0</v>
      </c>
      <c r="E912" s="354" t="str">
        <f t="shared" si="44"/>
        <v/>
      </c>
      <c r="F912" s="355" t="str">
        <f t="shared" si="42"/>
        <v>否</v>
      </c>
      <c r="G912" s="356" t="str">
        <f t="shared" si="43"/>
        <v>项</v>
      </c>
    </row>
    <row r="913" ht="36" hidden="1" customHeight="1" spans="1:7">
      <c r="A913" s="351">
        <v>2130337</v>
      </c>
      <c r="B913" s="352" t="s">
        <v>789</v>
      </c>
      <c r="C913" s="357">
        <v>0</v>
      </c>
      <c r="D913" s="357">
        <v>0</v>
      </c>
      <c r="E913" s="354" t="str">
        <f t="shared" si="44"/>
        <v/>
      </c>
      <c r="F913" s="355" t="str">
        <f t="shared" si="42"/>
        <v>否</v>
      </c>
      <c r="G913" s="356" t="str">
        <f t="shared" si="43"/>
        <v>项</v>
      </c>
    </row>
    <row r="914" ht="36" customHeight="1" spans="1:7">
      <c r="A914" s="351">
        <v>2130399</v>
      </c>
      <c r="B914" s="352" t="s">
        <v>790</v>
      </c>
      <c r="C914" s="357">
        <v>900</v>
      </c>
      <c r="D914" s="357">
        <v>200</v>
      </c>
      <c r="E914" s="354" t="str">
        <f t="shared" si="44"/>
        <v/>
      </c>
      <c r="F914" s="355" t="str">
        <f t="shared" si="42"/>
        <v>是</v>
      </c>
      <c r="G914" s="356" t="str">
        <f t="shared" si="43"/>
        <v>项</v>
      </c>
    </row>
    <row r="915" ht="36" customHeight="1" spans="1:7">
      <c r="A915" s="351">
        <v>21305</v>
      </c>
      <c r="B915" s="352" t="s">
        <v>791</v>
      </c>
      <c r="C915" s="353">
        <f>SUM(C916:C925)</f>
        <v>19154</v>
      </c>
      <c r="D915" s="353">
        <f>SUM(D916:D925)</f>
        <v>15193</v>
      </c>
      <c r="E915" s="354">
        <f t="shared" si="44"/>
        <v>-0.207</v>
      </c>
      <c r="F915" s="355" t="str">
        <f t="shared" si="42"/>
        <v>是</v>
      </c>
      <c r="G915" s="356" t="str">
        <f t="shared" si="43"/>
        <v>款</v>
      </c>
    </row>
    <row r="916" ht="36" customHeight="1" spans="1:7">
      <c r="A916" s="351">
        <v>2130501</v>
      </c>
      <c r="B916" s="352" t="s">
        <v>73</v>
      </c>
      <c r="C916" s="357">
        <v>205</v>
      </c>
      <c r="D916" s="357">
        <v>224</v>
      </c>
      <c r="E916" s="354">
        <f t="shared" si="44"/>
        <v>0.093</v>
      </c>
      <c r="F916" s="355" t="str">
        <f t="shared" si="42"/>
        <v>是</v>
      </c>
      <c r="G916" s="356" t="str">
        <f t="shared" si="43"/>
        <v>项</v>
      </c>
    </row>
    <row r="917" ht="36" customHeight="1" spans="1:7">
      <c r="A917" s="351">
        <v>2130502</v>
      </c>
      <c r="B917" s="352" t="s">
        <v>74</v>
      </c>
      <c r="C917" s="357">
        <v>113</v>
      </c>
      <c r="D917" s="357">
        <v>30</v>
      </c>
      <c r="E917" s="354" t="str">
        <f t="shared" si="44"/>
        <v/>
      </c>
      <c r="F917" s="355" t="str">
        <f t="shared" si="42"/>
        <v>是</v>
      </c>
      <c r="G917" s="356" t="str">
        <f t="shared" si="43"/>
        <v>项</v>
      </c>
    </row>
    <row r="918" ht="36" hidden="1" customHeight="1" spans="1:7">
      <c r="A918" s="351">
        <v>2130503</v>
      </c>
      <c r="B918" s="352" t="s">
        <v>75</v>
      </c>
      <c r="C918" s="357">
        <v>0</v>
      </c>
      <c r="D918" s="357">
        <v>0</v>
      </c>
      <c r="E918" s="354" t="str">
        <f t="shared" si="44"/>
        <v/>
      </c>
      <c r="F918" s="355" t="str">
        <f t="shared" si="42"/>
        <v>否</v>
      </c>
      <c r="G918" s="356" t="str">
        <f t="shared" si="43"/>
        <v>项</v>
      </c>
    </row>
    <row r="919" ht="36" customHeight="1" spans="1:7">
      <c r="A919" s="351">
        <v>2130504</v>
      </c>
      <c r="B919" s="352" t="s">
        <v>792</v>
      </c>
      <c r="C919" s="357">
        <v>6896</v>
      </c>
      <c r="D919" s="357">
        <v>3507</v>
      </c>
      <c r="E919" s="354" t="str">
        <f t="shared" si="44"/>
        <v/>
      </c>
      <c r="F919" s="355" t="str">
        <f t="shared" si="42"/>
        <v>是</v>
      </c>
      <c r="G919" s="356" t="str">
        <f t="shared" si="43"/>
        <v>项</v>
      </c>
    </row>
    <row r="920" ht="36" customHeight="1" spans="1:7">
      <c r="A920" s="351">
        <v>2130505</v>
      </c>
      <c r="B920" s="352" t="s">
        <v>793</v>
      </c>
      <c r="C920" s="357">
        <v>6000</v>
      </c>
      <c r="D920" s="357">
        <v>6853</v>
      </c>
      <c r="E920" s="354">
        <f t="shared" si="44"/>
        <v>0.142</v>
      </c>
      <c r="F920" s="355" t="str">
        <f t="shared" si="42"/>
        <v>是</v>
      </c>
      <c r="G920" s="356" t="str">
        <f t="shared" si="43"/>
        <v>项</v>
      </c>
    </row>
    <row r="921" ht="36" customHeight="1" spans="1:7">
      <c r="A921" s="351">
        <v>2130506</v>
      </c>
      <c r="B921" s="352" t="s">
        <v>794</v>
      </c>
      <c r="C921" s="357">
        <v>1000</v>
      </c>
      <c r="D921" s="357">
        <v>0</v>
      </c>
      <c r="E921" s="354" t="str">
        <f t="shared" si="44"/>
        <v/>
      </c>
      <c r="F921" s="355" t="str">
        <f t="shared" ref="F921:F984" si="45">IF(LEN(A921)=3,"是",IF(B921&lt;&gt;"",IF(SUM(C921:D921)&lt;&gt;0,"是","否"),"是"))</f>
        <v>是</v>
      </c>
      <c r="G921" s="356" t="str">
        <f t="shared" ref="G921:G984" si="46">IF(LEN(A921)=3,"类",IF(LEN(A921)=5,"款","项"))</f>
        <v>项</v>
      </c>
    </row>
    <row r="922" ht="36" customHeight="1" spans="1:7">
      <c r="A922" s="351">
        <v>2130507</v>
      </c>
      <c r="B922" s="352" t="s">
        <v>795</v>
      </c>
      <c r="C922" s="357">
        <v>400</v>
      </c>
      <c r="D922" s="357">
        <v>533</v>
      </c>
      <c r="E922" s="354">
        <f t="shared" si="44"/>
        <v>0.333</v>
      </c>
      <c r="F922" s="355" t="str">
        <f t="shared" si="45"/>
        <v>是</v>
      </c>
      <c r="G922" s="356" t="str">
        <f t="shared" si="46"/>
        <v>项</v>
      </c>
    </row>
    <row r="923" ht="36" hidden="1" customHeight="1" spans="1:7">
      <c r="A923" s="351">
        <v>2130508</v>
      </c>
      <c r="B923" s="352" t="s">
        <v>796</v>
      </c>
      <c r="C923" s="357">
        <v>0</v>
      </c>
      <c r="D923" s="357">
        <v>0</v>
      </c>
      <c r="E923" s="354" t="str">
        <f t="shared" si="44"/>
        <v/>
      </c>
      <c r="F923" s="355" t="str">
        <f t="shared" si="45"/>
        <v>否</v>
      </c>
      <c r="G923" s="356" t="str">
        <f t="shared" si="46"/>
        <v>项</v>
      </c>
    </row>
    <row r="924" ht="36" hidden="1" customHeight="1" spans="1:7">
      <c r="A924" s="351">
        <v>2130550</v>
      </c>
      <c r="B924" s="352" t="s">
        <v>82</v>
      </c>
      <c r="C924" s="357">
        <v>0</v>
      </c>
      <c r="D924" s="357">
        <v>0</v>
      </c>
      <c r="E924" s="354" t="str">
        <f t="shared" si="44"/>
        <v/>
      </c>
      <c r="F924" s="355" t="str">
        <f t="shared" si="45"/>
        <v>否</v>
      </c>
      <c r="G924" s="356" t="str">
        <f t="shared" si="46"/>
        <v>项</v>
      </c>
    </row>
    <row r="925" ht="36" customHeight="1" spans="1:7">
      <c r="A925" s="351">
        <v>2130599</v>
      </c>
      <c r="B925" s="352" t="s">
        <v>797</v>
      </c>
      <c r="C925" s="357">
        <v>4540</v>
      </c>
      <c r="D925" s="357">
        <v>4046</v>
      </c>
      <c r="E925" s="354">
        <f t="shared" si="44"/>
        <v>-0.109</v>
      </c>
      <c r="F925" s="355" t="str">
        <f t="shared" si="45"/>
        <v>是</v>
      </c>
      <c r="G925" s="356" t="str">
        <f t="shared" si="46"/>
        <v>项</v>
      </c>
    </row>
    <row r="926" ht="36" customHeight="1" spans="1:7">
      <c r="A926" s="351">
        <v>21307</v>
      </c>
      <c r="B926" s="352" t="s">
        <v>798</v>
      </c>
      <c r="C926" s="353">
        <f>SUM(C927:C932)</f>
        <v>500</v>
      </c>
      <c r="D926" s="353">
        <f>SUM(D927:D932)</f>
        <v>1971</v>
      </c>
      <c r="E926" s="354" t="str">
        <f t="shared" ref="E926:E989" si="47">IF(C926&lt;&gt;0,IF((D926/C926-1)&lt;-30%,"",IF((D926/C926-1)&gt;150%,"",D926/C926-1)),"")</f>
        <v/>
      </c>
      <c r="F926" s="355" t="str">
        <f t="shared" si="45"/>
        <v>是</v>
      </c>
      <c r="G926" s="356" t="str">
        <f t="shared" si="46"/>
        <v>款</v>
      </c>
    </row>
    <row r="927" ht="36" customHeight="1" spans="1:7">
      <c r="A927" s="351">
        <v>2130701</v>
      </c>
      <c r="B927" s="352" t="s">
        <v>799</v>
      </c>
      <c r="C927" s="357">
        <v>500</v>
      </c>
      <c r="D927" s="357">
        <v>492</v>
      </c>
      <c r="E927" s="354">
        <f t="shared" si="47"/>
        <v>-0.016</v>
      </c>
      <c r="F927" s="355" t="str">
        <f t="shared" si="45"/>
        <v>是</v>
      </c>
      <c r="G927" s="356" t="str">
        <f t="shared" si="46"/>
        <v>项</v>
      </c>
    </row>
    <row r="928" ht="36" hidden="1" customHeight="1" spans="1:7">
      <c r="A928" s="351">
        <v>2130704</v>
      </c>
      <c r="B928" s="352" t="s">
        <v>800</v>
      </c>
      <c r="C928" s="357">
        <v>0</v>
      </c>
      <c r="D928" s="357">
        <v>0</v>
      </c>
      <c r="E928" s="354" t="str">
        <f t="shared" si="47"/>
        <v/>
      </c>
      <c r="F928" s="355" t="str">
        <f t="shared" si="45"/>
        <v>否</v>
      </c>
      <c r="G928" s="356" t="str">
        <f t="shared" si="46"/>
        <v>项</v>
      </c>
    </row>
    <row r="929" ht="36" hidden="1" customHeight="1" spans="1:7">
      <c r="A929" s="351">
        <v>2130705</v>
      </c>
      <c r="B929" s="352" t="s">
        <v>801</v>
      </c>
      <c r="C929" s="357">
        <v>0</v>
      </c>
      <c r="D929" s="357">
        <v>0</v>
      </c>
      <c r="E929" s="354" t="str">
        <f t="shared" si="47"/>
        <v/>
      </c>
      <c r="F929" s="355" t="str">
        <f t="shared" si="45"/>
        <v>否</v>
      </c>
      <c r="G929" s="356" t="str">
        <f t="shared" si="46"/>
        <v>项</v>
      </c>
    </row>
    <row r="930" ht="36" customHeight="1" spans="1:7">
      <c r="A930" s="351">
        <v>2130706</v>
      </c>
      <c r="B930" s="352" t="s">
        <v>802</v>
      </c>
      <c r="C930" s="357">
        <v>0</v>
      </c>
      <c r="D930" s="357">
        <v>499</v>
      </c>
      <c r="E930" s="354" t="str">
        <f t="shared" si="47"/>
        <v/>
      </c>
      <c r="F930" s="355" t="str">
        <f t="shared" si="45"/>
        <v>是</v>
      </c>
      <c r="G930" s="356" t="str">
        <f t="shared" si="46"/>
        <v>项</v>
      </c>
    </row>
    <row r="931" ht="36" hidden="1" customHeight="1" spans="1:7">
      <c r="A931" s="351">
        <v>2130707</v>
      </c>
      <c r="B931" s="352" t="s">
        <v>803</v>
      </c>
      <c r="C931" s="357">
        <v>0</v>
      </c>
      <c r="D931" s="357">
        <v>0</v>
      </c>
      <c r="E931" s="354" t="str">
        <f t="shared" si="47"/>
        <v/>
      </c>
      <c r="F931" s="355" t="str">
        <f t="shared" si="45"/>
        <v>否</v>
      </c>
      <c r="G931" s="356" t="str">
        <f t="shared" si="46"/>
        <v>项</v>
      </c>
    </row>
    <row r="932" ht="36" customHeight="1" spans="1:7">
      <c r="A932" s="351">
        <v>2130799</v>
      </c>
      <c r="B932" s="352" t="s">
        <v>804</v>
      </c>
      <c r="C932" s="357">
        <v>0</v>
      </c>
      <c r="D932" s="357">
        <v>980</v>
      </c>
      <c r="E932" s="354" t="str">
        <f t="shared" si="47"/>
        <v/>
      </c>
      <c r="F932" s="355" t="str">
        <f t="shared" si="45"/>
        <v>是</v>
      </c>
      <c r="G932" s="356" t="str">
        <f t="shared" si="46"/>
        <v>项</v>
      </c>
    </row>
    <row r="933" ht="36" customHeight="1" spans="1:7">
      <c r="A933" s="351">
        <v>21308</v>
      </c>
      <c r="B933" s="352" t="s">
        <v>805</v>
      </c>
      <c r="C933" s="353">
        <f>SUM(C934:C938)</f>
        <v>3750</v>
      </c>
      <c r="D933" s="353">
        <f>SUM(D934:D938)</f>
        <v>2017</v>
      </c>
      <c r="E933" s="354" t="str">
        <f t="shared" si="47"/>
        <v/>
      </c>
      <c r="F933" s="355" t="str">
        <f t="shared" si="45"/>
        <v>是</v>
      </c>
      <c r="G933" s="356" t="str">
        <f t="shared" si="46"/>
        <v>款</v>
      </c>
    </row>
    <row r="934" ht="36" customHeight="1" spans="1:7">
      <c r="A934" s="351">
        <v>2130801</v>
      </c>
      <c r="B934" s="352" t="s">
        <v>806</v>
      </c>
      <c r="C934" s="357">
        <v>150</v>
      </c>
      <c r="D934" s="357">
        <v>0</v>
      </c>
      <c r="E934" s="354" t="str">
        <f t="shared" si="47"/>
        <v/>
      </c>
      <c r="F934" s="355" t="str">
        <f t="shared" si="45"/>
        <v>是</v>
      </c>
      <c r="G934" s="356" t="str">
        <f t="shared" si="46"/>
        <v>项</v>
      </c>
    </row>
    <row r="935" ht="36" customHeight="1" spans="1:7">
      <c r="A935" s="351">
        <v>2130803</v>
      </c>
      <c r="B935" s="352" t="s">
        <v>807</v>
      </c>
      <c r="C935" s="357">
        <v>2000</v>
      </c>
      <c r="D935" s="357">
        <v>961</v>
      </c>
      <c r="E935" s="354" t="str">
        <f t="shared" si="47"/>
        <v/>
      </c>
      <c r="F935" s="355" t="str">
        <f t="shared" si="45"/>
        <v>是</v>
      </c>
      <c r="G935" s="356" t="str">
        <f t="shared" si="46"/>
        <v>项</v>
      </c>
    </row>
    <row r="936" ht="36" customHeight="1" spans="1:7">
      <c r="A936" s="351">
        <v>2130804</v>
      </c>
      <c r="B936" s="352" t="s">
        <v>808</v>
      </c>
      <c r="C936" s="357">
        <v>1600</v>
      </c>
      <c r="D936" s="357">
        <v>1054</v>
      </c>
      <c r="E936" s="354" t="str">
        <f t="shared" si="47"/>
        <v/>
      </c>
      <c r="F936" s="355" t="str">
        <f t="shared" si="45"/>
        <v>是</v>
      </c>
      <c r="G936" s="356" t="str">
        <f t="shared" si="46"/>
        <v>项</v>
      </c>
    </row>
    <row r="937" ht="36" hidden="1" customHeight="1" spans="1:7">
      <c r="A937" s="351">
        <v>2130805</v>
      </c>
      <c r="B937" s="352" t="s">
        <v>809</v>
      </c>
      <c r="C937" s="357">
        <v>0</v>
      </c>
      <c r="D937" s="357">
        <v>0</v>
      </c>
      <c r="E937" s="354" t="str">
        <f t="shared" si="47"/>
        <v/>
      </c>
      <c r="F937" s="355" t="str">
        <f t="shared" si="45"/>
        <v>否</v>
      </c>
      <c r="G937" s="356" t="str">
        <f t="shared" si="46"/>
        <v>项</v>
      </c>
    </row>
    <row r="938" ht="36" customHeight="1" spans="1:7">
      <c r="A938" s="351">
        <v>2130899</v>
      </c>
      <c r="B938" s="352" t="s">
        <v>810</v>
      </c>
      <c r="C938" s="357">
        <v>0</v>
      </c>
      <c r="D938" s="357">
        <v>2</v>
      </c>
      <c r="E938" s="354" t="str">
        <f t="shared" si="47"/>
        <v/>
      </c>
      <c r="F938" s="355" t="str">
        <f t="shared" si="45"/>
        <v>是</v>
      </c>
      <c r="G938" s="356" t="str">
        <f t="shared" si="46"/>
        <v>项</v>
      </c>
    </row>
    <row r="939" ht="36" hidden="1" customHeight="1" spans="1:7">
      <c r="A939" s="351">
        <v>21309</v>
      </c>
      <c r="B939" s="352" t="s">
        <v>811</v>
      </c>
      <c r="C939" s="353">
        <f>SUM(C940:C941)</f>
        <v>0</v>
      </c>
      <c r="D939" s="353">
        <f>SUM(D940:D941)</f>
        <v>0</v>
      </c>
      <c r="E939" s="354" t="str">
        <f t="shared" si="47"/>
        <v/>
      </c>
      <c r="F939" s="355" t="str">
        <f t="shared" si="45"/>
        <v>否</v>
      </c>
      <c r="G939" s="356" t="str">
        <f t="shared" si="46"/>
        <v>款</v>
      </c>
    </row>
    <row r="940" ht="36" hidden="1" customHeight="1" spans="1:7">
      <c r="A940" s="351">
        <v>2130901</v>
      </c>
      <c r="B940" s="352" t="s">
        <v>812</v>
      </c>
      <c r="C940" s="357">
        <v>0</v>
      </c>
      <c r="D940" s="357">
        <v>0</v>
      </c>
      <c r="E940" s="354" t="str">
        <f t="shared" si="47"/>
        <v/>
      </c>
      <c r="F940" s="355" t="str">
        <f t="shared" si="45"/>
        <v>否</v>
      </c>
      <c r="G940" s="356" t="str">
        <f t="shared" si="46"/>
        <v>项</v>
      </c>
    </row>
    <row r="941" ht="36" hidden="1" customHeight="1" spans="1:7">
      <c r="A941" s="351">
        <v>2130999</v>
      </c>
      <c r="B941" s="352" t="s">
        <v>813</v>
      </c>
      <c r="C941" s="357">
        <v>0</v>
      </c>
      <c r="D941" s="357">
        <v>0</v>
      </c>
      <c r="E941" s="354" t="str">
        <f t="shared" si="47"/>
        <v/>
      </c>
      <c r="F941" s="355" t="str">
        <f t="shared" si="45"/>
        <v>否</v>
      </c>
      <c r="G941" s="356" t="str">
        <f t="shared" si="46"/>
        <v>项</v>
      </c>
    </row>
    <row r="942" ht="36" customHeight="1" spans="1:7">
      <c r="A942" s="351">
        <v>21399</v>
      </c>
      <c r="B942" s="352" t="s">
        <v>814</v>
      </c>
      <c r="C942" s="353">
        <f>SUM(C943:C944)</f>
        <v>160</v>
      </c>
      <c r="D942" s="353">
        <f>SUM(D943:D944)</f>
        <v>4111</v>
      </c>
      <c r="E942" s="354" t="str">
        <f t="shared" si="47"/>
        <v/>
      </c>
      <c r="F942" s="355" t="str">
        <f t="shared" si="45"/>
        <v>是</v>
      </c>
      <c r="G942" s="356" t="str">
        <f t="shared" si="46"/>
        <v>款</v>
      </c>
    </row>
    <row r="943" ht="36" hidden="1" customHeight="1" spans="1:7">
      <c r="A943" s="351">
        <v>2139901</v>
      </c>
      <c r="B943" s="352" t="s">
        <v>815</v>
      </c>
      <c r="C943" s="357">
        <v>0</v>
      </c>
      <c r="D943" s="357">
        <v>0</v>
      </c>
      <c r="E943" s="354" t="str">
        <f t="shared" si="47"/>
        <v/>
      </c>
      <c r="F943" s="355" t="str">
        <f t="shared" si="45"/>
        <v>否</v>
      </c>
      <c r="G943" s="356" t="str">
        <f t="shared" si="46"/>
        <v>项</v>
      </c>
    </row>
    <row r="944" ht="36" customHeight="1" spans="1:7">
      <c r="A944" s="351">
        <v>2139999</v>
      </c>
      <c r="B944" s="352" t="s">
        <v>816</v>
      </c>
      <c r="C944" s="357">
        <v>160</v>
      </c>
      <c r="D944" s="357">
        <v>4111</v>
      </c>
      <c r="E944" s="354" t="str">
        <f t="shared" si="47"/>
        <v/>
      </c>
      <c r="F944" s="355" t="str">
        <f t="shared" si="45"/>
        <v>是</v>
      </c>
      <c r="G944" s="356" t="str">
        <f t="shared" si="46"/>
        <v>项</v>
      </c>
    </row>
    <row r="945" ht="36" customHeight="1" spans="1:7">
      <c r="A945" s="351">
        <v>214</v>
      </c>
      <c r="B945" s="352" t="s">
        <v>817</v>
      </c>
      <c r="C945" s="353">
        <f>SUM(C946,C968,C978,C988,C995,C1000)</f>
        <v>16000</v>
      </c>
      <c r="D945" s="353">
        <f>SUM(D946,D968,D978,D988,D995,D1000)</f>
        <v>12000</v>
      </c>
      <c r="E945" s="354">
        <f t="shared" si="47"/>
        <v>-0.25</v>
      </c>
      <c r="F945" s="355" t="str">
        <f t="shared" si="45"/>
        <v>是</v>
      </c>
      <c r="G945" s="356" t="str">
        <f t="shared" si="46"/>
        <v>类</v>
      </c>
    </row>
    <row r="946" ht="36" customHeight="1" spans="1:7">
      <c r="A946" s="351">
        <v>21401</v>
      </c>
      <c r="B946" s="352" t="s">
        <v>818</v>
      </c>
      <c r="C946" s="353">
        <f>SUM(C947:C967)</f>
        <v>8800</v>
      </c>
      <c r="D946" s="353">
        <f>SUM(D947:D967)</f>
        <v>8000</v>
      </c>
      <c r="E946" s="354">
        <f t="shared" si="47"/>
        <v>-0.091</v>
      </c>
      <c r="F946" s="355" t="str">
        <f t="shared" si="45"/>
        <v>是</v>
      </c>
      <c r="G946" s="356" t="str">
        <f t="shared" si="46"/>
        <v>款</v>
      </c>
    </row>
    <row r="947" ht="36" customHeight="1" spans="1:7">
      <c r="A947" s="351">
        <v>2140101</v>
      </c>
      <c r="B947" s="352" t="s">
        <v>73</v>
      </c>
      <c r="C947" s="357">
        <v>235</v>
      </c>
      <c r="D947" s="357">
        <v>236</v>
      </c>
      <c r="E947" s="354">
        <f t="shared" si="47"/>
        <v>0.004</v>
      </c>
      <c r="F947" s="355" t="str">
        <f t="shared" si="45"/>
        <v>是</v>
      </c>
      <c r="G947" s="356" t="str">
        <f t="shared" si="46"/>
        <v>项</v>
      </c>
    </row>
    <row r="948" ht="36" customHeight="1" spans="1:7">
      <c r="A948" s="351">
        <v>2140102</v>
      </c>
      <c r="B948" s="352" t="s">
        <v>74</v>
      </c>
      <c r="C948" s="357">
        <v>20</v>
      </c>
      <c r="D948" s="357">
        <v>33</v>
      </c>
      <c r="E948" s="354">
        <f t="shared" si="47"/>
        <v>0.65</v>
      </c>
      <c r="F948" s="355" t="str">
        <f t="shared" si="45"/>
        <v>是</v>
      </c>
      <c r="G948" s="356" t="str">
        <f t="shared" si="46"/>
        <v>项</v>
      </c>
    </row>
    <row r="949" ht="36" customHeight="1" spans="1:7">
      <c r="A949" s="351">
        <v>2140103</v>
      </c>
      <c r="B949" s="352" t="s">
        <v>75</v>
      </c>
      <c r="C949" s="357">
        <v>175</v>
      </c>
      <c r="D949" s="357">
        <v>317</v>
      </c>
      <c r="E949" s="354">
        <f t="shared" si="47"/>
        <v>0.811</v>
      </c>
      <c r="F949" s="355" t="str">
        <f t="shared" si="45"/>
        <v>是</v>
      </c>
      <c r="G949" s="356" t="str">
        <f t="shared" si="46"/>
        <v>项</v>
      </c>
    </row>
    <row r="950" ht="36" customHeight="1" spans="1:7">
      <c r="A950" s="351">
        <v>2140104</v>
      </c>
      <c r="B950" s="352" t="s">
        <v>819</v>
      </c>
      <c r="C950" s="357">
        <v>6300</v>
      </c>
      <c r="D950" s="357">
        <v>5087</v>
      </c>
      <c r="E950" s="354">
        <f t="shared" si="47"/>
        <v>-0.193</v>
      </c>
      <c r="F950" s="355" t="str">
        <f t="shared" si="45"/>
        <v>是</v>
      </c>
      <c r="G950" s="356" t="str">
        <f t="shared" si="46"/>
        <v>项</v>
      </c>
    </row>
    <row r="951" ht="36" customHeight="1" spans="1:7">
      <c r="A951" s="351">
        <v>2140106</v>
      </c>
      <c r="B951" s="352" t="s">
        <v>820</v>
      </c>
      <c r="C951" s="357">
        <v>2000</v>
      </c>
      <c r="D951" s="357">
        <v>2253</v>
      </c>
      <c r="E951" s="354">
        <f t="shared" si="47"/>
        <v>0.127</v>
      </c>
      <c r="F951" s="355" t="str">
        <f t="shared" si="45"/>
        <v>是</v>
      </c>
      <c r="G951" s="356" t="str">
        <f t="shared" si="46"/>
        <v>项</v>
      </c>
    </row>
    <row r="952" ht="36" hidden="1" customHeight="1" spans="1:7">
      <c r="A952" s="351">
        <v>2140109</v>
      </c>
      <c r="B952" s="352" t="s">
        <v>821</v>
      </c>
      <c r="C952" s="357">
        <v>0</v>
      </c>
      <c r="D952" s="357">
        <v>0</v>
      </c>
      <c r="E952" s="354" t="str">
        <f t="shared" si="47"/>
        <v/>
      </c>
      <c r="F952" s="355" t="str">
        <f t="shared" si="45"/>
        <v>否</v>
      </c>
      <c r="G952" s="356" t="str">
        <f t="shared" si="46"/>
        <v>项</v>
      </c>
    </row>
    <row r="953" ht="36" hidden="1" customHeight="1" spans="1:7">
      <c r="A953" s="351">
        <v>2140110</v>
      </c>
      <c r="B953" s="352" t="s">
        <v>822</v>
      </c>
      <c r="C953" s="357">
        <v>0</v>
      </c>
      <c r="D953" s="357">
        <v>0</v>
      </c>
      <c r="E953" s="354" t="str">
        <f t="shared" si="47"/>
        <v/>
      </c>
      <c r="F953" s="355" t="str">
        <f t="shared" si="45"/>
        <v>否</v>
      </c>
      <c r="G953" s="356" t="str">
        <f t="shared" si="46"/>
        <v>项</v>
      </c>
    </row>
    <row r="954" ht="36" hidden="1" customHeight="1" spans="1:7">
      <c r="A954" s="351">
        <v>2140111</v>
      </c>
      <c r="B954" s="352" t="s">
        <v>823</v>
      </c>
      <c r="C954" s="357">
        <v>0</v>
      </c>
      <c r="D954" s="357">
        <v>0</v>
      </c>
      <c r="E954" s="354" t="str">
        <f t="shared" si="47"/>
        <v/>
      </c>
      <c r="F954" s="355" t="str">
        <f t="shared" si="45"/>
        <v>否</v>
      </c>
      <c r="G954" s="356" t="str">
        <f t="shared" si="46"/>
        <v>项</v>
      </c>
    </row>
    <row r="955" ht="36" hidden="1" customHeight="1" spans="1:7">
      <c r="A955" s="351">
        <v>2140112</v>
      </c>
      <c r="B955" s="352" t="s">
        <v>824</v>
      </c>
      <c r="C955" s="357">
        <v>0</v>
      </c>
      <c r="D955" s="357">
        <v>0</v>
      </c>
      <c r="E955" s="354" t="str">
        <f t="shared" si="47"/>
        <v/>
      </c>
      <c r="F955" s="355" t="str">
        <f t="shared" si="45"/>
        <v>否</v>
      </c>
      <c r="G955" s="356" t="str">
        <f t="shared" si="46"/>
        <v>项</v>
      </c>
    </row>
    <row r="956" ht="36" hidden="1" customHeight="1" spans="1:7">
      <c r="A956" s="351">
        <v>2140114</v>
      </c>
      <c r="B956" s="352" t="s">
        <v>825</v>
      </c>
      <c r="C956" s="357">
        <v>0</v>
      </c>
      <c r="D956" s="357">
        <v>0</v>
      </c>
      <c r="E956" s="354" t="str">
        <f t="shared" si="47"/>
        <v/>
      </c>
      <c r="F956" s="355" t="str">
        <f t="shared" si="45"/>
        <v>否</v>
      </c>
      <c r="G956" s="356" t="str">
        <f t="shared" si="46"/>
        <v>项</v>
      </c>
    </row>
    <row r="957" ht="36" hidden="1" customHeight="1" spans="1:7">
      <c r="A957" s="351">
        <v>2140122</v>
      </c>
      <c r="B957" s="352" t="s">
        <v>826</v>
      </c>
      <c r="C957" s="357">
        <v>0</v>
      </c>
      <c r="D957" s="357">
        <v>0</v>
      </c>
      <c r="E957" s="354" t="str">
        <f t="shared" si="47"/>
        <v/>
      </c>
      <c r="F957" s="355" t="str">
        <f t="shared" si="45"/>
        <v>否</v>
      </c>
      <c r="G957" s="356" t="str">
        <f t="shared" si="46"/>
        <v>项</v>
      </c>
    </row>
    <row r="958" ht="36" customHeight="1" spans="1:7">
      <c r="A958" s="351">
        <v>2140123</v>
      </c>
      <c r="B958" s="352" t="s">
        <v>827</v>
      </c>
      <c r="C958" s="357">
        <v>0</v>
      </c>
      <c r="D958" s="357">
        <v>43</v>
      </c>
      <c r="E958" s="354" t="str">
        <f t="shared" si="47"/>
        <v/>
      </c>
      <c r="F958" s="355" t="str">
        <f t="shared" si="45"/>
        <v>是</v>
      </c>
      <c r="G958" s="356" t="str">
        <f t="shared" si="46"/>
        <v>项</v>
      </c>
    </row>
    <row r="959" ht="36" hidden="1" customHeight="1" spans="1:7">
      <c r="A959" s="351">
        <v>2140127</v>
      </c>
      <c r="B959" s="352" t="s">
        <v>828</v>
      </c>
      <c r="C959" s="357">
        <v>0</v>
      </c>
      <c r="D959" s="357">
        <v>0</v>
      </c>
      <c r="E959" s="354" t="str">
        <f t="shared" si="47"/>
        <v/>
      </c>
      <c r="F959" s="355" t="str">
        <f t="shared" si="45"/>
        <v>否</v>
      </c>
      <c r="G959" s="356" t="str">
        <f t="shared" si="46"/>
        <v>项</v>
      </c>
    </row>
    <row r="960" ht="36" hidden="1" customHeight="1" spans="1:7">
      <c r="A960" s="351">
        <v>2140128</v>
      </c>
      <c r="B960" s="352" t="s">
        <v>829</v>
      </c>
      <c r="C960" s="357">
        <v>0</v>
      </c>
      <c r="D960" s="357">
        <v>0</v>
      </c>
      <c r="E960" s="354" t="str">
        <f t="shared" si="47"/>
        <v/>
      </c>
      <c r="F960" s="355" t="str">
        <f t="shared" si="45"/>
        <v>否</v>
      </c>
      <c r="G960" s="356" t="str">
        <f t="shared" si="46"/>
        <v>项</v>
      </c>
    </row>
    <row r="961" ht="36" hidden="1" customHeight="1" spans="1:7">
      <c r="A961" s="351">
        <v>2140129</v>
      </c>
      <c r="B961" s="352" t="s">
        <v>830</v>
      </c>
      <c r="C961" s="357">
        <v>0</v>
      </c>
      <c r="D961" s="357">
        <v>0</v>
      </c>
      <c r="E961" s="354" t="str">
        <f t="shared" si="47"/>
        <v/>
      </c>
      <c r="F961" s="355" t="str">
        <f t="shared" si="45"/>
        <v>否</v>
      </c>
      <c r="G961" s="356" t="str">
        <f t="shared" si="46"/>
        <v>项</v>
      </c>
    </row>
    <row r="962" ht="36" hidden="1" customHeight="1" spans="1:7">
      <c r="A962" s="351">
        <v>2140130</v>
      </c>
      <c r="B962" s="352" t="s">
        <v>831</v>
      </c>
      <c r="C962" s="357">
        <v>0</v>
      </c>
      <c r="D962" s="357">
        <v>0</v>
      </c>
      <c r="E962" s="354" t="str">
        <f t="shared" si="47"/>
        <v/>
      </c>
      <c r="F962" s="355" t="str">
        <f t="shared" si="45"/>
        <v>否</v>
      </c>
      <c r="G962" s="356" t="str">
        <f t="shared" si="46"/>
        <v>项</v>
      </c>
    </row>
    <row r="963" ht="36" hidden="1" customHeight="1" spans="1:7">
      <c r="A963" s="351">
        <v>2140131</v>
      </c>
      <c r="B963" s="352" t="s">
        <v>832</v>
      </c>
      <c r="C963" s="357">
        <v>0</v>
      </c>
      <c r="D963" s="357">
        <v>0</v>
      </c>
      <c r="E963" s="354" t="str">
        <f t="shared" si="47"/>
        <v/>
      </c>
      <c r="F963" s="355" t="str">
        <f t="shared" si="45"/>
        <v>否</v>
      </c>
      <c r="G963" s="356" t="str">
        <f t="shared" si="46"/>
        <v>项</v>
      </c>
    </row>
    <row r="964" ht="36" hidden="1" customHeight="1" spans="1:7">
      <c r="A964" s="351">
        <v>2140133</v>
      </c>
      <c r="B964" s="352" t="s">
        <v>833</v>
      </c>
      <c r="C964" s="357">
        <v>0</v>
      </c>
      <c r="D964" s="357">
        <v>0</v>
      </c>
      <c r="E964" s="354" t="str">
        <f t="shared" si="47"/>
        <v/>
      </c>
      <c r="F964" s="355" t="str">
        <f t="shared" si="45"/>
        <v>否</v>
      </c>
      <c r="G964" s="356" t="str">
        <f t="shared" si="46"/>
        <v>项</v>
      </c>
    </row>
    <row r="965" ht="36" hidden="1" customHeight="1" spans="1:7">
      <c r="A965" s="351">
        <v>2140136</v>
      </c>
      <c r="B965" s="352" t="s">
        <v>834</v>
      </c>
      <c r="C965" s="357">
        <v>0</v>
      </c>
      <c r="D965" s="357">
        <v>0</v>
      </c>
      <c r="E965" s="354" t="str">
        <f t="shared" si="47"/>
        <v/>
      </c>
      <c r="F965" s="355" t="str">
        <f t="shared" si="45"/>
        <v>否</v>
      </c>
      <c r="G965" s="356" t="str">
        <f t="shared" si="46"/>
        <v>项</v>
      </c>
    </row>
    <row r="966" ht="36" customHeight="1" spans="1:7">
      <c r="A966" s="351">
        <v>2140138</v>
      </c>
      <c r="B966" s="352" t="s">
        <v>835</v>
      </c>
      <c r="C966" s="357">
        <v>50</v>
      </c>
      <c r="D966" s="357">
        <v>28</v>
      </c>
      <c r="E966" s="354" t="str">
        <f t="shared" si="47"/>
        <v/>
      </c>
      <c r="F966" s="355" t="str">
        <f t="shared" si="45"/>
        <v>是</v>
      </c>
      <c r="G966" s="356" t="str">
        <f t="shared" si="46"/>
        <v>项</v>
      </c>
    </row>
    <row r="967" ht="36" customHeight="1" spans="1:7">
      <c r="A967" s="351">
        <v>2140199</v>
      </c>
      <c r="B967" s="352" t="s">
        <v>836</v>
      </c>
      <c r="C967" s="357">
        <v>20</v>
      </c>
      <c r="D967" s="357">
        <v>3</v>
      </c>
      <c r="E967" s="354" t="str">
        <f t="shared" si="47"/>
        <v/>
      </c>
      <c r="F967" s="355" t="str">
        <f t="shared" si="45"/>
        <v>是</v>
      </c>
      <c r="G967" s="356" t="str">
        <f t="shared" si="46"/>
        <v>项</v>
      </c>
    </row>
    <row r="968" ht="36" hidden="1" customHeight="1" spans="1:7">
      <c r="A968" s="351">
        <v>21402</v>
      </c>
      <c r="B968" s="352" t="s">
        <v>837</v>
      </c>
      <c r="C968" s="353">
        <f>SUM(C969:C977)</f>
        <v>0</v>
      </c>
      <c r="D968" s="353">
        <f>SUM(D969:D977)</f>
        <v>0</v>
      </c>
      <c r="E968" s="354" t="str">
        <f t="shared" si="47"/>
        <v/>
      </c>
      <c r="F968" s="355" t="str">
        <f t="shared" si="45"/>
        <v>否</v>
      </c>
      <c r="G968" s="356" t="str">
        <f t="shared" si="46"/>
        <v>款</v>
      </c>
    </row>
    <row r="969" ht="36" hidden="1" customHeight="1" spans="1:7">
      <c r="A969" s="351">
        <v>2140201</v>
      </c>
      <c r="B969" s="352" t="s">
        <v>73</v>
      </c>
      <c r="C969" s="357">
        <v>0</v>
      </c>
      <c r="D969" s="357">
        <v>0</v>
      </c>
      <c r="E969" s="354" t="str">
        <f t="shared" si="47"/>
        <v/>
      </c>
      <c r="F969" s="355" t="str">
        <f t="shared" si="45"/>
        <v>否</v>
      </c>
      <c r="G969" s="356" t="str">
        <f t="shared" si="46"/>
        <v>项</v>
      </c>
    </row>
    <row r="970" ht="36" hidden="1" customHeight="1" spans="1:7">
      <c r="A970" s="351">
        <v>2140202</v>
      </c>
      <c r="B970" s="352" t="s">
        <v>74</v>
      </c>
      <c r="C970" s="357">
        <v>0</v>
      </c>
      <c r="D970" s="357">
        <v>0</v>
      </c>
      <c r="E970" s="354" t="str">
        <f t="shared" si="47"/>
        <v/>
      </c>
      <c r="F970" s="355" t="str">
        <f t="shared" si="45"/>
        <v>否</v>
      </c>
      <c r="G970" s="356" t="str">
        <f t="shared" si="46"/>
        <v>项</v>
      </c>
    </row>
    <row r="971" ht="36" hidden="1" customHeight="1" spans="1:7">
      <c r="A971" s="351">
        <v>2140203</v>
      </c>
      <c r="B971" s="352" t="s">
        <v>75</v>
      </c>
      <c r="C971" s="357">
        <v>0</v>
      </c>
      <c r="D971" s="357">
        <v>0</v>
      </c>
      <c r="E971" s="354" t="str">
        <f t="shared" si="47"/>
        <v/>
      </c>
      <c r="F971" s="355" t="str">
        <f t="shared" si="45"/>
        <v>否</v>
      </c>
      <c r="G971" s="356" t="str">
        <f t="shared" si="46"/>
        <v>项</v>
      </c>
    </row>
    <row r="972" ht="36" hidden="1" customHeight="1" spans="1:7">
      <c r="A972" s="351">
        <v>2140204</v>
      </c>
      <c r="B972" s="352" t="s">
        <v>838</v>
      </c>
      <c r="C972" s="357">
        <v>0</v>
      </c>
      <c r="D972" s="357">
        <v>0</v>
      </c>
      <c r="E972" s="354" t="str">
        <f t="shared" si="47"/>
        <v/>
      </c>
      <c r="F972" s="355" t="str">
        <f t="shared" si="45"/>
        <v>否</v>
      </c>
      <c r="G972" s="356" t="str">
        <f t="shared" si="46"/>
        <v>项</v>
      </c>
    </row>
    <row r="973" ht="36" hidden="1" customHeight="1" spans="1:7">
      <c r="A973" s="351">
        <v>2140205</v>
      </c>
      <c r="B973" s="352" t="s">
        <v>839</v>
      </c>
      <c r="C973" s="357">
        <v>0</v>
      </c>
      <c r="D973" s="357">
        <v>0</v>
      </c>
      <c r="E973" s="354" t="str">
        <f t="shared" si="47"/>
        <v/>
      </c>
      <c r="F973" s="355" t="str">
        <f t="shared" si="45"/>
        <v>否</v>
      </c>
      <c r="G973" s="356" t="str">
        <f t="shared" si="46"/>
        <v>项</v>
      </c>
    </row>
    <row r="974" ht="36" hidden="1" customHeight="1" spans="1:7">
      <c r="A974" s="351">
        <v>2140206</v>
      </c>
      <c r="B974" s="352" t="s">
        <v>840</v>
      </c>
      <c r="C974" s="357">
        <v>0</v>
      </c>
      <c r="D974" s="357">
        <v>0</v>
      </c>
      <c r="E974" s="354" t="str">
        <f t="shared" si="47"/>
        <v/>
      </c>
      <c r="F974" s="355" t="str">
        <f t="shared" si="45"/>
        <v>否</v>
      </c>
      <c r="G974" s="356" t="str">
        <f t="shared" si="46"/>
        <v>项</v>
      </c>
    </row>
    <row r="975" ht="36" hidden="1" customHeight="1" spans="1:7">
      <c r="A975" s="351">
        <v>2140207</v>
      </c>
      <c r="B975" s="352" t="s">
        <v>841</v>
      </c>
      <c r="C975" s="357">
        <v>0</v>
      </c>
      <c r="D975" s="357">
        <v>0</v>
      </c>
      <c r="E975" s="354" t="str">
        <f t="shared" si="47"/>
        <v/>
      </c>
      <c r="F975" s="355" t="str">
        <f t="shared" si="45"/>
        <v>否</v>
      </c>
      <c r="G975" s="356" t="str">
        <f t="shared" si="46"/>
        <v>项</v>
      </c>
    </row>
    <row r="976" ht="36" hidden="1" customHeight="1" spans="1:7">
      <c r="A976" s="351">
        <v>2140208</v>
      </c>
      <c r="B976" s="352" t="s">
        <v>842</v>
      </c>
      <c r="C976" s="357">
        <v>0</v>
      </c>
      <c r="D976" s="357">
        <v>0</v>
      </c>
      <c r="E976" s="354" t="str">
        <f t="shared" si="47"/>
        <v/>
      </c>
      <c r="F976" s="355" t="str">
        <f t="shared" si="45"/>
        <v>否</v>
      </c>
      <c r="G976" s="356" t="str">
        <f t="shared" si="46"/>
        <v>项</v>
      </c>
    </row>
    <row r="977" ht="36" hidden="1" customHeight="1" spans="1:7">
      <c r="A977" s="351">
        <v>2140299</v>
      </c>
      <c r="B977" s="352" t="s">
        <v>843</v>
      </c>
      <c r="C977" s="357">
        <v>0</v>
      </c>
      <c r="D977" s="357">
        <v>0</v>
      </c>
      <c r="E977" s="354" t="str">
        <f t="shared" si="47"/>
        <v/>
      </c>
      <c r="F977" s="355" t="str">
        <f t="shared" si="45"/>
        <v>否</v>
      </c>
      <c r="G977" s="356" t="str">
        <f t="shared" si="46"/>
        <v>项</v>
      </c>
    </row>
    <row r="978" ht="36" hidden="1" customHeight="1" spans="1:7">
      <c r="A978" s="351">
        <v>21403</v>
      </c>
      <c r="B978" s="352" t="s">
        <v>844</v>
      </c>
      <c r="C978" s="353">
        <f>SUM(C979:C987)</f>
        <v>0</v>
      </c>
      <c r="D978" s="353">
        <f>SUM(D979:D987)</f>
        <v>0</v>
      </c>
      <c r="E978" s="354" t="str">
        <f t="shared" si="47"/>
        <v/>
      </c>
      <c r="F978" s="355" t="str">
        <f t="shared" si="45"/>
        <v>否</v>
      </c>
      <c r="G978" s="356" t="str">
        <f t="shared" si="46"/>
        <v>款</v>
      </c>
    </row>
    <row r="979" ht="36" hidden="1" customHeight="1" spans="1:7">
      <c r="A979" s="351">
        <v>2140301</v>
      </c>
      <c r="B979" s="352" t="s">
        <v>73</v>
      </c>
      <c r="C979" s="357">
        <v>0</v>
      </c>
      <c r="D979" s="357">
        <v>0</v>
      </c>
      <c r="E979" s="354" t="str">
        <f t="shared" si="47"/>
        <v/>
      </c>
      <c r="F979" s="355" t="str">
        <f t="shared" si="45"/>
        <v>否</v>
      </c>
      <c r="G979" s="356" t="str">
        <f t="shared" si="46"/>
        <v>项</v>
      </c>
    </row>
    <row r="980" ht="36" hidden="1" customHeight="1" spans="1:7">
      <c r="A980" s="351">
        <v>2140302</v>
      </c>
      <c r="B980" s="352" t="s">
        <v>74</v>
      </c>
      <c r="C980" s="357">
        <v>0</v>
      </c>
      <c r="D980" s="357">
        <v>0</v>
      </c>
      <c r="E980" s="354" t="str">
        <f t="shared" si="47"/>
        <v/>
      </c>
      <c r="F980" s="355" t="str">
        <f t="shared" si="45"/>
        <v>否</v>
      </c>
      <c r="G980" s="356" t="str">
        <f t="shared" si="46"/>
        <v>项</v>
      </c>
    </row>
    <row r="981" ht="36" hidden="1" customHeight="1" spans="1:7">
      <c r="A981" s="351">
        <v>2140303</v>
      </c>
      <c r="B981" s="352" t="s">
        <v>75</v>
      </c>
      <c r="C981" s="357">
        <v>0</v>
      </c>
      <c r="D981" s="357">
        <v>0</v>
      </c>
      <c r="E981" s="354" t="str">
        <f t="shared" si="47"/>
        <v/>
      </c>
      <c r="F981" s="355" t="str">
        <f t="shared" si="45"/>
        <v>否</v>
      </c>
      <c r="G981" s="356" t="str">
        <f t="shared" si="46"/>
        <v>项</v>
      </c>
    </row>
    <row r="982" ht="36" hidden="1" customHeight="1" spans="1:7">
      <c r="A982" s="351">
        <v>2140304</v>
      </c>
      <c r="B982" s="352" t="s">
        <v>845</v>
      </c>
      <c r="C982" s="357">
        <v>0</v>
      </c>
      <c r="D982" s="357">
        <v>0</v>
      </c>
      <c r="E982" s="354" t="str">
        <f t="shared" si="47"/>
        <v/>
      </c>
      <c r="F982" s="355" t="str">
        <f t="shared" si="45"/>
        <v>否</v>
      </c>
      <c r="G982" s="356" t="str">
        <f t="shared" si="46"/>
        <v>项</v>
      </c>
    </row>
    <row r="983" ht="36" hidden="1" customHeight="1" spans="1:7">
      <c r="A983" s="351">
        <v>2140305</v>
      </c>
      <c r="B983" s="352" t="s">
        <v>846</v>
      </c>
      <c r="C983" s="357">
        <v>0</v>
      </c>
      <c r="D983" s="357">
        <v>0</v>
      </c>
      <c r="E983" s="354" t="str">
        <f t="shared" si="47"/>
        <v/>
      </c>
      <c r="F983" s="355" t="str">
        <f t="shared" si="45"/>
        <v>否</v>
      </c>
      <c r="G983" s="356" t="str">
        <f t="shared" si="46"/>
        <v>项</v>
      </c>
    </row>
    <row r="984" ht="36" hidden="1" customHeight="1" spans="1:7">
      <c r="A984" s="351">
        <v>2140306</v>
      </c>
      <c r="B984" s="352" t="s">
        <v>847</v>
      </c>
      <c r="C984" s="357">
        <v>0</v>
      </c>
      <c r="D984" s="357">
        <v>0</v>
      </c>
      <c r="E984" s="354" t="str">
        <f t="shared" si="47"/>
        <v/>
      </c>
      <c r="F984" s="355" t="str">
        <f t="shared" si="45"/>
        <v>否</v>
      </c>
      <c r="G984" s="356" t="str">
        <f t="shared" si="46"/>
        <v>项</v>
      </c>
    </row>
    <row r="985" ht="36" hidden="1" customHeight="1" spans="1:7">
      <c r="A985" s="351">
        <v>2140307</v>
      </c>
      <c r="B985" s="352" t="s">
        <v>848</v>
      </c>
      <c r="C985" s="357">
        <v>0</v>
      </c>
      <c r="D985" s="357">
        <v>0</v>
      </c>
      <c r="E985" s="354" t="str">
        <f t="shared" si="47"/>
        <v/>
      </c>
      <c r="F985" s="355" t="str">
        <f t="shared" ref="F985:F1048" si="48">IF(LEN(A985)=3,"是",IF(B985&lt;&gt;"",IF(SUM(C985:D985)&lt;&gt;0,"是","否"),"是"))</f>
        <v>否</v>
      </c>
      <c r="G985" s="356" t="str">
        <f t="shared" ref="G985:G1048" si="49">IF(LEN(A985)=3,"类",IF(LEN(A985)=5,"款","项"))</f>
        <v>项</v>
      </c>
    </row>
    <row r="986" ht="36" hidden="1" customHeight="1" spans="1:7">
      <c r="A986" s="351">
        <v>2140308</v>
      </c>
      <c r="B986" s="352" t="s">
        <v>849</v>
      </c>
      <c r="C986" s="357">
        <v>0</v>
      </c>
      <c r="D986" s="357">
        <v>0</v>
      </c>
      <c r="E986" s="354" t="str">
        <f t="shared" si="47"/>
        <v/>
      </c>
      <c r="F986" s="355" t="str">
        <f t="shared" si="48"/>
        <v>否</v>
      </c>
      <c r="G986" s="356" t="str">
        <f t="shared" si="49"/>
        <v>项</v>
      </c>
    </row>
    <row r="987" ht="36" hidden="1" customHeight="1" spans="1:7">
      <c r="A987" s="351">
        <v>2140399</v>
      </c>
      <c r="B987" s="352" t="s">
        <v>850</v>
      </c>
      <c r="C987" s="357">
        <v>0</v>
      </c>
      <c r="D987" s="357">
        <v>0</v>
      </c>
      <c r="E987" s="354" t="str">
        <f t="shared" si="47"/>
        <v/>
      </c>
      <c r="F987" s="355" t="str">
        <f t="shared" si="48"/>
        <v>否</v>
      </c>
      <c r="G987" s="356" t="str">
        <f t="shared" si="49"/>
        <v>项</v>
      </c>
    </row>
    <row r="988" ht="36" hidden="1" customHeight="1" spans="1:7">
      <c r="A988" s="351">
        <v>21405</v>
      </c>
      <c r="B988" s="352" t="s">
        <v>851</v>
      </c>
      <c r="C988" s="353">
        <f>SUM(C989:C994)</f>
        <v>0</v>
      </c>
      <c r="D988" s="353">
        <f>SUM(D989:D994)</f>
        <v>0</v>
      </c>
      <c r="E988" s="354" t="str">
        <f t="shared" si="47"/>
        <v/>
      </c>
      <c r="F988" s="355" t="str">
        <f t="shared" si="48"/>
        <v>否</v>
      </c>
      <c r="G988" s="356" t="str">
        <f t="shared" si="49"/>
        <v>款</v>
      </c>
    </row>
    <row r="989" ht="36" hidden="1" customHeight="1" spans="1:7">
      <c r="A989" s="351">
        <v>2140501</v>
      </c>
      <c r="B989" s="352" t="s">
        <v>73</v>
      </c>
      <c r="C989" s="357">
        <v>0</v>
      </c>
      <c r="D989" s="357">
        <v>0</v>
      </c>
      <c r="E989" s="354" t="str">
        <f t="shared" si="47"/>
        <v/>
      </c>
      <c r="F989" s="355" t="str">
        <f t="shared" si="48"/>
        <v>否</v>
      </c>
      <c r="G989" s="356" t="str">
        <f t="shared" si="49"/>
        <v>项</v>
      </c>
    </row>
    <row r="990" ht="36" hidden="1" customHeight="1" spans="1:7">
      <c r="A990" s="351">
        <v>2140502</v>
      </c>
      <c r="B990" s="352" t="s">
        <v>74</v>
      </c>
      <c r="C990" s="357">
        <v>0</v>
      </c>
      <c r="D990" s="357">
        <v>0</v>
      </c>
      <c r="E990" s="354" t="str">
        <f t="shared" ref="E990:E1053" si="50">IF(C990&lt;&gt;0,IF((D990/C990-1)&lt;-30%,"",IF((D990/C990-1)&gt;150%,"",D990/C990-1)),"")</f>
        <v/>
      </c>
      <c r="F990" s="355" t="str">
        <f t="shared" si="48"/>
        <v>否</v>
      </c>
      <c r="G990" s="356" t="str">
        <f t="shared" si="49"/>
        <v>项</v>
      </c>
    </row>
    <row r="991" ht="36" hidden="1" customHeight="1" spans="1:7">
      <c r="A991" s="351">
        <v>2140503</v>
      </c>
      <c r="B991" s="352" t="s">
        <v>75</v>
      </c>
      <c r="C991" s="357">
        <v>0</v>
      </c>
      <c r="D991" s="357">
        <v>0</v>
      </c>
      <c r="E991" s="354" t="str">
        <f t="shared" si="50"/>
        <v/>
      </c>
      <c r="F991" s="355" t="str">
        <f t="shared" si="48"/>
        <v>否</v>
      </c>
      <c r="G991" s="356" t="str">
        <f t="shared" si="49"/>
        <v>项</v>
      </c>
    </row>
    <row r="992" ht="36" hidden="1" customHeight="1" spans="1:7">
      <c r="A992" s="351">
        <v>2140504</v>
      </c>
      <c r="B992" s="352" t="s">
        <v>842</v>
      </c>
      <c r="C992" s="357">
        <v>0</v>
      </c>
      <c r="D992" s="357">
        <v>0</v>
      </c>
      <c r="E992" s="354" t="str">
        <f t="shared" si="50"/>
        <v/>
      </c>
      <c r="F992" s="355" t="str">
        <f t="shared" si="48"/>
        <v>否</v>
      </c>
      <c r="G992" s="356" t="str">
        <f t="shared" si="49"/>
        <v>项</v>
      </c>
    </row>
    <row r="993" ht="36" hidden="1" customHeight="1" spans="1:7">
      <c r="A993" s="351">
        <v>2140505</v>
      </c>
      <c r="B993" s="352" t="s">
        <v>852</v>
      </c>
      <c r="C993" s="357">
        <v>0</v>
      </c>
      <c r="D993" s="357">
        <v>0</v>
      </c>
      <c r="E993" s="354" t="str">
        <f t="shared" si="50"/>
        <v/>
      </c>
      <c r="F993" s="355" t="str">
        <f t="shared" si="48"/>
        <v>否</v>
      </c>
      <c r="G993" s="356" t="str">
        <f t="shared" si="49"/>
        <v>项</v>
      </c>
    </row>
    <row r="994" ht="36" hidden="1" customHeight="1" spans="1:7">
      <c r="A994" s="351">
        <v>2140599</v>
      </c>
      <c r="B994" s="352" t="s">
        <v>853</v>
      </c>
      <c r="C994" s="357">
        <v>0</v>
      </c>
      <c r="D994" s="357">
        <v>0</v>
      </c>
      <c r="E994" s="354" t="str">
        <f t="shared" si="50"/>
        <v/>
      </c>
      <c r="F994" s="355" t="str">
        <f t="shared" si="48"/>
        <v>否</v>
      </c>
      <c r="G994" s="356" t="str">
        <f t="shared" si="49"/>
        <v>项</v>
      </c>
    </row>
    <row r="995" ht="36" customHeight="1" spans="1:7">
      <c r="A995" s="351">
        <v>21406</v>
      </c>
      <c r="B995" s="352" t="s">
        <v>854</v>
      </c>
      <c r="C995" s="353">
        <f>SUM(C996:C999)</f>
        <v>7200</v>
      </c>
      <c r="D995" s="353">
        <f>SUM(D996:D999)</f>
        <v>1800</v>
      </c>
      <c r="E995" s="354" t="str">
        <f t="shared" si="50"/>
        <v/>
      </c>
      <c r="F995" s="355" t="str">
        <f t="shared" si="48"/>
        <v>是</v>
      </c>
      <c r="G995" s="356" t="str">
        <f t="shared" si="49"/>
        <v>款</v>
      </c>
    </row>
    <row r="996" ht="36" customHeight="1" spans="1:7">
      <c r="A996" s="351">
        <v>2140601</v>
      </c>
      <c r="B996" s="352" t="s">
        <v>855</v>
      </c>
      <c r="C996" s="357">
        <v>5000</v>
      </c>
      <c r="D996" s="357">
        <v>1376</v>
      </c>
      <c r="E996" s="354" t="str">
        <f t="shared" si="50"/>
        <v/>
      </c>
      <c r="F996" s="355" t="str">
        <f t="shared" si="48"/>
        <v>是</v>
      </c>
      <c r="G996" s="356" t="str">
        <f t="shared" si="49"/>
        <v>项</v>
      </c>
    </row>
    <row r="997" ht="36" customHeight="1" spans="1:7">
      <c r="A997" s="351">
        <v>2140602</v>
      </c>
      <c r="B997" s="352" t="s">
        <v>856</v>
      </c>
      <c r="C997" s="357">
        <v>2200</v>
      </c>
      <c r="D997" s="357">
        <v>424</v>
      </c>
      <c r="E997" s="354" t="str">
        <f t="shared" si="50"/>
        <v/>
      </c>
      <c r="F997" s="355" t="str">
        <f t="shared" si="48"/>
        <v>是</v>
      </c>
      <c r="G997" s="356" t="str">
        <f t="shared" si="49"/>
        <v>项</v>
      </c>
    </row>
    <row r="998" ht="36" hidden="1" customHeight="1" spans="1:7">
      <c r="A998" s="351">
        <v>2140603</v>
      </c>
      <c r="B998" s="352" t="s">
        <v>857</v>
      </c>
      <c r="C998" s="357">
        <v>0</v>
      </c>
      <c r="D998" s="357">
        <v>0</v>
      </c>
      <c r="E998" s="354" t="str">
        <f t="shared" si="50"/>
        <v/>
      </c>
      <c r="F998" s="355" t="str">
        <f t="shared" si="48"/>
        <v>否</v>
      </c>
      <c r="G998" s="356" t="str">
        <f t="shared" si="49"/>
        <v>项</v>
      </c>
    </row>
    <row r="999" ht="36" hidden="1" customHeight="1" spans="1:7">
      <c r="A999" s="351">
        <v>2140699</v>
      </c>
      <c r="B999" s="352" t="s">
        <v>858</v>
      </c>
      <c r="C999" s="357">
        <v>0</v>
      </c>
      <c r="D999" s="357">
        <v>0</v>
      </c>
      <c r="E999" s="354" t="str">
        <f t="shared" si="50"/>
        <v/>
      </c>
      <c r="F999" s="355" t="str">
        <f t="shared" si="48"/>
        <v>否</v>
      </c>
      <c r="G999" s="356" t="str">
        <f t="shared" si="49"/>
        <v>项</v>
      </c>
    </row>
    <row r="1000" ht="36" customHeight="1" spans="1:7">
      <c r="A1000" s="351">
        <v>21499</v>
      </c>
      <c r="B1000" s="352" t="s">
        <v>859</v>
      </c>
      <c r="C1000" s="353">
        <f>SUM(C1001:C1002)</f>
        <v>0</v>
      </c>
      <c r="D1000" s="353">
        <f>SUM(D1001:D1002)</f>
        <v>2200</v>
      </c>
      <c r="E1000" s="354" t="str">
        <f t="shared" si="50"/>
        <v/>
      </c>
      <c r="F1000" s="355" t="str">
        <f t="shared" si="48"/>
        <v>是</v>
      </c>
      <c r="G1000" s="356" t="str">
        <f t="shared" si="49"/>
        <v>款</v>
      </c>
    </row>
    <row r="1001" ht="36" hidden="1" customHeight="1" spans="1:7">
      <c r="A1001" s="351">
        <v>2149901</v>
      </c>
      <c r="B1001" s="352" t="s">
        <v>860</v>
      </c>
      <c r="C1001" s="357">
        <v>0</v>
      </c>
      <c r="D1001" s="357">
        <v>0</v>
      </c>
      <c r="E1001" s="354" t="str">
        <f t="shared" si="50"/>
        <v/>
      </c>
      <c r="F1001" s="355" t="str">
        <f t="shared" si="48"/>
        <v>否</v>
      </c>
      <c r="G1001" s="356" t="str">
        <f t="shared" si="49"/>
        <v>项</v>
      </c>
    </row>
    <row r="1002" ht="36" customHeight="1" spans="1:7">
      <c r="A1002" s="351">
        <v>2149999</v>
      </c>
      <c r="B1002" s="352" t="s">
        <v>861</v>
      </c>
      <c r="C1002" s="357">
        <v>0</v>
      </c>
      <c r="D1002" s="357">
        <v>2200</v>
      </c>
      <c r="E1002" s="354" t="str">
        <f t="shared" si="50"/>
        <v/>
      </c>
      <c r="F1002" s="355" t="str">
        <f t="shared" si="48"/>
        <v>是</v>
      </c>
      <c r="G1002" s="356" t="str">
        <f t="shared" si="49"/>
        <v>项</v>
      </c>
    </row>
    <row r="1003" ht="36" customHeight="1" spans="1:7">
      <c r="A1003" s="351">
        <v>215</v>
      </c>
      <c r="B1003" s="352" t="s">
        <v>862</v>
      </c>
      <c r="C1003" s="353">
        <f>SUM(C1004,C1014,C1030,C1035,C1046,C1053,C1061)</f>
        <v>700</v>
      </c>
      <c r="D1003" s="353">
        <f>SUM(D1004,D1014,D1030,D1035,D1046,D1053,D1061)</f>
        <v>560</v>
      </c>
      <c r="E1003" s="354">
        <f t="shared" si="50"/>
        <v>-0.2</v>
      </c>
      <c r="F1003" s="355" t="str">
        <f t="shared" si="48"/>
        <v>是</v>
      </c>
      <c r="G1003" s="356" t="str">
        <f t="shared" si="49"/>
        <v>类</v>
      </c>
    </row>
    <row r="1004" ht="36" hidden="1" customHeight="1" spans="1:7">
      <c r="A1004" s="351">
        <v>21501</v>
      </c>
      <c r="B1004" s="352" t="s">
        <v>863</v>
      </c>
      <c r="C1004" s="353">
        <f>SUM(C1005:C1013)</f>
        <v>0</v>
      </c>
      <c r="D1004" s="353">
        <f>SUM(D1005:D1013)</f>
        <v>0</v>
      </c>
      <c r="E1004" s="354" t="str">
        <f t="shared" si="50"/>
        <v/>
      </c>
      <c r="F1004" s="355" t="str">
        <f t="shared" si="48"/>
        <v>否</v>
      </c>
      <c r="G1004" s="356" t="str">
        <f t="shared" si="49"/>
        <v>款</v>
      </c>
    </row>
    <row r="1005" ht="36" hidden="1" customHeight="1" spans="1:7">
      <c r="A1005" s="351">
        <v>2150101</v>
      </c>
      <c r="B1005" s="352" t="s">
        <v>73</v>
      </c>
      <c r="C1005" s="357">
        <v>0</v>
      </c>
      <c r="D1005" s="357">
        <v>0</v>
      </c>
      <c r="E1005" s="354" t="str">
        <f t="shared" si="50"/>
        <v/>
      </c>
      <c r="F1005" s="355" t="str">
        <f t="shared" si="48"/>
        <v>否</v>
      </c>
      <c r="G1005" s="356" t="str">
        <f t="shared" si="49"/>
        <v>项</v>
      </c>
    </row>
    <row r="1006" ht="36" hidden="1" customHeight="1" spans="1:7">
      <c r="A1006" s="351">
        <v>2150102</v>
      </c>
      <c r="B1006" s="352" t="s">
        <v>74</v>
      </c>
      <c r="C1006" s="357">
        <v>0</v>
      </c>
      <c r="D1006" s="357">
        <v>0</v>
      </c>
      <c r="E1006" s="354" t="str">
        <f t="shared" si="50"/>
        <v/>
      </c>
      <c r="F1006" s="355" t="str">
        <f t="shared" si="48"/>
        <v>否</v>
      </c>
      <c r="G1006" s="356" t="str">
        <f t="shared" si="49"/>
        <v>项</v>
      </c>
    </row>
    <row r="1007" ht="36" hidden="1" customHeight="1" spans="1:7">
      <c r="A1007" s="351">
        <v>2150103</v>
      </c>
      <c r="B1007" s="352" t="s">
        <v>75</v>
      </c>
      <c r="C1007" s="357">
        <v>0</v>
      </c>
      <c r="D1007" s="357">
        <v>0</v>
      </c>
      <c r="E1007" s="354" t="str">
        <f t="shared" si="50"/>
        <v/>
      </c>
      <c r="F1007" s="355" t="str">
        <f t="shared" si="48"/>
        <v>否</v>
      </c>
      <c r="G1007" s="356" t="str">
        <f t="shared" si="49"/>
        <v>项</v>
      </c>
    </row>
    <row r="1008" ht="36" hidden="1" customHeight="1" spans="1:7">
      <c r="A1008" s="351">
        <v>2150104</v>
      </c>
      <c r="B1008" s="352" t="s">
        <v>864</v>
      </c>
      <c r="C1008" s="357">
        <v>0</v>
      </c>
      <c r="D1008" s="357">
        <v>0</v>
      </c>
      <c r="E1008" s="354" t="str">
        <f t="shared" si="50"/>
        <v/>
      </c>
      <c r="F1008" s="355" t="str">
        <f t="shared" si="48"/>
        <v>否</v>
      </c>
      <c r="G1008" s="356" t="str">
        <f t="shared" si="49"/>
        <v>项</v>
      </c>
    </row>
    <row r="1009" ht="36" hidden="1" customHeight="1" spans="1:7">
      <c r="A1009" s="351">
        <v>2150105</v>
      </c>
      <c r="B1009" s="352" t="s">
        <v>865</v>
      </c>
      <c r="C1009" s="357">
        <v>0</v>
      </c>
      <c r="D1009" s="357">
        <v>0</v>
      </c>
      <c r="E1009" s="354" t="str">
        <f t="shared" si="50"/>
        <v/>
      </c>
      <c r="F1009" s="355" t="str">
        <f t="shared" si="48"/>
        <v>否</v>
      </c>
      <c r="G1009" s="356" t="str">
        <f t="shared" si="49"/>
        <v>项</v>
      </c>
    </row>
    <row r="1010" ht="36" hidden="1" customHeight="1" spans="1:7">
      <c r="A1010" s="351">
        <v>2150106</v>
      </c>
      <c r="B1010" s="352" t="s">
        <v>866</v>
      </c>
      <c r="C1010" s="357">
        <v>0</v>
      </c>
      <c r="D1010" s="357">
        <v>0</v>
      </c>
      <c r="E1010" s="354" t="str">
        <f t="shared" si="50"/>
        <v/>
      </c>
      <c r="F1010" s="355" t="str">
        <f t="shared" si="48"/>
        <v>否</v>
      </c>
      <c r="G1010" s="356" t="str">
        <f t="shared" si="49"/>
        <v>项</v>
      </c>
    </row>
    <row r="1011" ht="36" hidden="1" customHeight="1" spans="1:7">
      <c r="A1011" s="351">
        <v>2150107</v>
      </c>
      <c r="B1011" s="352" t="s">
        <v>867</v>
      </c>
      <c r="C1011" s="357">
        <v>0</v>
      </c>
      <c r="D1011" s="357">
        <v>0</v>
      </c>
      <c r="E1011" s="354" t="str">
        <f t="shared" si="50"/>
        <v/>
      </c>
      <c r="F1011" s="355" t="str">
        <f t="shared" si="48"/>
        <v>否</v>
      </c>
      <c r="G1011" s="356" t="str">
        <f t="shared" si="49"/>
        <v>项</v>
      </c>
    </row>
    <row r="1012" ht="36" hidden="1" customHeight="1" spans="1:7">
      <c r="A1012" s="351">
        <v>2150108</v>
      </c>
      <c r="B1012" s="352" t="s">
        <v>868</v>
      </c>
      <c r="C1012" s="357">
        <v>0</v>
      </c>
      <c r="D1012" s="357">
        <v>0</v>
      </c>
      <c r="E1012" s="354" t="str">
        <f t="shared" si="50"/>
        <v/>
      </c>
      <c r="F1012" s="355" t="str">
        <f t="shared" si="48"/>
        <v>否</v>
      </c>
      <c r="G1012" s="356" t="str">
        <f t="shared" si="49"/>
        <v>项</v>
      </c>
    </row>
    <row r="1013" ht="36" hidden="1" customHeight="1" spans="1:7">
      <c r="A1013" s="351">
        <v>2150199</v>
      </c>
      <c r="B1013" s="352" t="s">
        <v>869</v>
      </c>
      <c r="C1013" s="357">
        <v>0</v>
      </c>
      <c r="D1013" s="357">
        <v>0</v>
      </c>
      <c r="E1013" s="354" t="str">
        <f t="shared" si="50"/>
        <v/>
      </c>
      <c r="F1013" s="355" t="str">
        <f t="shared" si="48"/>
        <v>否</v>
      </c>
      <c r="G1013" s="356" t="str">
        <f t="shared" si="49"/>
        <v>项</v>
      </c>
    </row>
    <row r="1014" ht="36" hidden="1" customHeight="1" spans="1:7">
      <c r="A1014" s="351">
        <v>21502</v>
      </c>
      <c r="B1014" s="352" t="s">
        <v>870</v>
      </c>
      <c r="C1014" s="353">
        <f>SUM(C1015:C1029)</f>
        <v>0</v>
      </c>
      <c r="D1014" s="353">
        <f>SUM(D1015:D1029)</f>
        <v>0</v>
      </c>
      <c r="E1014" s="354" t="str">
        <f t="shared" si="50"/>
        <v/>
      </c>
      <c r="F1014" s="355" t="str">
        <f t="shared" si="48"/>
        <v>否</v>
      </c>
      <c r="G1014" s="356" t="str">
        <f t="shared" si="49"/>
        <v>款</v>
      </c>
    </row>
    <row r="1015" ht="36" hidden="1" customHeight="1" spans="1:7">
      <c r="A1015" s="351">
        <v>2150201</v>
      </c>
      <c r="B1015" s="352" t="s">
        <v>73</v>
      </c>
      <c r="C1015" s="357">
        <v>0</v>
      </c>
      <c r="D1015" s="357">
        <v>0</v>
      </c>
      <c r="E1015" s="354" t="str">
        <f t="shared" si="50"/>
        <v/>
      </c>
      <c r="F1015" s="355" t="str">
        <f t="shared" si="48"/>
        <v>否</v>
      </c>
      <c r="G1015" s="356" t="str">
        <f t="shared" si="49"/>
        <v>项</v>
      </c>
    </row>
    <row r="1016" ht="36" hidden="1" customHeight="1" spans="1:7">
      <c r="A1016" s="351">
        <v>2150202</v>
      </c>
      <c r="B1016" s="352" t="s">
        <v>74</v>
      </c>
      <c r="C1016" s="357">
        <v>0</v>
      </c>
      <c r="D1016" s="357">
        <v>0</v>
      </c>
      <c r="E1016" s="354" t="str">
        <f t="shared" si="50"/>
        <v/>
      </c>
      <c r="F1016" s="355" t="str">
        <f t="shared" si="48"/>
        <v>否</v>
      </c>
      <c r="G1016" s="356" t="str">
        <f t="shared" si="49"/>
        <v>项</v>
      </c>
    </row>
    <row r="1017" ht="36" hidden="1" customHeight="1" spans="1:7">
      <c r="A1017" s="351">
        <v>2150203</v>
      </c>
      <c r="B1017" s="352" t="s">
        <v>75</v>
      </c>
      <c r="C1017" s="357">
        <v>0</v>
      </c>
      <c r="D1017" s="357">
        <v>0</v>
      </c>
      <c r="E1017" s="354" t="str">
        <f t="shared" si="50"/>
        <v/>
      </c>
      <c r="F1017" s="355" t="str">
        <f t="shared" si="48"/>
        <v>否</v>
      </c>
      <c r="G1017" s="356" t="str">
        <f t="shared" si="49"/>
        <v>项</v>
      </c>
    </row>
    <row r="1018" ht="36" hidden="1" customHeight="1" spans="1:7">
      <c r="A1018" s="351">
        <v>2150204</v>
      </c>
      <c r="B1018" s="352" t="s">
        <v>871</v>
      </c>
      <c r="C1018" s="357">
        <v>0</v>
      </c>
      <c r="D1018" s="357">
        <v>0</v>
      </c>
      <c r="E1018" s="354" t="str">
        <f t="shared" si="50"/>
        <v/>
      </c>
      <c r="F1018" s="355" t="str">
        <f t="shared" si="48"/>
        <v>否</v>
      </c>
      <c r="G1018" s="356" t="str">
        <f t="shared" si="49"/>
        <v>项</v>
      </c>
    </row>
    <row r="1019" ht="36" hidden="1" customHeight="1" spans="1:7">
      <c r="A1019" s="351">
        <v>2150205</v>
      </c>
      <c r="B1019" s="352" t="s">
        <v>872</v>
      </c>
      <c r="C1019" s="357">
        <v>0</v>
      </c>
      <c r="D1019" s="357">
        <v>0</v>
      </c>
      <c r="E1019" s="354" t="str">
        <f t="shared" si="50"/>
        <v/>
      </c>
      <c r="F1019" s="355" t="str">
        <f t="shared" si="48"/>
        <v>否</v>
      </c>
      <c r="G1019" s="356" t="str">
        <f t="shared" si="49"/>
        <v>项</v>
      </c>
    </row>
    <row r="1020" ht="36" hidden="1" customHeight="1" spans="1:7">
      <c r="A1020" s="351">
        <v>2150206</v>
      </c>
      <c r="B1020" s="352" t="s">
        <v>873</v>
      </c>
      <c r="C1020" s="357">
        <v>0</v>
      </c>
      <c r="D1020" s="357">
        <v>0</v>
      </c>
      <c r="E1020" s="354" t="str">
        <f t="shared" si="50"/>
        <v/>
      </c>
      <c r="F1020" s="355" t="str">
        <f t="shared" si="48"/>
        <v>否</v>
      </c>
      <c r="G1020" s="356" t="str">
        <f t="shared" si="49"/>
        <v>项</v>
      </c>
    </row>
    <row r="1021" ht="36" hidden="1" customHeight="1" spans="1:7">
      <c r="A1021" s="351">
        <v>2150207</v>
      </c>
      <c r="B1021" s="352" t="s">
        <v>874</v>
      </c>
      <c r="C1021" s="357">
        <v>0</v>
      </c>
      <c r="D1021" s="357">
        <v>0</v>
      </c>
      <c r="E1021" s="354" t="str">
        <f t="shared" si="50"/>
        <v/>
      </c>
      <c r="F1021" s="355" t="str">
        <f t="shared" si="48"/>
        <v>否</v>
      </c>
      <c r="G1021" s="356" t="str">
        <f t="shared" si="49"/>
        <v>项</v>
      </c>
    </row>
    <row r="1022" ht="36" hidden="1" customHeight="1" spans="1:7">
      <c r="A1022" s="351">
        <v>2150208</v>
      </c>
      <c r="B1022" s="352" t="s">
        <v>875</v>
      </c>
      <c r="C1022" s="357">
        <v>0</v>
      </c>
      <c r="D1022" s="357">
        <v>0</v>
      </c>
      <c r="E1022" s="354" t="str">
        <f t="shared" si="50"/>
        <v/>
      </c>
      <c r="F1022" s="355" t="str">
        <f t="shared" si="48"/>
        <v>否</v>
      </c>
      <c r="G1022" s="356" t="str">
        <f t="shared" si="49"/>
        <v>项</v>
      </c>
    </row>
    <row r="1023" ht="36" hidden="1" customHeight="1" spans="1:7">
      <c r="A1023" s="351">
        <v>2150209</v>
      </c>
      <c r="B1023" s="352" t="s">
        <v>876</v>
      </c>
      <c r="C1023" s="357">
        <v>0</v>
      </c>
      <c r="D1023" s="357">
        <v>0</v>
      </c>
      <c r="E1023" s="354" t="str">
        <f t="shared" si="50"/>
        <v/>
      </c>
      <c r="F1023" s="355" t="str">
        <f t="shared" si="48"/>
        <v>否</v>
      </c>
      <c r="G1023" s="356" t="str">
        <f t="shared" si="49"/>
        <v>项</v>
      </c>
    </row>
    <row r="1024" ht="36" hidden="1" customHeight="1" spans="1:7">
      <c r="A1024" s="351">
        <v>2150210</v>
      </c>
      <c r="B1024" s="352" t="s">
        <v>877</v>
      </c>
      <c r="C1024" s="357">
        <v>0</v>
      </c>
      <c r="D1024" s="357">
        <v>0</v>
      </c>
      <c r="E1024" s="354" t="str">
        <f t="shared" si="50"/>
        <v/>
      </c>
      <c r="F1024" s="355" t="str">
        <f t="shared" si="48"/>
        <v>否</v>
      </c>
      <c r="G1024" s="356" t="str">
        <f t="shared" si="49"/>
        <v>项</v>
      </c>
    </row>
    <row r="1025" ht="36" hidden="1" customHeight="1" spans="1:7">
      <c r="A1025" s="351">
        <v>2150212</v>
      </c>
      <c r="B1025" s="352" t="s">
        <v>878</v>
      </c>
      <c r="C1025" s="357">
        <v>0</v>
      </c>
      <c r="D1025" s="357">
        <v>0</v>
      </c>
      <c r="E1025" s="354" t="str">
        <f t="shared" si="50"/>
        <v/>
      </c>
      <c r="F1025" s="355" t="str">
        <f t="shared" si="48"/>
        <v>否</v>
      </c>
      <c r="G1025" s="356" t="str">
        <f t="shared" si="49"/>
        <v>项</v>
      </c>
    </row>
    <row r="1026" ht="36" hidden="1" customHeight="1" spans="1:7">
      <c r="A1026" s="351">
        <v>2150213</v>
      </c>
      <c r="B1026" s="352" t="s">
        <v>879</v>
      </c>
      <c r="C1026" s="357">
        <v>0</v>
      </c>
      <c r="D1026" s="357">
        <v>0</v>
      </c>
      <c r="E1026" s="354" t="str">
        <f t="shared" si="50"/>
        <v/>
      </c>
      <c r="F1026" s="355" t="str">
        <f t="shared" si="48"/>
        <v>否</v>
      </c>
      <c r="G1026" s="356" t="str">
        <f t="shared" si="49"/>
        <v>项</v>
      </c>
    </row>
    <row r="1027" ht="36" hidden="1" customHeight="1" spans="1:7">
      <c r="A1027" s="351">
        <v>2150214</v>
      </c>
      <c r="B1027" s="352" t="s">
        <v>880</v>
      </c>
      <c r="C1027" s="357">
        <v>0</v>
      </c>
      <c r="D1027" s="357">
        <v>0</v>
      </c>
      <c r="E1027" s="354" t="str">
        <f t="shared" si="50"/>
        <v/>
      </c>
      <c r="F1027" s="355" t="str">
        <f t="shared" si="48"/>
        <v>否</v>
      </c>
      <c r="G1027" s="356" t="str">
        <f t="shared" si="49"/>
        <v>项</v>
      </c>
    </row>
    <row r="1028" ht="36" hidden="1" customHeight="1" spans="1:7">
      <c r="A1028" s="351">
        <v>2150215</v>
      </c>
      <c r="B1028" s="352" t="s">
        <v>881</v>
      </c>
      <c r="C1028" s="357">
        <v>0</v>
      </c>
      <c r="D1028" s="357">
        <v>0</v>
      </c>
      <c r="E1028" s="354" t="str">
        <f t="shared" si="50"/>
        <v/>
      </c>
      <c r="F1028" s="355" t="str">
        <f t="shared" si="48"/>
        <v>否</v>
      </c>
      <c r="G1028" s="356" t="str">
        <f t="shared" si="49"/>
        <v>项</v>
      </c>
    </row>
    <row r="1029" ht="36" hidden="1" customHeight="1" spans="1:7">
      <c r="A1029" s="351">
        <v>2150299</v>
      </c>
      <c r="B1029" s="352" t="s">
        <v>882</v>
      </c>
      <c r="C1029" s="357">
        <v>0</v>
      </c>
      <c r="D1029" s="357">
        <v>0</v>
      </c>
      <c r="E1029" s="354" t="str">
        <f t="shared" si="50"/>
        <v/>
      </c>
      <c r="F1029" s="355" t="str">
        <f t="shared" si="48"/>
        <v>否</v>
      </c>
      <c r="G1029" s="356" t="str">
        <f t="shared" si="49"/>
        <v>项</v>
      </c>
    </row>
    <row r="1030" ht="36" hidden="1" customHeight="1" spans="1:7">
      <c r="A1030" s="351">
        <v>21503</v>
      </c>
      <c r="B1030" s="352" t="s">
        <v>883</v>
      </c>
      <c r="C1030" s="353">
        <f>SUM(C1031:C1034)</f>
        <v>0</v>
      </c>
      <c r="D1030" s="353">
        <f>SUM(D1031:D1034)</f>
        <v>0</v>
      </c>
      <c r="E1030" s="354" t="str">
        <f t="shared" si="50"/>
        <v/>
      </c>
      <c r="F1030" s="355" t="str">
        <f t="shared" si="48"/>
        <v>否</v>
      </c>
      <c r="G1030" s="356" t="str">
        <f t="shared" si="49"/>
        <v>款</v>
      </c>
    </row>
    <row r="1031" ht="36" hidden="1" customHeight="1" spans="1:7">
      <c r="A1031" s="351">
        <v>2150301</v>
      </c>
      <c r="B1031" s="352" t="s">
        <v>73</v>
      </c>
      <c r="C1031" s="357">
        <v>0</v>
      </c>
      <c r="D1031" s="363">
        <v>0</v>
      </c>
      <c r="E1031" s="354" t="str">
        <f t="shared" si="50"/>
        <v/>
      </c>
      <c r="F1031" s="355" t="str">
        <f t="shared" si="48"/>
        <v>否</v>
      </c>
      <c r="G1031" s="356" t="str">
        <f t="shared" si="49"/>
        <v>项</v>
      </c>
    </row>
    <row r="1032" ht="36" hidden="1" customHeight="1" spans="1:7">
      <c r="A1032" s="351">
        <v>2150302</v>
      </c>
      <c r="B1032" s="352" t="s">
        <v>74</v>
      </c>
      <c r="C1032" s="357">
        <v>0</v>
      </c>
      <c r="D1032" s="363">
        <v>0</v>
      </c>
      <c r="E1032" s="354" t="str">
        <f t="shared" si="50"/>
        <v/>
      </c>
      <c r="F1032" s="355" t="str">
        <f t="shared" si="48"/>
        <v>否</v>
      </c>
      <c r="G1032" s="356" t="str">
        <f t="shared" si="49"/>
        <v>项</v>
      </c>
    </row>
    <row r="1033" ht="36" hidden="1" customHeight="1" spans="1:7">
      <c r="A1033" s="351">
        <v>2150303</v>
      </c>
      <c r="B1033" s="352" t="s">
        <v>75</v>
      </c>
      <c r="C1033" s="357">
        <v>0</v>
      </c>
      <c r="D1033" s="363">
        <v>0</v>
      </c>
      <c r="E1033" s="354" t="str">
        <f t="shared" si="50"/>
        <v/>
      </c>
      <c r="F1033" s="355" t="str">
        <f t="shared" si="48"/>
        <v>否</v>
      </c>
      <c r="G1033" s="356" t="str">
        <f t="shared" si="49"/>
        <v>项</v>
      </c>
    </row>
    <row r="1034" ht="36" hidden="1" customHeight="1" spans="1:7">
      <c r="A1034" s="351">
        <v>2150399</v>
      </c>
      <c r="B1034" s="352" t="s">
        <v>884</v>
      </c>
      <c r="C1034" s="357">
        <v>0</v>
      </c>
      <c r="D1034" s="363">
        <v>0</v>
      </c>
      <c r="E1034" s="354" t="str">
        <f t="shared" si="50"/>
        <v/>
      </c>
      <c r="F1034" s="355" t="str">
        <f t="shared" si="48"/>
        <v>否</v>
      </c>
      <c r="G1034" s="356" t="str">
        <f t="shared" si="49"/>
        <v>项</v>
      </c>
    </row>
    <row r="1035" ht="36" customHeight="1" spans="1:7">
      <c r="A1035" s="351">
        <v>21505</v>
      </c>
      <c r="B1035" s="352" t="s">
        <v>885</v>
      </c>
      <c r="C1035" s="353">
        <f>SUM(C1036:C1045)</f>
        <v>700</v>
      </c>
      <c r="D1035" s="353">
        <f>SUM(D1036:D1045)</f>
        <v>130</v>
      </c>
      <c r="E1035" s="354" t="str">
        <f t="shared" si="50"/>
        <v/>
      </c>
      <c r="F1035" s="355" t="str">
        <f t="shared" si="48"/>
        <v>是</v>
      </c>
      <c r="G1035" s="356" t="str">
        <f t="shared" si="49"/>
        <v>款</v>
      </c>
    </row>
    <row r="1036" ht="36" customHeight="1" spans="1:7">
      <c r="A1036" s="351">
        <v>2150501</v>
      </c>
      <c r="B1036" s="352" t="s">
        <v>73</v>
      </c>
      <c r="C1036" s="357">
        <v>0</v>
      </c>
      <c r="D1036" s="363">
        <v>8</v>
      </c>
      <c r="E1036" s="354" t="str">
        <f t="shared" si="50"/>
        <v/>
      </c>
      <c r="F1036" s="355" t="str">
        <f t="shared" si="48"/>
        <v>是</v>
      </c>
      <c r="G1036" s="356" t="str">
        <f t="shared" si="49"/>
        <v>项</v>
      </c>
    </row>
    <row r="1037" ht="36" hidden="1" customHeight="1" spans="1:7">
      <c r="A1037" s="351">
        <v>2150502</v>
      </c>
      <c r="B1037" s="352" t="s">
        <v>74</v>
      </c>
      <c r="C1037" s="357">
        <v>0</v>
      </c>
      <c r="D1037" s="363">
        <v>0</v>
      </c>
      <c r="E1037" s="354" t="str">
        <f t="shared" si="50"/>
        <v/>
      </c>
      <c r="F1037" s="355" t="str">
        <f t="shared" si="48"/>
        <v>否</v>
      </c>
      <c r="G1037" s="356" t="str">
        <f t="shared" si="49"/>
        <v>项</v>
      </c>
    </row>
    <row r="1038" ht="36" hidden="1" customHeight="1" spans="1:7">
      <c r="A1038" s="351">
        <v>2150503</v>
      </c>
      <c r="B1038" s="352" t="s">
        <v>75</v>
      </c>
      <c r="C1038" s="357">
        <v>0</v>
      </c>
      <c r="D1038" s="363">
        <v>0</v>
      </c>
      <c r="E1038" s="354" t="str">
        <f t="shared" si="50"/>
        <v/>
      </c>
      <c r="F1038" s="355" t="str">
        <f t="shared" si="48"/>
        <v>否</v>
      </c>
      <c r="G1038" s="356" t="str">
        <f t="shared" si="49"/>
        <v>项</v>
      </c>
    </row>
    <row r="1039" ht="36" hidden="1" customHeight="1" spans="1:7">
      <c r="A1039" s="351">
        <v>2150505</v>
      </c>
      <c r="B1039" s="352" t="s">
        <v>886</v>
      </c>
      <c r="C1039" s="357">
        <v>0</v>
      </c>
      <c r="D1039" s="363">
        <v>0</v>
      </c>
      <c r="E1039" s="354" t="str">
        <f t="shared" si="50"/>
        <v/>
      </c>
      <c r="F1039" s="355" t="str">
        <f t="shared" si="48"/>
        <v>否</v>
      </c>
      <c r="G1039" s="356" t="str">
        <f t="shared" si="49"/>
        <v>项</v>
      </c>
    </row>
    <row r="1040" ht="36" hidden="1" customHeight="1" spans="1:7">
      <c r="A1040" s="351">
        <v>2150507</v>
      </c>
      <c r="B1040" s="352" t="s">
        <v>887</v>
      </c>
      <c r="C1040" s="357">
        <v>0</v>
      </c>
      <c r="D1040" s="363">
        <v>0</v>
      </c>
      <c r="E1040" s="354" t="str">
        <f t="shared" si="50"/>
        <v/>
      </c>
      <c r="F1040" s="355" t="str">
        <f t="shared" si="48"/>
        <v>否</v>
      </c>
      <c r="G1040" s="356" t="str">
        <f t="shared" si="49"/>
        <v>项</v>
      </c>
    </row>
    <row r="1041" ht="36" hidden="1" customHeight="1" spans="1:7">
      <c r="A1041" s="351">
        <v>2150508</v>
      </c>
      <c r="B1041" s="352" t="s">
        <v>888</v>
      </c>
      <c r="C1041" s="357">
        <v>0</v>
      </c>
      <c r="D1041" s="363">
        <v>0</v>
      </c>
      <c r="E1041" s="354" t="str">
        <f t="shared" si="50"/>
        <v/>
      </c>
      <c r="F1041" s="355" t="str">
        <f t="shared" si="48"/>
        <v>否</v>
      </c>
      <c r="G1041" s="356" t="str">
        <f t="shared" si="49"/>
        <v>项</v>
      </c>
    </row>
    <row r="1042" ht="36" hidden="1" customHeight="1" spans="1:7">
      <c r="A1042" s="351">
        <v>2150516</v>
      </c>
      <c r="B1042" s="352" t="s">
        <v>889</v>
      </c>
      <c r="C1042" s="357">
        <v>0</v>
      </c>
      <c r="D1042" s="363">
        <v>0</v>
      </c>
      <c r="E1042" s="354" t="str">
        <f t="shared" si="50"/>
        <v/>
      </c>
      <c r="F1042" s="355" t="str">
        <f t="shared" si="48"/>
        <v>否</v>
      </c>
      <c r="G1042" s="356" t="str">
        <f t="shared" si="49"/>
        <v>项</v>
      </c>
    </row>
    <row r="1043" ht="36" customHeight="1" spans="1:7">
      <c r="A1043" s="351">
        <v>2150517</v>
      </c>
      <c r="B1043" s="352" t="s">
        <v>890</v>
      </c>
      <c r="C1043" s="357">
        <v>0</v>
      </c>
      <c r="D1043" s="363">
        <v>122</v>
      </c>
      <c r="E1043" s="354" t="str">
        <f t="shared" si="50"/>
        <v/>
      </c>
      <c r="F1043" s="355" t="str">
        <f t="shared" si="48"/>
        <v>是</v>
      </c>
      <c r="G1043" s="356" t="str">
        <f t="shared" si="49"/>
        <v>项</v>
      </c>
    </row>
    <row r="1044" ht="36" hidden="1" customHeight="1" spans="1:7">
      <c r="A1044" s="351">
        <v>2150550</v>
      </c>
      <c r="B1044" s="352" t="s">
        <v>82</v>
      </c>
      <c r="C1044" s="357">
        <v>0</v>
      </c>
      <c r="D1044" s="363">
        <v>0</v>
      </c>
      <c r="E1044" s="354" t="str">
        <f t="shared" si="50"/>
        <v/>
      </c>
      <c r="F1044" s="355" t="str">
        <f t="shared" si="48"/>
        <v>否</v>
      </c>
      <c r="G1044" s="356" t="str">
        <f t="shared" si="49"/>
        <v>项</v>
      </c>
    </row>
    <row r="1045" ht="36" customHeight="1" spans="1:7">
      <c r="A1045" s="351">
        <v>2150599</v>
      </c>
      <c r="B1045" s="352" t="s">
        <v>891</v>
      </c>
      <c r="C1045" s="357">
        <v>700</v>
      </c>
      <c r="D1045" s="363">
        <v>0</v>
      </c>
      <c r="E1045" s="354" t="str">
        <f t="shared" si="50"/>
        <v/>
      </c>
      <c r="F1045" s="355" t="str">
        <f t="shared" si="48"/>
        <v>是</v>
      </c>
      <c r="G1045" s="356" t="str">
        <f t="shared" si="49"/>
        <v>项</v>
      </c>
    </row>
    <row r="1046" ht="36" hidden="1" customHeight="1" spans="1:7">
      <c r="A1046" s="351">
        <v>21507</v>
      </c>
      <c r="B1046" s="352" t="s">
        <v>892</v>
      </c>
      <c r="C1046" s="353">
        <f>SUM(C1047:C1052)</f>
        <v>0</v>
      </c>
      <c r="D1046" s="353">
        <f>SUM(D1047:D1052)</f>
        <v>0</v>
      </c>
      <c r="E1046" s="354" t="str">
        <f t="shared" si="50"/>
        <v/>
      </c>
      <c r="F1046" s="355" t="str">
        <f t="shared" si="48"/>
        <v>否</v>
      </c>
      <c r="G1046" s="356" t="str">
        <f t="shared" si="49"/>
        <v>款</v>
      </c>
    </row>
    <row r="1047" ht="36" hidden="1" customHeight="1" spans="1:7">
      <c r="A1047" s="351">
        <v>2150701</v>
      </c>
      <c r="B1047" s="352" t="s">
        <v>73</v>
      </c>
      <c r="C1047" s="357">
        <v>0</v>
      </c>
      <c r="D1047" s="363">
        <v>0</v>
      </c>
      <c r="E1047" s="354" t="str">
        <f t="shared" si="50"/>
        <v/>
      </c>
      <c r="F1047" s="355" t="str">
        <f t="shared" si="48"/>
        <v>否</v>
      </c>
      <c r="G1047" s="356" t="str">
        <f t="shared" si="49"/>
        <v>项</v>
      </c>
    </row>
    <row r="1048" ht="36" hidden="1" customHeight="1" spans="1:7">
      <c r="A1048" s="351">
        <v>2150702</v>
      </c>
      <c r="B1048" s="352" t="s">
        <v>74</v>
      </c>
      <c r="C1048" s="357">
        <v>0</v>
      </c>
      <c r="D1048" s="363">
        <v>0</v>
      </c>
      <c r="E1048" s="354" t="str">
        <f t="shared" si="50"/>
        <v/>
      </c>
      <c r="F1048" s="355" t="str">
        <f t="shared" si="48"/>
        <v>否</v>
      </c>
      <c r="G1048" s="356" t="str">
        <f t="shared" si="49"/>
        <v>项</v>
      </c>
    </row>
    <row r="1049" ht="36" hidden="1" customHeight="1" spans="1:7">
      <c r="A1049" s="351">
        <v>2150703</v>
      </c>
      <c r="B1049" s="352" t="s">
        <v>75</v>
      </c>
      <c r="C1049" s="357">
        <v>0</v>
      </c>
      <c r="D1049" s="363">
        <v>0</v>
      </c>
      <c r="E1049" s="354" t="str">
        <f t="shared" si="50"/>
        <v/>
      </c>
      <c r="F1049" s="355" t="str">
        <f t="shared" ref="F1049:F1112" si="51">IF(LEN(A1049)=3,"是",IF(B1049&lt;&gt;"",IF(SUM(C1049:D1049)&lt;&gt;0,"是","否"),"是"))</f>
        <v>否</v>
      </c>
      <c r="G1049" s="356" t="str">
        <f t="shared" ref="G1049:G1112" si="52">IF(LEN(A1049)=3,"类",IF(LEN(A1049)=5,"款","项"))</f>
        <v>项</v>
      </c>
    </row>
    <row r="1050" ht="36" hidden="1" customHeight="1" spans="1:7">
      <c r="A1050" s="351">
        <v>2150704</v>
      </c>
      <c r="B1050" s="352" t="s">
        <v>893</v>
      </c>
      <c r="C1050" s="357">
        <v>0</v>
      </c>
      <c r="D1050" s="363">
        <v>0</v>
      </c>
      <c r="E1050" s="354" t="str">
        <f t="shared" si="50"/>
        <v/>
      </c>
      <c r="F1050" s="355" t="str">
        <f t="shared" si="51"/>
        <v>否</v>
      </c>
      <c r="G1050" s="356" t="str">
        <f t="shared" si="52"/>
        <v>项</v>
      </c>
    </row>
    <row r="1051" ht="36" hidden="1" customHeight="1" spans="1:7">
      <c r="A1051" s="351">
        <v>2150705</v>
      </c>
      <c r="B1051" s="352" t="s">
        <v>894</v>
      </c>
      <c r="C1051" s="357">
        <v>0</v>
      </c>
      <c r="D1051" s="363">
        <v>0</v>
      </c>
      <c r="E1051" s="354" t="str">
        <f t="shared" si="50"/>
        <v/>
      </c>
      <c r="F1051" s="355" t="str">
        <f t="shared" si="51"/>
        <v>否</v>
      </c>
      <c r="G1051" s="356" t="str">
        <f t="shared" si="52"/>
        <v>项</v>
      </c>
    </row>
    <row r="1052" ht="36" hidden="1" customHeight="1" spans="1:7">
      <c r="A1052" s="351">
        <v>2150799</v>
      </c>
      <c r="B1052" s="352" t="s">
        <v>895</v>
      </c>
      <c r="C1052" s="357">
        <v>0</v>
      </c>
      <c r="D1052" s="363">
        <v>0</v>
      </c>
      <c r="E1052" s="354" t="str">
        <f t="shared" si="50"/>
        <v/>
      </c>
      <c r="F1052" s="355" t="str">
        <f t="shared" si="51"/>
        <v>否</v>
      </c>
      <c r="G1052" s="356" t="str">
        <f t="shared" si="52"/>
        <v>项</v>
      </c>
    </row>
    <row r="1053" ht="36" customHeight="1" spans="1:7">
      <c r="A1053" s="351">
        <v>21508</v>
      </c>
      <c r="B1053" s="352" t="s">
        <v>896</v>
      </c>
      <c r="C1053" s="353">
        <f>SUM(C1054:C1060)</f>
        <v>0</v>
      </c>
      <c r="D1053" s="353">
        <f>SUM(D1054:D1060)</f>
        <v>430</v>
      </c>
      <c r="E1053" s="354" t="str">
        <f t="shared" si="50"/>
        <v/>
      </c>
      <c r="F1053" s="355" t="str">
        <f t="shared" si="51"/>
        <v>是</v>
      </c>
      <c r="G1053" s="356" t="str">
        <f t="shared" si="52"/>
        <v>款</v>
      </c>
    </row>
    <row r="1054" ht="36" hidden="1" customHeight="1" spans="1:7">
      <c r="A1054" s="351">
        <v>2150801</v>
      </c>
      <c r="B1054" s="352" t="s">
        <v>73</v>
      </c>
      <c r="C1054" s="357">
        <v>0</v>
      </c>
      <c r="D1054" s="363">
        <v>0</v>
      </c>
      <c r="E1054" s="354" t="str">
        <f t="shared" ref="E1054:E1117" si="53">IF(C1054&lt;&gt;0,IF((D1054/C1054-1)&lt;-30%,"",IF((D1054/C1054-1)&gt;150%,"",D1054/C1054-1)),"")</f>
        <v/>
      </c>
      <c r="F1054" s="355" t="str">
        <f t="shared" si="51"/>
        <v>否</v>
      </c>
      <c r="G1054" s="356" t="str">
        <f t="shared" si="52"/>
        <v>项</v>
      </c>
    </row>
    <row r="1055" ht="36" hidden="1" customHeight="1" spans="1:7">
      <c r="A1055" s="351">
        <v>2150802</v>
      </c>
      <c r="B1055" s="352" t="s">
        <v>74</v>
      </c>
      <c r="C1055" s="357">
        <v>0</v>
      </c>
      <c r="D1055" s="363">
        <v>0</v>
      </c>
      <c r="E1055" s="354" t="str">
        <f t="shared" si="53"/>
        <v/>
      </c>
      <c r="F1055" s="355" t="str">
        <f t="shared" si="51"/>
        <v>否</v>
      </c>
      <c r="G1055" s="356" t="str">
        <f t="shared" si="52"/>
        <v>项</v>
      </c>
    </row>
    <row r="1056" ht="36" hidden="1" customHeight="1" spans="1:7">
      <c r="A1056" s="351">
        <v>2150803</v>
      </c>
      <c r="B1056" s="352" t="s">
        <v>75</v>
      </c>
      <c r="C1056" s="357">
        <v>0</v>
      </c>
      <c r="D1056" s="363">
        <v>0</v>
      </c>
      <c r="E1056" s="354" t="str">
        <f t="shared" si="53"/>
        <v/>
      </c>
      <c r="F1056" s="355" t="str">
        <f t="shared" si="51"/>
        <v>否</v>
      </c>
      <c r="G1056" s="356" t="str">
        <f t="shared" si="52"/>
        <v>项</v>
      </c>
    </row>
    <row r="1057" ht="36" hidden="1" customHeight="1" spans="1:7">
      <c r="A1057" s="351">
        <v>2150804</v>
      </c>
      <c r="B1057" s="352" t="s">
        <v>897</v>
      </c>
      <c r="C1057" s="357">
        <v>0</v>
      </c>
      <c r="D1057" s="363">
        <v>0</v>
      </c>
      <c r="E1057" s="354" t="str">
        <f t="shared" si="53"/>
        <v/>
      </c>
      <c r="F1057" s="355" t="str">
        <f t="shared" si="51"/>
        <v>否</v>
      </c>
      <c r="G1057" s="356" t="str">
        <f t="shared" si="52"/>
        <v>项</v>
      </c>
    </row>
    <row r="1058" ht="36" customHeight="1" spans="1:7">
      <c r="A1058" s="351">
        <v>2150805</v>
      </c>
      <c r="B1058" s="352" t="s">
        <v>898</v>
      </c>
      <c r="C1058" s="357">
        <v>0</v>
      </c>
      <c r="D1058" s="363">
        <v>430</v>
      </c>
      <c r="E1058" s="354" t="str">
        <f t="shared" si="53"/>
        <v/>
      </c>
      <c r="F1058" s="355" t="str">
        <f t="shared" si="51"/>
        <v>是</v>
      </c>
      <c r="G1058" s="356" t="str">
        <f t="shared" si="52"/>
        <v>项</v>
      </c>
    </row>
    <row r="1059" ht="36" hidden="1" customHeight="1" spans="1:7">
      <c r="A1059" s="351">
        <v>2150806</v>
      </c>
      <c r="B1059" s="352" t="s">
        <v>899</v>
      </c>
      <c r="C1059" s="357">
        <v>0</v>
      </c>
      <c r="D1059" s="363">
        <v>0</v>
      </c>
      <c r="E1059" s="354" t="str">
        <f t="shared" si="53"/>
        <v/>
      </c>
      <c r="F1059" s="355" t="str">
        <f t="shared" si="51"/>
        <v>否</v>
      </c>
      <c r="G1059" s="356" t="str">
        <f t="shared" si="52"/>
        <v>项</v>
      </c>
    </row>
    <row r="1060" ht="36" hidden="1" customHeight="1" spans="1:7">
      <c r="A1060" s="351">
        <v>2150899</v>
      </c>
      <c r="B1060" s="352" t="s">
        <v>900</v>
      </c>
      <c r="C1060" s="357">
        <v>0</v>
      </c>
      <c r="D1060" s="363">
        <v>0</v>
      </c>
      <c r="E1060" s="354" t="str">
        <f t="shared" si="53"/>
        <v/>
      </c>
      <c r="F1060" s="355" t="str">
        <f t="shared" si="51"/>
        <v>否</v>
      </c>
      <c r="G1060" s="356" t="str">
        <f t="shared" si="52"/>
        <v>项</v>
      </c>
    </row>
    <row r="1061" ht="36" hidden="1" customHeight="1" spans="1:7">
      <c r="A1061" s="351">
        <v>21599</v>
      </c>
      <c r="B1061" s="352" t="s">
        <v>901</v>
      </c>
      <c r="C1061" s="353">
        <f>SUM(C1062:C1066)</f>
        <v>0</v>
      </c>
      <c r="D1061" s="353">
        <f>SUM(D1062:D1066)</f>
        <v>0</v>
      </c>
      <c r="E1061" s="354" t="str">
        <f t="shared" si="53"/>
        <v/>
      </c>
      <c r="F1061" s="355" t="str">
        <f t="shared" si="51"/>
        <v>否</v>
      </c>
      <c r="G1061" s="356" t="str">
        <f t="shared" si="52"/>
        <v>款</v>
      </c>
    </row>
    <row r="1062" ht="36" hidden="1" customHeight="1" spans="1:7">
      <c r="A1062" s="351">
        <v>2159901</v>
      </c>
      <c r="B1062" s="352" t="s">
        <v>902</v>
      </c>
      <c r="C1062" s="357">
        <v>0</v>
      </c>
      <c r="D1062" s="363">
        <v>0</v>
      </c>
      <c r="E1062" s="354" t="str">
        <f t="shared" si="53"/>
        <v/>
      </c>
      <c r="F1062" s="355" t="str">
        <f t="shared" si="51"/>
        <v>否</v>
      </c>
      <c r="G1062" s="356" t="str">
        <f t="shared" si="52"/>
        <v>项</v>
      </c>
    </row>
    <row r="1063" ht="36" hidden="1" customHeight="1" spans="1:7">
      <c r="A1063" s="351">
        <v>2159904</v>
      </c>
      <c r="B1063" s="352" t="s">
        <v>903</v>
      </c>
      <c r="C1063" s="357">
        <v>0</v>
      </c>
      <c r="D1063" s="363">
        <v>0</v>
      </c>
      <c r="E1063" s="354" t="str">
        <f t="shared" si="53"/>
        <v/>
      </c>
      <c r="F1063" s="355" t="str">
        <f t="shared" si="51"/>
        <v>否</v>
      </c>
      <c r="G1063" s="356" t="str">
        <f t="shared" si="52"/>
        <v>项</v>
      </c>
    </row>
    <row r="1064" ht="36" hidden="1" customHeight="1" spans="1:7">
      <c r="A1064" s="351">
        <v>2159905</v>
      </c>
      <c r="B1064" s="352" t="s">
        <v>904</v>
      </c>
      <c r="C1064" s="357">
        <v>0</v>
      </c>
      <c r="D1064" s="363">
        <v>0</v>
      </c>
      <c r="E1064" s="354" t="str">
        <f t="shared" si="53"/>
        <v/>
      </c>
      <c r="F1064" s="355" t="str">
        <f t="shared" si="51"/>
        <v>否</v>
      </c>
      <c r="G1064" s="356" t="str">
        <f t="shared" si="52"/>
        <v>项</v>
      </c>
    </row>
    <row r="1065" ht="36" hidden="1" customHeight="1" spans="1:7">
      <c r="A1065" s="351">
        <v>2159906</v>
      </c>
      <c r="B1065" s="352" t="s">
        <v>905</v>
      </c>
      <c r="C1065" s="357">
        <v>0</v>
      </c>
      <c r="D1065" s="363">
        <v>0</v>
      </c>
      <c r="E1065" s="354" t="str">
        <f t="shared" si="53"/>
        <v/>
      </c>
      <c r="F1065" s="355" t="str">
        <f t="shared" si="51"/>
        <v>否</v>
      </c>
      <c r="G1065" s="356" t="str">
        <f t="shared" si="52"/>
        <v>项</v>
      </c>
    </row>
    <row r="1066" ht="36" hidden="1" customHeight="1" spans="1:7">
      <c r="A1066" s="351">
        <v>2159999</v>
      </c>
      <c r="B1066" s="352" t="s">
        <v>906</v>
      </c>
      <c r="C1066" s="357">
        <v>0</v>
      </c>
      <c r="D1066" s="363">
        <v>0</v>
      </c>
      <c r="E1066" s="354" t="str">
        <f t="shared" si="53"/>
        <v/>
      </c>
      <c r="F1066" s="355" t="str">
        <f t="shared" si="51"/>
        <v>否</v>
      </c>
      <c r="G1066" s="356" t="str">
        <f t="shared" si="52"/>
        <v>项</v>
      </c>
    </row>
    <row r="1067" ht="36" customHeight="1" spans="1:7">
      <c r="A1067" s="351">
        <v>216</v>
      </c>
      <c r="B1067" s="352" t="s">
        <v>907</v>
      </c>
      <c r="C1067" s="353">
        <f>SUM(C1068,C1078,C1084)</f>
        <v>1900</v>
      </c>
      <c r="D1067" s="353">
        <f>SUM(D1068,D1078,D1084)</f>
        <v>1000</v>
      </c>
      <c r="E1067" s="354" t="str">
        <f t="shared" si="53"/>
        <v/>
      </c>
      <c r="F1067" s="355" t="str">
        <f t="shared" si="51"/>
        <v>是</v>
      </c>
      <c r="G1067" s="356" t="str">
        <f t="shared" si="52"/>
        <v>类</v>
      </c>
    </row>
    <row r="1068" ht="36" customHeight="1" spans="1:7">
      <c r="A1068" s="351">
        <v>21602</v>
      </c>
      <c r="B1068" s="352" t="s">
        <v>908</v>
      </c>
      <c r="C1068" s="353">
        <f>SUM(C1069:C1077)</f>
        <v>991</v>
      </c>
      <c r="D1068" s="353">
        <f>SUM(D1069:D1077)</f>
        <v>500</v>
      </c>
      <c r="E1068" s="354" t="str">
        <f t="shared" si="53"/>
        <v/>
      </c>
      <c r="F1068" s="355" t="str">
        <f t="shared" si="51"/>
        <v>是</v>
      </c>
      <c r="G1068" s="356" t="str">
        <f t="shared" si="52"/>
        <v>款</v>
      </c>
    </row>
    <row r="1069" ht="36" customHeight="1" spans="1:7">
      <c r="A1069" s="351">
        <v>2160201</v>
      </c>
      <c r="B1069" s="352" t="s">
        <v>73</v>
      </c>
      <c r="C1069" s="357">
        <v>588</v>
      </c>
      <c r="D1069" s="363">
        <v>270</v>
      </c>
      <c r="E1069" s="354" t="str">
        <f t="shared" si="53"/>
        <v/>
      </c>
      <c r="F1069" s="355" t="str">
        <f t="shared" si="51"/>
        <v>是</v>
      </c>
      <c r="G1069" s="356" t="str">
        <f t="shared" si="52"/>
        <v>项</v>
      </c>
    </row>
    <row r="1070" ht="36" customHeight="1" spans="1:7">
      <c r="A1070" s="351">
        <v>2160202</v>
      </c>
      <c r="B1070" s="352" t="s">
        <v>74</v>
      </c>
      <c r="C1070" s="357">
        <v>0</v>
      </c>
      <c r="D1070" s="363">
        <v>13</v>
      </c>
      <c r="E1070" s="354" t="str">
        <f t="shared" si="53"/>
        <v/>
      </c>
      <c r="F1070" s="355" t="str">
        <f t="shared" si="51"/>
        <v>是</v>
      </c>
      <c r="G1070" s="356" t="str">
        <f t="shared" si="52"/>
        <v>项</v>
      </c>
    </row>
    <row r="1071" ht="36" hidden="1" customHeight="1" spans="1:7">
      <c r="A1071" s="351">
        <v>2160203</v>
      </c>
      <c r="B1071" s="352" t="s">
        <v>75</v>
      </c>
      <c r="C1071" s="357">
        <v>0</v>
      </c>
      <c r="D1071" s="363">
        <v>0</v>
      </c>
      <c r="E1071" s="354" t="str">
        <f t="shared" si="53"/>
        <v/>
      </c>
      <c r="F1071" s="355" t="str">
        <f t="shared" si="51"/>
        <v>否</v>
      </c>
      <c r="G1071" s="356" t="str">
        <f t="shared" si="52"/>
        <v>项</v>
      </c>
    </row>
    <row r="1072" ht="36" hidden="1" customHeight="1" spans="1:7">
      <c r="A1072" s="351">
        <v>2160216</v>
      </c>
      <c r="B1072" s="352" t="s">
        <v>909</v>
      </c>
      <c r="C1072" s="357">
        <v>0</v>
      </c>
      <c r="D1072" s="363">
        <v>0</v>
      </c>
      <c r="E1072" s="354" t="str">
        <f t="shared" si="53"/>
        <v/>
      </c>
      <c r="F1072" s="355" t="str">
        <f t="shared" si="51"/>
        <v>否</v>
      </c>
      <c r="G1072" s="356" t="str">
        <f t="shared" si="52"/>
        <v>项</v>
      </c>
    </row>
    <row r="1073" ht="36" hidden="1" customHeight="1" spans="1:7">
      <c r="A1073" s="351">
        <v>2160217</v>
      </c>
      <c r="B1073" s="352" t="s">
        <v>910</v>
      </c>
      <c r="C1073" s="357">
        <v>0</v>
      </c>
      <c r="D1073" s="363">
        <v>0</v>
      </c>
      <c r="E1073" s="354" t="str">
        <f t="shared" si="53"/>
        <v/>
      </c>
      <c r="F1073" s="355" t="str">
        <f t="shared" si="51"/>
        <v>否</v>
      </c>
      <c r="G1073" s="356" t="str">
        <f t="shared" si="52"/>
        <v>项</v>
      </c>
    </row>
    <row r="1074" ht="36" hidden="1" customHeight="1" spans="1:7">
      <c r="A1074" s="351">
        <v>2160218</v>
      </c>
      <c r="B1074" s="352" t="s">
        <v>911</v>
      </c>
      <c r="C1074" s="357">
        <v>0</v>
      </c>
      <c r="D1074" s="363">
        <v>0</v>
      </c>
      <c r="E1074" s="354" t="str">
        <f t="shared" si="53"/>
        <v/>
      </c>
      <c r="F1074" s="355" t="str">
        <f t="shared" si="51"/>
        <v>否</v>
      </c>
      <c r="G1074" s="356" t="str">
        <f t="shared" si="52"/>
        <v>项</v>
      </c>
    </row>
    <row r="1075" ht="36" hidden="1" customHeight="1" spans="1:7">
      <c r="A1075" s="351">
        <v>2160219</v>
      </c>
      <c r="B1075" s="352" t="s">
        <v>912</v>
      </c>
      <c r="C1075" s="357">
        <v>0</v>
      </c>
      <c r="D1075" s="363">
        <v>0</v>
      </c>
      <c r="E1075" s="354" t="str">
        <f t="shared" si="53"/>
        <v/>
      </c>
      <c r="F1075" s="355" t="str">
        <f t="shared" si="51"/>
        <v>否</v>
      </c>
      <c r="G1075" s="356" t="str">
        <f t="shared" si="52"/>
        <v>项</v>
      </c>
    </row>
    <row r="1076" ht="36" hidden="1" customHeight="1" spans="1:7">
      <c r="A1076" s="351">
        <v>2160250</v>
      </c>
      <c r="B1076" s="352" t="s">
        <v>82</v>
      </c>
      <c r="C1076" s="357">
        <v>0</v>
      </c>
      <c r="D1076" s="363">
        <v>0</v>
      </c>
      <c r="E1076" s="354" t="str">
        <f t="shared" si="53"/>
        <v/>
      </c>
      <c r="F1076" s="355" t="str">
        <f t="shared" si="51"/>
        <v>否</v>
      </c>
      <c r="G1076" s="356" t="str">
        <f t="shared" si="52"/>
        <v>项</v>
      </c>
    </row>
    <row r="1077" ht="36" customHeight="1" spans="1:7">
      <c r="A1077" s="351">
        <v>2160299</v>
      </c>
      <c r="B1077" s="352" t="s">
        <v>913</v>
      </c>
      <c r="C1077" s="357">
        <v>403</v>
      </c>
      <c r="D1077" s="363">
        <v>217</v>
      </c>
      <c r="E1077" s="354" t="str">
        <f t="shared" si="53"/>
        <v/>
      </c>
      <c r="F1077" s="355" t="str">
        <f t="shared" si="51"/>
        <v>是</v>
      </c>
      <c r="G1077" s="356" t="str">
        <f t="shared" si="52"/>
        <v>项</v>
      </c>
    </row>
    <row r="1078" ht="36" customHeight="1" spans="1:7">
      <c r="A1078" s="351">
        <v>21606</v>
      </c>
      <c r="B1078" s="352" t="s">
        <v>914</v>
      </c>
      <c r="C1078" s="353">
        <f>SUM(C1079:C1083)</f>
        <v>209</v>
      </c>
      <c r="D1078" s="353">
        <f>SUM(D1079:D1083)</f>
        <v>500</v>
      </c>
      <c r="E1078" s="354">
        <f t="shared" si="53"/>
        <v>1.392</v>
      </c>
      <c r="F1078" s="355" t="str">
        <f t="shared" si="51"/>
        <v>是</v>
      </c>
      <c r="G1078" s="356" t="str">
        <f t="shared" si="52"/>
        <v>款</v>
      </c>
    </row>
    <row r="1079" ht="36" hidden="1" customHeight="1" spans="1:7">
      <c r="A1079" s="351">
        <v>2160601</v>
      </c>
      <c r="B1079" s="352" t="s">
        <v>73</v>
      </c>
      <c r="C1079" s="357">
        <v>0</v>
      </c>
      <c r="D1079" s="363">
        <v>0</v>
      </c>
      <c r="E1079" s="354" t="str">
        <f t="shared" si="53"/>
        <v/>
      </c>
      <c r="F1079" s="355" t="str">
        <f t="shared" si="51"/>
        <v>否</v>
      </c>
      <c r="G1079" s="356" t="str">
        <f t="shared" si="52"/>
        <v>项</v>
      </c>
    </row>
    <row r="1080" ht="36" customHeight="1" spans="1:7">
      <c r="A1080" s="351">
        <v>2160602</v>
      </c>
      <c r="B1080" s="352" t="s">
        <v>74</v>
      </c>
      <c r="C1080" s="357">
        <v>2</v>
      </c>
      <c r="D1080" s="363">
        <v>0</v>
      </c>
      <c r="E1080" s="354" t="str">
        <f t="shared" si="53"/>
        <v/>
      </c>
      <c r="F1080" s="355" t="str">
        <f t="shared" si="51"/>
        <v>是</v>
      </c>
      <c r="G1080" s="356" t="str">
        <f t="shared" si="52"/>
        <v>项</v>
      </c>
    </row>
    <row r="1081" ht="36" hidden="1" customHeight="1" spans="1:7">
      <c r="A1081" s="351">
        <v>2160603</v>
      </c>
      <c r="B1081" s="352" t="s">
        <v>75</v>
      </c>
      <c r="C1081" s="357">
        <v>0</v>
      </c>
      <c r="D1081" s="363">
        <v>0</v>
      </c>
      <c r="E1081" s="354" t="str">
        <f t="shared" si="53"/>
        <v/>
      </c>
      <c r="F1081" s="355" t="str">
        <f t="shared" si="51"/>
        <v>否</v>
      </c>
      <c r="G1081" s="356" t="str">
        <f t="shared" si="52"/>
        <v>项</v>
      </c>
    </row>
    <row r="1082" ht="36" hidden="1" customHeight="1" spans="1:7">
      <c r="A1082" s="351">
        <v>2160607</v>
      </c>
      <c r="B1082" s="352" t="s">
        <v>915</v>
      </c>
      <c r="C1082" s="357">
        <v>0</v>
      </c>
      <c r="D1082" s="363">
        <v>0</v>
      </c>
      <c r="E1082" s="354" t="str">
        <f t="shared" si="53"/>
        <v/>
      </c>
      <c r="F1082" s="355" t="str">
        <f t="shared" si="51"/>
        <v>否</v>
      </c>
      <c r="G1082" s="356" t="str">
        <f t="shared" si="52"/>
        <v>项</v>
      </c>
    </row>
    <row r="1083" ht="36" customHeight="1" spans="1:7">
      <c r="A1083" s="351">
        <v>2160699</v>
      </c>
      <c r="B1083" s="352" t="s">
        <v>916</v>
      </c>
      <c r="C1083" s="357">
        <v>207</v>
      </c>
      <c r="D1083" s="363">
        <v>500</v>
      </c>
      <c r="E1083" s="354">
        <f t="shared" si="53"/>
        <v>1.415</v>
      </c>
      <c r="F1083" s="355" t="str">
        <f t="shared" si="51"/>
        <v>是</v>
      </c>
      <c r="G1083" s="356" t="str">
        <f t="shared" si="52"/>
        <v>项</v>
      </c>
    </row>
    <row r="1084" ht="36" customHeight="1" spans="1:7">
      <c r="A1084" s="351">
        <v>21699</v>
      </c>
      <c r="B1084" s="352" t="s">
        <v>917</v>
      </c>
      <c r="C1084" s="353">
        <f>SUM(C1085:C1086)</f>
        <v>700</v>
      </c>
      <c r="D1084" s="353">
        <f>SUM(D1085:D1086)</f>
        <v>0</v>
      </c>
      <c r="E1084" s="354" t="str">
        <f t="shared" si="53"/>
        <v/>
      </c>
      <c r="F1084" s="355" t="str">
        <f t="shared" si="51"/>
        <v>是</v>
      </c>
      <c r="G1084" s="356" t="str">
        <f t="shared" si="52"/>
        <v>款</v>
      </c>
    </row>
    <row r="1085" ht="36" hidden="1" customHeight="1" spans="1:7">
      <c r="A1085" s="351">
        <v>2169901</v>
      </c>
      <c r="B1085" s="352" t="s">
        <v>918</v>
      </c>
      <c r="C1085" s="357">
        <v>0</v>
      </c>
      <c r="D1085" s="363">
        <v>0</v>
      </c>
      <c r="E1085" s="354" t="str">
        <f t="shared" si="53"/>
        <v/>
      </c>
      <c r="F1085" s="355" t="str">
        <f t="shared" si="51"/>
        <v>否</v>
      </c>
      <c r="G1085" s="356" t="str">
        <f t="shared" si="52"/>
        <v>项</v>
      </c>
    </row>
    <row r="1086" ht="36" customHeight="1" spans="1:7">
      <c r="A1086" s="351">
        <v>2169999</v>
      </c>
      <c r="B1086" s="352" t="s">
        <v>919</v>
      </c>
      <c r="C1086" s="357">
        <v>700</v>
      </c>
      <c r="D1086" s="363">
        <v>0</v>
      </c>
      <c r="E1086" s="354" t="str">
        <f t="shared" si="53"/>
        <v/>
      </c>
      <c r="F1086" s="355" t="str">
        <f t="shared" si="51"/>
        <v>是</v>
      </c>
      <c r="G1086" s="356" t="str">
        <f t="shared" si="52"/>
        <v>项</v>
      </c>
    </row>
    <row r="1087" ht="36" customHeight="1" spans="1:7">
      <c r="A1087" s="351">
        <v>217</v>
      </c>
      <c r="B1087" s="352" t="s">
        <v>920</v>
      </c>
      <c r="C1087" s="353">
        <f>SUM(C1088,C1095,C1105,C1111,C1114)</f>
        <v>0</v>
      </c>
      <c r="D1087" s="353">
        <f>SUM(D1088,D1095,D1105,D1111,D1114)</f>
        <v>0</v>
      </c>
      <c r="E1087" s="354" t="str">
        <f t="shared" si="53"/>
        <v/>
      </c>
      <c r="F1087" s="355" t="str">
        <f t="shared" si="51"/>
        <v>是</v>
      </c>
      <c r="G1087" s="356" t="str">
        <f t="shared" si="52"/>
        <v>类</v>
      </c>
    </row>
    <row r="1088" ht="36" hidden="1" customHeight="1" spans="1:7">
      <c r="A1088" s="351">
        <v>21701</v>
      </c>
      <c r="B1088" s="352" t="s">
        <v>921</v>
      </c>
      <c r="C1088" s="353">
        <f>SUM(C1089:C1094)</f>
        <v>0</v>
      </c>
      <c r="D1088" s="353">
        <f>SUM(D1089:D1094)</f>
        <v>0</v>
      </c>
      <c r="E1088" s="354" t="str">
        <f t="shared" si="53"/>
        <v/>
      </c>
      <c r="F1088" s="355" t="str">
        <f t="shared" si="51"/>
        <v>否</v>
      </c>
      <c r="G1088" s="356" t="str">
        <f t="shared" si="52"/>
        <v>款</v>
      </c>
    </row>
    <row r="1089" ht="36" hidden="1" customHeight="1" spans="1:7">
      <c r="A1089" s="351">
        <v>2170101</v>
      </c>
      <c r="B1089" s="352" t="s">
        <v>73</v>
      </c>
      <c r="C1089" s="357">
        <v>0</v>
      </c>
      <c r="D1089" s="363">
        <v>0</v>
      </c>
      <c r="E1089" s="354" t="str">
        <f t="shared" si="53"/>
        <v/>
      </c>
      <c r="F1089" s="355" t="str">
        <f t="shared" si="51"/>
        <v>否</v>
      </c>
      <c r="G1089" s="356" t="str">
        <f t="shared" si="52"/>
        <v>项</v>
      </c>
    </row>
    <row r="1090" ht="36" hidden="1" customHeight="1" spans="1:7">
      <c r="A1090" s="351">
        <v>2170102</v>
      </c>
      <c r="B1090" s="352" t="s">
        <v>74</v>
      </c>
      <c r="C1090" s="357">
        <v>0</v>
      </c>
      <c r="D1090" s="363">
        <v>0</v>
      </c>
      <c r="E1090" s="354" t="str">
        <f t="shared" si="53"/>
        <v/>
      </c>
      <c r="F1090" s="355" t="str">
        <f t="shared" si="51"/>
        <v>否</v>
      </c>
      <c r="G1090" s="356" t="str">
        <f t="shared" si="52"/>
        <v>项</v>
      </c>
    </row>
    <row r="1091" ht="36" hidden="1" customHeight="1" spans="1:7">
      <c r="A1091" s="351">
        <v>2170103</v>
      </c>
      <c r="B1091" s="352" t="s">
        <v>75</v>
      </c>
      <c r="C1091" s="357">
        <v>0</v>
      </c>
      <c r="D1091" s="363">
        <v>0</v>
      </c>
      <c r="E1091" s="354" t="str">
        <f t="shared" si="53"/>
        <v/>
      </c>
      <c r="F1091" s="355" t="str">
        <f t="shared" si="51"/>
        <v>否</v>
      </c>
      <c r="G1091" s="356" t="str">
        <f t="shared" si="52"/>
        <v>项</v>
      </c>
    </row>
    <row r="1092" ht="36" hidden="1" customHeight="1" spans="1:7">
      <c r="A1092" s="351">
        <v>2170104</v>
      </c>
      <c r="B1092" s="352" t="s">
        <v>922</v>
      </c>
      <c r="C1092" s="357">
        <v>0</v>
      </c>
      <c r="D1092" s="363">
        <v>0</v>
      </c>
      <c r="E1092" s="354" t="str">
        <f t="shared" si="53"/>
        <v/>
      </c>
      <c r="F1092" s="355" t="str">
        <f t="shared" si="51"/>
        <v>否</v>
      </c>
      <c r="G1092" s="356" t="str">
        <f t="shared" si="52"/>
        <v>项</v>
      </c>
    </row>
    <row r="1093" ht="36" hidden="1" customHeight="1" spans="1:7">
      <c r="A1093" s="351">
        <v>2170150</v>
      </c>
      <c r="B1093" s="352" t="s">
        <v>82</v>
      </c>
      <c r="C1093" s="357">
        <v>0</v>
      </c>
      <c r="D1093" s="363">
        <v>0</v>
      </c>
      <c r="E1093" s="354" t="str">
        <f t="shared" si="53"/>
        <v/>
      </c>
      <c r="F1093" s="355" t="str">
        <f t="shared" si="51"/>
        <v>否</v>
      </c>
      <c r="G1093" s="356" t="str">
        <f t="shared" si="52"/>
        <v>项</v>
      </c>
    </row>
    <row r="1094" ht="36" hidden="1" customHeight="1" spans="1:7">
      <c r="A1094" s="351">
        <v>2170199</v>
      </c>
      <c r="B1094" s="352" t="s">
        <v>923</v>
      </c>
      <c r="C1094" s="357">
        <v>0</v>
      </c>
      <c r="D1094" s="363">
        <v>0</v>
      </c>
      <c r="E1094" s="354" t="str">
        <f t="shared" si="53"/>
        <v/>
      </c>
      <c r="F1094" s="355" t="str">
        <f t="shared" si="51"/>
        <v>否</v>
      </c>
      <c r="G1094" s="356" t="str">
        <f t="shared" si="52"/>
        <v>项</v>
      </c>
    </row>
    <row r="1095" ht="36" hidden="1" customHeight="1" spans="1:7">
      <c r="A1095" s="358">
        <v>21702</v>
      </c>
      <c r="B1095" s="352" t="s">
        <v>924</v>
      </c>
      <c r="C1095" s="353">
        <f>SUM(C1096:C1104)</f>
        <v>0</v>
      </c>
      <c r="D1095" s="353">
        <f>SUM(D1096:D1104)</f>
        <v>0</v>
      </c>
      <c r="E1095" s="354" t="str">
        <f t="shared" si="53"/>
        <v/>
      </c>
      <c r="F1095" s="355" t="str">
        <f t="shared" si="51"/>
        <v>否</v>
      </c>
      <c r="G1095" s="356" t="str">
        <f t="shared" si="52"/>
        <v>款</v>
      </c>
    </row>
    <row r="1096" ht="36" hidden="1" customHeight="1" spans="1:7">
      <c r="A1096" s="358">
        <v>2170201</v>
      </c>
      <c r="B1096" s="352" t="s">
        <v>925</v>
      </c>
      <c r="C1096" s="357">
        <v>0</v>
      </c>
      <c r="D1096" s="363">
        <v>0</v>
      </c>
      <c r="E1096" s="354" t="str">
        <f t="shared" si="53"/>
        <v/>
      </c>
      <c r="F1096" s="355" t="str">
        <f t="shared" si="51"/>
        <v>否</v>
      </c>
      <c r="G1096" s="356" t="str">
        <f t="shared" si="52"/>
        <v>项</v>
      </c>
    </row>
    <row r="1097" ht="36" hidden="1" customHeight="1" spans="1:7">
      <c r="A1097" s="358">
        <v>2170202</v>
      </c>
      <c r="B1097" s="352" t="s">
        <v>926</v>
      </c>
      <c r="C1097" s="357">
        <v>0</v>
      </c>
      <c r="D1097" s="363">
        <v>0</v>
      </c>
      <c r="E1097" s="354" t="str">
        <f t="shared" si="53"/>
        <v/>
      </c>
      <c r="F1097" s="355" t="str">
        <f t="shared" si="51"/>
        <v>否</v>
      </c>
      <c r="G1097" s="356" t="str">
        <f t="shared" si="52"/>
        <v>项</v>
      </c>
    </row>
    <row r="1098" ht="36" hidden="1" customHeight="1" spans="1:7">
      <c r="A1098" s="351">
        <v>2170203</v>
      </c>
      <c r="B1098" s="352" t="s">
        <v>927</v>
      </c>
      <c r="C1098" s="357">
        <v>0</v>
      </c>
      <c r="D1098" s="363">
        <v>0</v>
      </c>
      <c r="E1098" s="354" t="str">
        <f t="shared" si="53"/>
        <v/>
      </c>
      <c r="F1098" s="355" t="str">
        <f t="shared" si="51"/>
        <v>否</v>
      </c>
      <c r="G1098" s="356" t="str">
        <f t="shared" si="52"/>
        <v>项</v>
      </c>
    </row>
    <row r="1099" ht="36" hidden="1" customHeight="1" spans="1:7">
      <c r="A1099" s="351">
        <v>2170204</v>
      </c>
      <c r="B1099" s="352" t="s">
        <v>928</v>
      </c>
      <c r="C1099" s="357">
        <v>0</v>
      </c>
      <c r="D1099" s="363">
        <v>0</v>
      </c>
      <c r="E1099" s="354" t="str">
        <f t="shared" si="53"/>
        <v/>
      </c>
      <c r="F1099" s="355" t="str">
        <f t="shared" si="51"/>
        <v>否</v>
      </c>
      <c r="G1099" s="356" t="str">
        <f t="shared" si="52"/>
        <v>项</v>
      </c>
    </row>
    <row r="1100" ht="36" hidden="1" customHeight="1" spans="1:7">
      <c r="A1100" s="351">
        <v>2170205</v>
      </c>
      <c r="B1100" s="352" t="s">
        <v>929</v>
      </c>
      <c r="C1100" s="357">
        <v>0</v>
      </c>
      <c r="D1100" s="363">
        <v>0</v>
      </c>
      <c r="E1100" s="354" t="str">
        <f t="shared" si="53"/>
        <v/>
      </c>
      <c r="F1100" s="355" t="str">
        <f t="shared" si="51"/>
        <v>否</v>
      </c>
      <c r="G1100" s="356" t="str">
        <f t="shared" si="52"/>
        <v>项</v>
      </c>
    </row>
    <row r="1101" ht="36" hidden="1" customHeight="1" spans="1:7">
      <c r="A1101" s="351">
        <v>2170206</v>
      </c>
      <c r="B1101" s="352" t="s">
        <v>930</v>
      </c>
      <c r="C1101" s="357">
        <v>0</v>
      </c>
      <c r="D1101" s="363">
        <v>0</v>
      </c>
      <c r="E1101" s="354" t="str">
        <f t="shared" si="53"/>
        <v/>
      </c>
      <c r="F1101" s="355" t="str">
        <f t="shared" si="51"/>
        <v>否</v>
      </c>
      <c r="G1101" s="356" t="str">
        <f t="shared" si="52"/>
        <v>项</v>
      </c>
    </row>
    <row r="1102" ht="36" hidden="1" customHeight="1" spans="1:7">
      <c r="A1102" s="351">
        <v>2170207</v>
      </c>
      <c r="B1102" s="352" t="s">
        <v>931</v>
      </c>
      <c r="C1102" s="357">
        <v>0</v>
      </c>
      <c r="D1102" s="363">
        <v>0</v>
      </c>
      <c r="E1102" s="354" t="str">
        <f t="shared" si="53"/>
        <v/>
      </c>
      <c r="F1102" s="355" t="str">
        <f t="shared" si="51"/>
        <v>否</v>
      </c>
      <c r="G1102" s="356" t="str">
        <f t="shared" si="52"/>
        <v>项</v>
      </c>
    </row>
    <row r="1103" ht="36" hidden="1" customHeight="1" spans="1:7">
      <c r="A1103" s="351">
        <v>2170208</v>
      </c>
      <c r="B1103" s="352" t="s">
        <v>932</v>
      </c>
      <c r="C1103" s="357">
        <v>0</v>
      </c>
      <c r="D1103" s="363">
        <v>0</v>
      </c>
      <c r="E1103" s="354" t="str">
        <f t="shared" si="53"/>
        <v/>
      </c>
      <c r="F1103" s="355" t="str">
        <f t="shared" si="51"/>
        <v>否</v>
      </c>
      <c r="G1103" s="356" t="str">
        <f t="shared" si="52"/>
        <v>项</v>
      </c>
    </row>
    <row r="1104" ht="36" hidden="1" customHeight="1" spans="1:7">
      <c r="A1104" s="351">
        <v>2170299</v>
      </c>
      <c r="B1104" s="352" t="s">
        <v>933</v>
      </c>
      <c r="C1104" s="357">
        <v>0</v>
      </c>
      <c r="D1104" s="363">
        <v>0</v>
      </c>
      <c r="E1104" s="354" t="str">
        <f t="shared" si="53"/>
        <v/>
      </c>
      <c r="F1104" s="355" t="str">
        <f t="shared" si="51"/>
        <v>否</v>
      </c>
      <c r="G1104" s="356" t="str">
        <f t="shared" si="52"/>
        <v>项</v>
      </c>
    </row>
    <row r="1105" ht="36" hidden="1" customHeight="1" spans="1:7">
      <c r="A1105" s="351">
        <v>21703</v>
      </c>
      <c r="B1105" s="352" t="s">
        <v>934</v>
      </c>
      <c r="C1105" s="353">
        <f>SUM(C1106:C1110)</f>
        <v>0</v>
      </c>
      <c r="D1105" s="353">
        <f>SUM(D1106:D1110)</f>
        <v>0</v>
      </c>
      <c r="E1105" s="354" t="str">
        <f t="shared" si="53"/>
        <v/>
      </c>
      <c r="F1105" s="355" t="str">
        <f t="shared" si="51"/>
        <v>否</v>
      </c>
      <c r="G1105" s="356" t="str">
        <f t="shared" si="52"/>
        <v>款</v>
      </c>
    </row>
    <row r="1106" ht="36" hidden="1" customHeight="1" spans="1:7">
      <c r="A1106" s="351">
        <v>2170301</v>
      </c>
      <c r="B1106" s="352" t="s">
        <v>935</v>
      </c>
      <c r="C1106" s="357">
        <v>0</v>
      </c>
      <c r="D1106" s="363">
        <v>0</v>
      </c>
      <c r="E1106" s="354" t="str">
        <f t="shared" si="53"/>
        <v/>
      </c>
      <c r="F1106" s="355" t="str">
        <f t="shared" si="51"/>
        <v>否</v>
      </c>
      <c r="G1106" s="356" t="str">
        <f t="shared" si="52"/>
        <v>项</v>
      </c>
    </row>
    <row r="1107" ht="36" hidden="1" customHeight="1" spans="1:7">
      <c r="A1107" s="351">
        <v>2170302</v>
      </c>
      <c r="B1107" s="352" t="s">
        <v>936</v>
      </c>
      <c r="C1107" s="357">
        <v>0</v>
      </c>
      <c r="D1107" s="363">
        <v>0</v>
      </c>
      <c r="E1107" s="354" t="str">
        <f t="shared" si="53"/>
        <v/>
      </c>
      <c r="F1107" s="355" t="str">
        <f t="shared" si="51"/>
        <v>否</v>
      </c>
      <c r="G1107" s="356" t="str">
        <f t="shared" si="52"/>
        <v>项</v>
      </c>
    </row>
    <row r="1108" ht="36" hidden="1" customHeight="1" spans="1:7">
      <c r="A1108" s="351">
        <v>2170303</v>
      </c>
      <c r="B1108" s="352" t="s">
        <v>937</v>
      </c>
      <c r="C1108" s="357">
        <v>0</v>
      </c>
      <c r="D1108" s="363">
        <v>0</v>
      </c>
      <c r="E1108" s="354" t="str">
        <f t="shared" si="53"/>
        <v/>
      </c>
      <c r="F1108" s="355" t="str">
        <f t="shared" si="51"/>
        <v>否</v>
      </c>
      <c r="G1108" s="356" t="str">
        <f t="shared" si="52"/>
        <v>项</v>
      </c>
    </row>
    <row r="1109" ht="36" hidden="1" customHeight="1" spans="1:7">
      <c r="A1109" s="351">
        <v>2170304</v>
      </c>
      <c r="B1109" s="352" t="s">
        <v>938</v>
      </c>
      <c r="C1109" s="357">
        <v>0</v>
      </c>
      <c r="D1109" s="363">
        <v>0</v>
      </c>
      <c r="E1109" s="354" t="str">
        <f t="shared" si="53"/>
        <v/>
      </c>
      <c r="F1109" s="355" t="str">
        <f t="shared" si="51"/>
        <v>否</v>
      </c>
      <c r="G1109" s="356" t="str">
        <f t="shared" si="52"/>
        <v>项</v>
      </c>
    </row>
    <row r="1110" ht="36" hidden="1" customHeight="1" spans="1:7">
      <c r="A1110" s="351">
        <v>2170399</v>
      </c>
      <c r="B1110" s="352" t="s">
        <v>939</v>
      </c>
      <c r="C1110" s="357">
        <v>0</v>
      </c>
      <c r="D1110" s="363">
        <v>0</v>
      </c>
      <c r="E1110" s="354" t="str">
        <f t="shared" si="53"/>
        <v/>
      </c>
      <c r="F1110" s="355" t="str">
        <f t="shared" si="51"/>
        <v>否</v>
      </c>
      <c r="G1110" s="356" t="str">
        <f t="shared" si="52"/>
        <v>项</v>
      </c>
    </row>
    <row r="1111" ht="36" hidden="1" customHeight="1" spans="1:7">
      <c r="A1111" s="351">
        <v>21704</v>
      </c>
      <c r="B1111" s="352" t="s">
        <v>940</v>
      </c>
      <c r="C1111" s="353">
        <f>SUM(C1112:C1113)</f>
        <v>0</v>
      </c>
      <c r="D1111" s="353">
        <f>SUM(D1112:D1113)</f>
        <v>0</v>
      </c>
      <c r="E1111" s="354" t="str">
        <f t="shared" si="53"/>
        <v/>
      </c>
      <c r="F1111" s="355" t="str">
        <f t="shared" si="51"/>
        <v>否</v>
      </c>
      <c r="G1111" s="356" t="str">
        <f t="shared" si="52"/>
        <v>款</v>
      </c>
    </row>
    <row r="1112" ht="36" hidden="1" customHeight="1" spans="1:7">
      <c r="A1112" s="358">
        <v>2170401</v>
      </c>
      <c r="B1112" s="352" t="s">
        <v>941</v>
      </c>
      <c r="C1112" s="357">
        <v>0</v>
      </c>
      <c r="D1112" s="363">
        <v>0</v>
      </c>
      <c r="E1112" s="354" t="str">
        <f t="shared" si="53"/>
        <v/>
      </c>
      <c r="F1112" s="355" t="str">
        <f t="shared" si="51"/>
        <v>否</v>
      </c>
      <c r="G1112" s="356" t="str">
        <f t="shared" si="52"/>
        <v>项</v>
      </c>
    </row>
    <row r="1113" ht="36" hidden="1" customHeight="1" spans="1:7">
      <c r="A1113" s="351">
        <v>2170499</v>
      </c>
      <c r="B1113" s="352" t="s">
        <v>942</v>
      </c>
      <c r="C1113" s="357">
        <v>0</v>
      </c>
      <c r="D1113" s="363">
        <v>0</v>
      </c>
      <c r="E1113" s="354" t="str">
        <f t="shared" si="53"/>
        <v/>
      </c>
      <c r="F1113" s="355" t="str">
        <f t="shared" ref="F1113:F1176" si="54">IF(LEN(A1113)=3,"是",IF(B1113&lt;&gt;"",IF(SUM(C1113:D1113)&lt;&gt;0,"是","否"),"是"))</f>
        <v>否</v>
      </c>
      <c r="G1113" s="356" t="str">
        <f t="shared" ref="G1113:G1176" si="55">IF(LEN(A1113)=3,"类",IF(LEN(A1113)=5,"款","项"))</f>
        <v>项</v>
      </c>
    </row>
    <row r="1114" ht="36" hidden="1" customHeight="1" spans="1:7">
      <c r="A1114" s="351">
        <v>21799</v>
      </c>
      <c r="B1114" s="352" t="s">
        <v>943</v>
      </c>
      <c r="C1114" s="353">
        <f>SUM(C1115:C1116)</f>
        <v>0</v>
      </c>
      <c r="D1114" s="353">
        <f>SUM(D1115:D1116)</f>
        <v>0</v>
      </c>
      <c r="E1114" s="354" t="str">
        <f t="shared" si="53"/>
        <v/>
      </c>
      <c r="F1114" s="355" t="str">
        <f t="shared" si="54"/>
        <v>否</v>
      </c>
      <c r="G1114" s="356" t="str">
        <f t="shared" si="55"/>
        <v>款</v>
      </c>
    </row>
    <row r="1115" ht="36" hidden="1" customHeight="1" spans="1:7">
      <c r="A1115" s="351">
        <v>2179902</v>
      </c>
      <c r="B1115" s="352" t="s">
        <v>944</v>
      </c>
      <c r="C1115" s="357">
        <v>0</v>
      </c>
      <c r="D1115" s="363">
        <v>0</v>
      </c>
      <c r="E1115" s="354" t="str">
        <f t="shared" si="53"/>
        <v/>
      </c>
      <c r="F1115" s="355" t="str">
        <f t="shared" si="54"/>
        <v>否</v>
      </c>
      <c r="G1115" s="356" t="str">
        <f t="shared" si="55"/>
        <v>项</v>
      </c>
    </row>
    <row r="1116" ht="36" hidden="1" customHeight="1" spans="1:7">
      <c r="A1116" s="351">
        <v>2179999</v>
      </c>
      <c r="B1116" s="352" t="s">
        <v>945</v>
      </c>
      <c r="C1116" s="357">
        <v>0</v>
      </c>
      <c r="D1116" s="363">
        <v>0</v>
      </c>
      <c r="E1116" s="354" t="str">
        <f t="shared" si="53"/>
        <v/>
      </c>
      <c r="F1116" s="355" t="str">
        <f t="shared" si="54"/>
        <v>否</v>
      </c>
      <c r="G1116" s="356" t="str">
        <f t="shared" si="55"/>
        <v>项</v>
      </c>
    </row>
    <row r="1117" ht="36" customHeight="1" spans="1:7">
      <c r="A1117" s="351">
        <v>219</v>
      </c>
      <c r="B1117" s="352" t="s">
        <v>946</v>
      </c>
      <c r="C1117" s="353">
        <f>SUM(C1118:C1126)</f>
        <v>0</v>
      </c>
      <c r="D1117" s="353">
        <f>SUM(D1118:D1126)</f>
        <v>0</v>
      </c>
      <c r="E1117" s="354" t="str">
        <f t="shared" si="53"/>
        <v/>
      </c>
      <c r="F1117" s="355" t="str">
        <f t="shared" si="54"/>
        <v>是</v>
      </c>
      <c r="G1117" s="356" t="str">
        <f t="shared" si="55"/>
        <v>类</v>
      </c>
    </row>
    <row r="1118" ht="36" hidden="1" customHeight="1" spans="1:7">
      <c r="A1118" s="351">
        <v>21901</v>
      </c>
      <c r="B1118" s="352" t="s">
        <v>947</v>
      </c>
      <c r="C1118" s="357">
        <v>0</v>
      </c>
      <c r="D1118" s="363">
        <v>0</v>
      </c>
      <c r="E1118" s="354" t="str">
        <f t="shared" ref="E1118:E1181" si="56">IF(C1118&lt;&gt;0,IF((D1118/C1118-1)&lt;-30%,"",IF((D1118/C1118-1)&gt;150%,"",D1118/C1118-1)),"")</f>
        <v/>
      </c>
      <c r="F1118" s="355" t="str">
        <f t="shared" si="54"/>
        <v>否</v>
      </c>
      <c r="G1118" s="356" t="str">
        <f t="shared" si="55"/>
        <v>款</v>
      </c>
    </row>
    <row r="1119" ht="36" hidden="1" customHeight="1" spans="1:7">
      <c r="A1119" s="351">
        <v>21902</v>
      </c>
      <c r="B1119" s="352" t="s">
        <v>948</v>
      </c>
      <c r="C1119" s="357">
        <v>0</v>
      </c>
      <c r="D1119" s="363">
        <v>0</v>
      </c>
      <c r="E1119" s="354" t="str">
        <f t="shared" si="56"/>
        <v/>
      </c>
      <c r="F1119" s="355" t="str">
        <f t="shared" si="54"/>
        <v>否</v>
      </c>
      <c r="G1119" s="356" t="str">
        <f t="shared" si="55"/>
        <v>款</v>
      </c>
    </row>
    <row r="1120" ht="36" hidden="1" customHeight="1" spans="1:7">
      <c r="A1120" s="351">
        <v>21903</v>
      </c>
      <c r="B1120" s="352" t="s">
        <v>949</v>
      </c>
      <c r="C1120" s="357">
        <v>0</v>
      </c>
      <c r="D1120" s="363">
        <v>0</v>
      </c>
      <c r="E1120" s="354" t="str">
        <f t="shared" si="56"/>
        <v/>
      </c>
      <c r="F1120" s="355" t="str">
        <f t="shared" si="54"/>
        <v>否</v>
      </c>
      <c r="G1120" s="356" t="str">
        <f t="shared" si="55"/>
        <v>款</v>
      </c>
    </row>
    <row r="1121" ht="36" hidden="1" customHeight="1" spans="1:7">
      <c r="A1121" s="351">
        <v>21904</v>
      </c>
      <c r="B1121" s="352" t="s">
        <v>950</v>
      </c>
      <c r="C1121" s="357">
        <v>0</v>
      </c>
      <c r="D1121" s="363">
        <v>0</v>
      </c>
      <c r="E1121" s="354" t="str">
        <f t="shared" si="56"/>
        <v/>
      </c>
      <c r="F1121" s="355" t="str">
        <f t="shared" si="54"/>
        <v>否</v>
      </c>
      <c r="G1121" s="356" t="str">
        <f t="shared" si="55"/>
        <v>款</v>
      </c>
    </row>
    <row r="1122" ht="36" hidden="1" customHeight="1" spans="1:7">
      <c r="A1122" s="351">
        <v>21905</v>
      </c>
      <c r="B1122" s="352" t="s">
        <v>951</v>
      </c>
      <c r="C1122" s="357">
        <v>0</v>
      </c>
      <c r="D1122" s="363">
        <v>0</v>
      </c>
      <c r="E1122" s="354" t="str">
        <f t="shared" si="56"/>
        <v/>
      </c>
      <c r="F1122" s="355" t="str">
        <f t="shared" si="54"/>
        <v>否</v>
      </c>
      <c r="G1122" s="356" t="str">
        <f t="shared" si="55"/>
        <v>款</v>
      </c>
    </row>
    <row r="1123" ht="36" hidden="1" customHeight="1" spans="1:7">
      <c r="A1123" s="351">
        <v>21906</v>
      </c>
      <c r="B1123" s="352" t="s">
        <v>727</v>
      </c>
      <c r="C1123" s="357">
        <v>0</v>
      </c>
      <c r="D1123" s="363">
        <v>0</v>
      </c>
      <c r="E1123" s="354" t="str">
        <f t="shared" si="56"/>
        <v/>
      </c>
      <c r="F1123" s="355" t="str">
        <f t="shared" si="54"/>
        <v>否</v>
      </c>
      <c r="G1123" s="356" t="str">
        <f t="shared" si="55"/>
        <v>款</v>
      </c>
    </row>
    <row r="1124" ht="36" hidden="1" customHeight="1" spans="1:7">
      <c r="A1124" s="351">
        <v>21907</v>
      </c>
      <c r="B1124" s="352" t="s">
        <v>952</v>
      </c>
      <c r="C1124" s="357">
        <v>0</v>
      </c>
      <c r="D1124" s="363">
        <v>0</v>
      </c>
      <c r="E1124" s="354" t="str">
        <f t="shared" si="56"/>
        <v/>
      </c>
      <c r="F1124" s="355" t="str">
        <f t="shared" si="54"/>
        <v>否</v>
      </c>
      <c r="G1124" s="356" t="str">
        <f t="shared" si="55"/>
        <v>款</v>
      </c>
    </row>
    <row r="1125" ht="36" hidden="1" customHeight="1" spans="1:7">
      <c r="A1125" s="351">
        <v>21908</v>
      </c>
      <c r="B1125" s="352" t="s">
        <v>953</v>
      </c>
      <c r="C1125" s="357">
        <v>0</v>
      </c>
      <c r="D1125" s="363">
        <v>0</v>
      </c>
      <c r="E1125" s="354" t="str">
        <f t="shared" si="56"/>
        <v/>
      </c>
      <c r="F1125" s="355" t="str">
        <f t="shared" si="54"/>
        <v>否</v>
      </c>
      <c r="G1125" s="356" t="str">
        <f t="shared" si="55"/>
        <v>款</v>
      </c>
    </row>
    <row r="1126" ht="36" hidden="1" customHeight="1" spans="1:7">
      <c r="A1126" s="351">
        <v>21999</v>
      </c>
      <c r="B1126" s="352" t="s">
        <v>954</v>
      </c>
      <c r="C1126" s="357">
        <v>0</v>
      </c>
      <c r="D1126" s="363">
        <v>0</v>
      </c>
      <c r="E1126" s="354" t="str">
        <f t="shared" si="56"/>
        <v/>
      </c>
      <c r="F1126" s="355" t="str">
        <f t="shared" si="54"/>
        <v>否</v>
      </c>
      <c r="G1126" s="356" t="str">
        <f t="shared" si="55"/>
        <v>款</v>
      </c>
    </row>
    <row r="1127" ht="36" customHeight="1" spans="1:7">
      <c r="A1127" s="351">
        <v>220</v>
      </c>
      <c r="B1127" s="352" t="s">
        <v>955</v>
      </c>
      <c r="C1127" s="353">
        <f>SUM(C1128,C1155,C1170)</f>
        <v>4400</v>
      </c>
      <c r="D1127" s="353">
        <f>SUM(D1128,D1155,D1170)</f>
        <v>4200</v>
      </c>
      <c r="E1127" s="354">
        <f t="shared" si="56"/>
        <v>-0.045</v>
      </c>
      <c r="F1127" s="355" t="str">
        <f t="shared" si="54"/>
        <v>是</v>
      </c>
      <c r="G1127" s="356" t="str">
        <f t="shared" si="55"/>
        <v>类</v>
      </c>
    </row>
    <row r="1128" ht="36" customHeight="1" spans="1:7">
      <c r="A1128" s="351">
        <v>22001</v>
      </c>
      <c r="B1128" s="352" t="s">
        <v>956</v>
      </c>
      <c r="C1128" s="353">
        <f>SUM(C1129:C1154)</f>
        <v>4106</v>
      </c>
      <c r="D1128" s="353">
        <f>SUM(D1129:D1154)</f>
        <v>3900</v>
      </c>
      <c r="E1128" s="354">
        <f t="shared" si="56"/>
        <v>-0.05</v>
      </c>
      <c r="F1128" s="355" t="str">
        <f t="shared" si="54"/>
        <v>是</v>
      </c>
      <c r="G1128" s="356" t="str">
        <f t="shared" si="55"/>
        <v>款</v>
      </c>
    </row>
    <row r="1129" ht="36" customHeight="1" spans="1:7">
      <c r="A1129" s="351">
        <v>2200101</v>
      </c>
      <c r="B1129" s="352" t="s">
        <v>73</v>
      </c>
      <c r="C1129" s="357">
        <v>806</v>
      </c>
      <c r="D1129" s="363">
        <v>867</v>
      </c>
      <c r="E1129" s="354">
        <f t="shared" si="56"/>
        <v>0.076</v>
      </c>
      <c r="F1129" s="355" t="str">
        <f t="shared" si="54"/>
        <v>是</v>
      </c>
      <c r="G1129" s="356" t="str">
        <f t="shared" si="55"/>
        <v>项</v>
      </c>
    </row>
    <row r="1130" ht="36" customHeight="1" spans="1:7">
      <c r="A1130" s="351">
        <v>2200102</v>
      </c>
      <c r="B1130" s="352" t="s">
        <v>74</v>
      </c>
      <c r="C1130" s="357">
        <v>400</v>
      </c>
      <c r="D1130" s="363">
        <v>1242</v>
      </c>
      <c r="E1130" s="354" t="str">
        <f t="shared" si="56"/>
        <v/>
      </c>
      <c r="F1130" s="355" t="str">
        <f t="shared" si="54"/>
        <v>是</v>
      </c>
      <c r="G1130" s="356" t="str">
        <f t="shared" si="55"/>
        <v>项</v>
      </c>
    </row>
    <row r="1131" ht="36" hidden="1" customHeight="1" spans="1:7">
      <c r="A1131" s="351">
        <v>2200103</v>
      </c>
      <c r="B1131" s="352" t="s">
        <v>75</v>
      </c>
      <c r="C1131" s="357">
        <v>0</v>
      </c>
      <c r="D1131" s="363">
        <v>0</v>
      </c>
      <c r="E1131" s="354" t="str">
        <f t="shared" si="56"/>
        <v/>
      </c>
      <c r="F1131" s="355" t="str">
        <f t="shared" si="54"/>
        <v>否</v>
      </c>
      <c r="G1131" s="356" t="str">
        <f t="shared" si="55"/>
        <v>项</v>
      </c>
    </row>
    <row r="1132" ht="36" hidden="1" customHeight="1" spans="1:7">
      <c r="A1132" s="351">
        <v>2200104</v>
      </c>
      <c r="B1132" s="352" t="s">
        <v>957</v>
      </c>
      <c r="C1132" s="357">
        <v>0</v>
      </c>
      <c r="D1132" s="363">
        <v>0</v>
      </c>
      <c r="E1132" s="354" t="str">
        <f t="shared" si="56"/>
        <v/>
      </c>
      <c r="F1132" s="355" t="str">
        <f t="shared" si="54"/>
        <v>否</v>
      </c>
      <c r="G1132" s="356" t="str">
        <f t="shared" si="55"/>
        <v>项</v>
      </c>
    </row>
    <row r="1133" ht="36" customHeight="1" spans="1:7">
      <c r="A1133" s="351">
        <v>2200106</v>
      </c>
      <c r="B1133" s="352" t="s">
        <v>958</v>
      </c>
      <c r="C1133" s="357">
        <v>500</v>
      </c>
      <c r="D1133" s="363">
        <v>817</v>
      </c>
      <c r="E1133" s="354">
        <f t="shared" si="56"/>
        <v>0.634</v>
      </c>
      <c r="F1133" s="355" t="str">
        <f t="shared" si="54"/>
        <v>是</v>
      </c>
      <c r="G1133" s="356" t="str">
        <f t="shared" si="55"/>
        <v>项</v>
      </c>
    </row>
    <row r="1134" ht="36" hidden="1" customHeight="1" spans="1:7">
      <c r="A1134" s="351">
        <v>2200107</v>
      </c>
      <c r="B1134" s="352" t="s">
        <v>959</v>
      </c>
      <c r="C1134" s="357">
        <v>0</v>
      </c>
      <c r="D1134" s="363">
        <v>0</v>
      </c>
      <c r="E1134" s="354" t="str">
        <f t="shared" si="56"/>
        <v/>
      </c>
      <c r="F1134" s="355" t="str">
        <f t="shared" si="54"/>
        <v>否</v>
      </c>
      <c r="G1134" s="356" t="str">
        <f t="shared" si="55"/>
        <v>项</v>
      </c>
    </row>
    <row r="1135" ht="36" hidden="1" customHeight="1" spans="1:7">
      <c r="A1135" s="351">
        <v>2200108</v>
      </c>
      <c r="B1135" s="352" t="s">
        <v>960</v>
      </c>
      <c r="C1135" s="357">
        <v>0</v>
      </c>
      <c r="D1135" s="363">
        <v>0</v>
      </c>
      <c r="E1135" s="354" t="str">
        <f t="shared" si="56"/>
        <v/>
      </c>
      <c r="F1135" s="355" t="str">
        <f t="shared" si="54"/>
        <v>否</v>
      </c>
      <c r="G1135" s="356" t="str">
        <f t="shared" si="55"/>
        <v>项</v>
      </c>
    </row>
    <row r="1136" ht="36" customHeight="1" spans="1:7">
      <c r="A1136" s="351">
        <v>2200109</v>
      </c>
      <c r="B1136" s="352" t="s">
        <v>961</v>
      </c>
      <c r="C1136" s="357">
        <v>50</v>
      </c>
      <c r="D1136" s="363">
        <v>0</v>
      </c>
      <c r="E1136" s="354" t="str">
        <f t="shared" si="56"/>
        <v/>
      </c>
      <c r="F1136" s="355" t="str">
        <f t="shared" si="54"/>
        <v>是</v>
      </c>
      <c r="G1136" s="356" t="str">
        <f t="shared" si="55"/>
        <v>项</v>
      </c>
    </row>
    <row r="1137" ht="36" hidden="1" customHeight="1" spans="1:7">
      <c r="A1137" s="351">
        <v>2200112</v>
      </c>
      <c r="B1137" s="352" t="s">
        <v>962</v>
      </c>
      <c r="C1137" s="357">
        <v>0</v>
      </c>
      <c r="D1137" s="363">
        <v>0</v>
      </c>
      <c r="E1137" s="354" t="str">
        <f t="shared" si="56"/>
        <v/>
      </c>
      <c r="F1137" s="355" t="str">
        <f t="shared" si="54"/>
        <v>否</v>
      </c>
      <c r="G1137" s="356" t="str">
        <f t="shared" si="55"/>
        <v>项</v>
      </c>
    </row>
    <row r="1138" ht="36" hidden="1" customHeight="1" spans="1:7">
      <c r="A1138" s="351">
        <v>2200113</v>
      </c>
      <c r="B1138" s="352" t="s">
        <v>963</v>
      </c>
      <c r="C1138" s="357">
        <v>0</v>
      </c>
      <c r="D1138" s="363">
        <v>0</v>
      </c>
      <c r="E1138" s="354" t="str">
        <f t="shared" si="56"/>
        <v/>
      </c>
      <c r="F1138" s="355" t="str">
        <f t="shared" si="54"/>
        <v>否</v>
      </c>
      <c r="G1138" s="356" t="str">
        <f t="shared" si="55"/>
        <v>项</v>
      </c>
    </row>
    <row r="1139" ht="36" hidden="1" customHeight="1" spans="1:7">
      <c r="A1139" s="351">
        <v>2200114</v>
      </c>
      <c r="B1139" s="352" t="s">
        <v>964</v>
      </c>
      <c r="C1139" s="357">
        <v>0</v>
      </c>
      <c r="D1139" s="363">
        <v>0</v>
      </c>
      <c r="E1139" s="354" t="str">
        <f t="shared" si="56"/>
        <v/>
      </c>
      <c r="F1139" s="355" t="str">
        <f t="shared" si="54"/>
        <v>否</v>
      </c>
      <c r="G1139" s="356" t="str">
        <f t="shared" si="55"/>
        <v>项</v>
      </c>
    </row>
    <row r="1140" ht="36" hidden="1" customHeight="1" spans="1:7">
      <c r="A1140" s="351">
        <v>2200115</v>
      </c>
      <c r="B1140" s="352" t="s">
        <v>965</v>
      </c>
      <c r="C1140" s="357">
        <v>0</v>
      </c>
      <c r="D1140" s="363">
        <v>0</v>
      </c>
      <c r="E1140" s="354" t="str">
        <f t="shared" si="56"/>
        <v/>
      </c>
      <c r="F1140" s="355" t="str">
        <f t="shared" si="54"/>
        <v>否</v>
      </c>
      <c r="G1140" s="356" t="str">
        <f t="shared" si="55"/>
        <v>项</v>
      </c>
    </row>
    <row r="1141" ht="36" hidden="1" customHeight="1" spans="1:7">
      <c r="A1141" s="351">
        <v>2200116</v>
      </c>
      <c r="B1141" s="352" t="s">
        <v>966</v>
      </c>
      <c r="C1141" s="357">
        <v>0</v>
      </c>
      <c r="D1141" s="363">
        <v>0</v>
      </c>
      <c r="E1141" s="354" t="str">
        <f t="shared" si="56"/>
        <v/>
      </c>
      <c r="F1141" s="355" t="str">
        <f t="shared" si="54"/>
        <v>否</v>
      </c>
      <c r="G1141" s="356" t="str">
        <f t="shared" si="55"/>
        <v>项</v>
      </c>
    </row>
    <row r="1142" ht="36" hidden="1" customHeight="1" spans="1:7">
      <c r="A1142" s="351">
        <v>2200119</v>
      </c>
      <c r="B1142" s="352" t="s">
        <v>967</v>
      </c>
      <c r="C1142" s="357">
        <v>0</v>
      </c>
      <c r="D1142" s="363">
        <v>0</v>
      </c>
      <c r="E1142" s="354" t="str">
        <f t="shared" si="56"/>
        <v/>
      </c>
      <c r="F1142" s="355" t="str">
        <f t="shared" si="54"/>
        <v>否</v>
      </c>
      <c r="G1142" s="356" t="str">
        <f t="shared" si="55"/>
        <v>项</v>
      </c>
    </row>
    <row r="1143" ht="36" hidden="1" customHeight="1" spans="1:7">
      <c r="A1143" s="351">
        <v>2200120</v>
      </c>
      <c r="B1143" s="352" t="s">
        <v>968</v>
      </c>
      <c r="C1143" s="357">
        <v>0</v>
      </c>
      <c r="D1143" s="363">
        <v>0</v>
      </c>
      <c r="E1143" s="354" t="str">
        <f t="shared" si="56"/>
        <v/>
      </c>
      <c r="F1143" s="355" t="str">
        <f t="shared" si="54"/>
        <v>否</v>
      </c>
      <c r="G1143" s="356" t="str">
        <f t="shared" si="55"/>
        <v>项</v>
      </c>
    </row>
    <row r="1144" ht="36" hidden="1" customHeight="1" spans="1:7">
      <c r="A1144" s="351">
        <v>2200121</v>
      </c>
      <c r="B1144" s="352" t="s">
        <v>969</v>
      </c>
      <c r="C1144" s="357">
        <v>0</v>
      </c>
      <c r="D1144" s="363">
        <v>0</v>
      </c>
      <c r="E1144" s="354" t="str">
        <f t="shared" si="56"/>
        <v/>
      </c>
      <c r="F1144" s="355" t="str">
        <f t="shared" si="54"/>
        <v>否</v>
      </c>
      <c r="G1144" s="356" t="str">
        <f t="shared" si="55"/>
        <v>项</v>
      </c>
    </row>
    <row r="1145" ht="36" hidden="1" customHeight="1" spans="1:7">
      <c r="A1145" s="351">
        <v>2200122</v>
      </c>
      <c r="B1145" s="352" t="s">
        <v>970</v>
      </c>
      <c r="C1145" s="357">
        <v>0</v>
      </c>
      <c r="D1145" s="363">
        <v>0</v>
      </c>
      <c r="E1145" s="354" t="str">
        <f t="shared" si="56"/>
        <v/>
      </c>
      <c r="F1145" s="355" t="str">
        <f t="shared" si="54"/>
        <v>否</v>
      </c>
      <c r="G1145" s="356" t="str">
        <f t="shared" si="55"/>
        <v>项</v>
      </c>
    </row>
    <row r="1146" ht="36" hidden="1" customHeight="1" spans="1:7">
      <c r="A1146" s="351">
        <v>2200123</v>
      </c>
      <c r="B1146" s="352" t="s">
        <v>971</v>
      </c>
      <c r="C1146" s="357">
        <v>0</v>
      </c>
      <c r="D1146" s="363">
        <v>0</v>
      </c>
      <c r="E1146" s="354" t="str">
        <f t="shared" si="56"/>
        <v/>
      </c>
      <c r="F1146" s="355" t="str">
        <f t="shared" si="54"/>
        <v>否</v>
      </c>
      <c r="G1146" s="356" t="str">
        <f t="shared" si="55"/>
        <v>项</v>
      </c>
    </row>
    <row r="1147" ht="36" hidden="1" customHeight="1" spans="1:7">
      <c r="A1147" s="351">
        <v>2200124</v>
      </c>
      <c r="B1147" s="352" t="s">
        <v>972</v>
      </c>
      <c r="C1147" s="357">
        <v>0</v>
      </c>
      <c r="D1147" s="363">
        <v>0</v>
      </c>
      <c r="E1147" s="354" t="str">
        <f t="shared" si="56"/>
        <v/>
      </c>
      <c r="F1147" s="355" t="str">
        <f t="shared" si="54"/>
        <v>否</v>
      </c>
      <c r="G1147" s="356" t="str">
        <f t="shared" si="55"/>
        <v>项</v>
      </c>
    </row>
    <row r="1148" ht="36" hidden="1" customHeight="1" spans="1:7">
      <c r="A1148" s="358">
        <v>2200125</v>
      </c>
      <c r="B1148" s="352" t="s">
        <v>973</v>
      </c>
      <c r="C1148" s="357">
        <v>0</v>
      </c>
      <c r="D1148" s="363">
        <v>0</v>
      </c>
      <c r="E1148" s="354" t="str">
        <f t="shared" si="56"/>
        <v/>
      </c>
      <c r="F1148" s="355" t="str">
        <f t="shared" si="54"/>
        <v>否</v>
      </c>
      <c r="G1148" s="356" t="str">
        <f t="shared" si="55"/>
        <v>项</v>
      </c>
    </row>
    <row r="1149" ht="36" hidden="1" customHeight="1" spans="1:7">
      <c r="A1149" s="358">
        <v>2200126</v>
      </c>
      <c r="B1149" s="352" t="s">
        <v>974</v>
      </c>
      <c r="C1149" s="357">
        <v>0</v>
      </c>
      <c r="D1149" s="363">
        <v>0</v>
      </c>
      <c r="E1149" s="354" t="str">
        <f t="shared" si="56"/>
        <v/>
      </c>
      <c r="F1149" s="355" t="str">
        <f t="shared" si="54"/>
        <v>否</v>
      </c>
      <c r="G1149" s="356" t="str">
        <f t="shared" si="55"/>
        <v>项</v>
      </c>
    </row>
    <row r="1150" ht="36" hidden="1" customHeight="1" spans="1:7">
      <c r="A1150" s="358">
        <v>2200127</v>
      </c>
      <c r="B1150" s="352" t="s">
        <v>975</v>
      </c>
      <c r="C1150" s="357">
        <v>0</v>
      </c>
      <c r="D1150" s="363">
        <v>0</v>
      </c>
      <c r="E1150" s="354" t="str">
        <f t="shared" si="56"/>
        <v/>
      </c>
      <c r="F1150" s="355" t="str">
        <f t="shared" si="54"/>
        <v>否</v>
      </c>
      <c r="G1150" s="356" t="str">
        <f t="shared" si="55"/>
        <v>项</v>
      </c>
    </row>
    <row r="1151" ht="36" hidden="1" customHeight="1" spans="1:7">
      <c r="A1151" s="358">
        <v>2200128</v>
      </c>
      <c r="B1151" s="352" t="s">
        <v>976</v>
      </c>
      <c r="C1151" s="357">
        <v>0</v>
      </c>
      <c r="D1151" s="363">
        <v>0</v>
      </c>
      <c r="E1151" s="354" t="str">
        <f t="shared" si="56"/>
        <v/>
      </c>
      <c r="F1151" s="355" t="str">
        <f t="shared" si="54"/>
        <v>否</v>
      </c>
      <c r="G1151" s="356" t="str">
        <f t="shared" si="55"/>
        <v>项</v>
      </c>
    </row>
    <row r="1152" ht="36" hidden="1" customHeight="1" spans="1:7">
      <c r="A1152" s="358">
        <v>2200129</v>
      </c>
      <c r="B1152" s="352" t="s">
        <v>977</v>
      </c>
      <c r="C1152" s="357">
        <v>0</v>
      </c>
      <c r="D1152" s="363">
        <v>0</v>
      </c>
      <c r="E1152" s="354" t="str">
        <f t="shared" si="56"/>
        <v/>
      </c>
      <c r="F1152" s="355" t="str">
        <f t="shared" si="54"/>
        <v>否</v>
      </c>
      <c r="G1152" s="356" t="str">
        <f t="shared" si="55"/>
        <v>项</v>
      </c>
    </row>
    <row r="1153" ht="36" customHeight="1" spans="1:7">
      <c r="A1153" s="358">
        <v>2200150</v>
      </c>
      <c r="B1153" s="352" t="s">
        <v>82</v>
      </c>
      <c r="C1153" s="357">
        <v>650</v>
      </c>
      <c r="D1153" s="363">
        <v>565</v>
      </c>
      <c r="E1153" s="354">
        <f t="shared" si="56"/>
        <v>-0.131</v>
      </c>
      <c r="F1153" s="355" t="str">
        <f t="shared" si="54"/>
        <v>是</v>
      </c>
      <c r="G1153" s="356" t="str">
        <f t="shared" si="55"/>
        <v>项</v>
      </c>
    </row>
    <row r="1154" ht="36" customHeight="1" spans="1:7">
      <c r="A1154" s="358">
        <v>2200199</v>
      </c>
      <c r="B1154" s="352" t="s">
        <v>978</v>
      </c>
      <c r="C1154" s="357">
        <v>1700</v>
      </c>
      <c r="D1154" s="363">
        <v>409</v>
      </c>
      <c r="E1154" s="354" t="str">
        <f t="shared" si="56"/>
        <v/>
      </c>
      <c r="F1154" s="355" t="str">
        <f t="shared" si="54"/>
        <v>是</v>
      </c>
      <c r="G1154" s="356" t="str">
        <f t="shared" si="55"/>
        <v>项</v>
      </c>
    </row>
    <row r="1155" ht="36" customHeight="1" spans="1:7">
      <c r="A1155" s="358">
        <v>22005</v>
      </c>
      <c r="B1155" s="352" t="s">
        <v>979</v>
      </c>
      <c r="C1155" s="353">
        <f>SUM(C1156:C1169)</f>
        <v>174</v>
      </c>
      <c r="D1155" s="353">
        <f>SUM(D1156:D1169)</f>
        <v>246</v>
      </c>
      <c r="E1155" s="354">
        <f t="shared" si="56"/>
        <v>0.414</v>
      </c>
      <c r="F1155" s="355" t="str">
        <f t="shared" si="54"/>
        <v>是</v>
      </c>
      <c r="G1155" s="356" t="str">
        <f t="shared" si="55"/>
        <v>款</v>
      </c>
    </row>
    <row r="1156" ht="36" customHeight="1" spans="1:7">
      <c r="A1156" s="358">
        <v>2200501</v>
      </c>
      <c r="B1156" s="352" t="s">
        <v>73</v>
      </c>
      <c r="C1156" s="357">
        <v>64</v>
      </c>
      <c r="D1156" s="363">
        <v>0</v>
      </c>
      <c r="E1156" s="354" t="str">
        <f t="shared" si="56"/>
        <v/>
      </c>
      <c r="F1156" s="355" t="str">
        <f t="shared" si="54"/>
        <v>是</v>
      </c>
      <c r="G1156" s="356" t="str">
        <f t="shared" si="55"/>
        <v>项</v>
      </c>
    </row>
    <row r="1157" ht="36" customHeight="1" spans="1:7">
      <c r="A1157" s="358">
        <v>2200502</v>
      </c>
      <c r="B1157" s="352" t="s">
        <v>74</v>
      </c>
      <c r="C1157" s="357">
        <v>10</v>
      </c>
      <c r="D1157" s="363">
        <v>0</v>
      </c>
      <c r="E1157" s="354" t="str">
        <f t="shared" si="56"/>
        <v/>
      </c>
      <c r="F1157" s="355" t="str">
        <f t="shared" si="54"/>
        <v>是</v>
      </c>
      <c r="G1157" s="356" t="str">
        <f t="shared" si="55"/>
        <v>项</v>
      </c>
    </row>
    <row r="1158" ht="36" hidden="1" customHeight="1" spans="1:7">
      <c r="A1158" s="351">
        <v>2200503</v>
      </c>
      <c r="B1158" s="352" t="s">
        <v>75</v>
      </c>
      <c r="C1158" s="357">
        <v>0</v>
      </c>
      <c r="D1158" s="363">
        <v>0</v>
      </c>
      <c r="E1158" s="354" t="str">
        <f t="shared" si="56"/>
        <v/>
      </c>
      <c r="F1158" s="355" t="str">
        <f t="shared" si="54"/>
        <v>否</v>
      </c>
      <c r="G1158" s="356" t="str">
        <f t="shared" si="55"/>
        <v>项</v>
      </c>
    </row>
    <row r="1159" ht="36" hidden="1" customHeight="1" spans="1:7">
      <c r="A1159" s="351">
        <v>2200504</v>
      </c>
      <c r="B1159" s="352" t="s">
        <v>980</v>
      </c>
      <c r="C1159" s="357">
        <v>0</v>
      </c>
      <c r="D1159" s="363">
        <v>0</v>
      </c>
      <c r="E1159" s="354" t="str">
        <f t="shared" si="56"/>
        <v/>
      </c>
      <c r="F1159" s="355" t="str">
        <f t="shared" si="54"/>
        <v>否</v>
      </c>
      <c r="G1159" s="356" t="str">
        <f t="shared" si="55"/>
        <v>项</v>
      </c>
    </row>
    <row r="1160" ht="36" hidden="1" customHeight="1" spans="1:7">
      <c r="A1160" s="351">
        <v>2200506</v>
      </c>
      <c r="B1160" s="352" t="s">
        <v>981</v>
      </c>
      <c r="C1160" s="357">
        <v>0</v>
      </c>
      <c r="D1160" s="363">
        <v>0</v>
      </c>
      <c r="E1160" s="354" t="str">
        <f t="shared" si="56"/>
        <v/>
      </c>
      <c r="F1160" s="355" t="str">
        <f t="shared" si="54"/>
        <v>否</v>
      </c>
      <c r="G1160" s="356" t="str">
        <f t="shared" si="55"/>
        <v>项</v>
      </c>
    </row>
    <row r="1161" ht="36" hidden="1" customHeight="1" spans="1:7">
      <c r="A1161" s="351">
        <v>2200507</v>
      </c>
      <c r="B1161" s="352" t="s">
        <v>982</v>
      </c>
      <c r="C1161" s="357">
        <v>0</v>
      </c>
      <c r="D1161" s="363">
        <v>0</v>
      </c>
      <c r="E1161" s="354" t="str">
        <f t="shared" si="56"/>
        <v/>
      </c>
      <c r="F1161" s="355" t="str">
        <f t="shared" si="54"/>
        <v>否</v>
      </c>
      <c r="G1161" s="356" t="str">
        <f t="shared" si="55"/>
        <v>项</v>
      </c>
    </row>
    <row r="1162" ht="36" customHeight="1" spans="1:7">
      <c r="A1162" s="351">
        <v>2200508</v>
      </c>
      <c r="B1162" s="352" t="s">
        <v>983</v>
      </c>
      <c r="C1162" s="357">
        <v>10</v>
      </c>
      <c r="D1162" s="363">
        <v>0</v>
      </c>
      <c r="E1162" s="354" t="str">
        <f t="shared" si="56"/>
        <v/>
      </c>
      <c r="F1162" s="355" t="str">
        <f t="shared" si="54"/>
        <v>是</v>
      </c>
      <c r="G1162" s="356" t="str">
        <f t="shared" si="55"/>
        <v>项</v>
      </c>
    </row>
    <row r="1163" ht="36" customHeight="1" spans="1:7">
      <c r="A1163" s="351">
        <v>2200509</v>
      </c>
      <c r="B1163" s="352" t="s">
        <v>984</v>
      </c>
      <c r="C1163" s="357">
        <v>90</v>
      </c>
      <c r="D1163" s="363">
        <v>0</v>
      </c>
      <c r="E1163" s="354" t="str">
        <f t="shared" si="56"/>
        <v/>
      </c>
      <c r="F1163" s="355" t="str">
        <f t="shared" si="54"/>
        <v>是</v>
      </c>
      <c r="G1163" s="356" t="str">
        <f t="shared" si="55"/>
        <v>项</v>
      </c>
    </row>
    <row r="1164" ht="36" hidden="1" customHeight="1" spans="1:7">
      <c r="A1164" s="351">
        <v>2200510</v>
      </c>
      <c r="B1164" s="352" t="s">
        <v>985</v>
      </c>
      <c r="C1164" s="357">
        <v>0</v>
      </c>
      <c r="D1164" s="363">
        <v>0</v>
      </c>
      <c r="E1164" s="354" t="str">
        <f t="shared" si="56"/>
        <v/>
      </c>
      <c r="F1164" s="355" t="str">
        <f t="shared" si="54"/>
        <v>否</v>
      </c>
      <c r="G1164" s="356" t="str">
        <f t="shared" si="55"/>
        <v>项</v>
      </c>
    </row>
    <row r="1165" ht="36" hidden="1" customHeight="1" spans="1:7">
      <c r="A1165" s="351">
        <v>2200511</v>
      </c>
      <c r="B1165" s="352" t="s">
        <v>986</v>
      </c>
      <c r="C1165" s="357">
        <v>0</v>
      </c>
      <c r="D1165" s="363">
        <v>0</v>
      </c>
      <c r="E1165" s="354" t="str">
        <f t="shared" si="56"/>
        <v/>
      </c>
      <c r="F1165" s="355" t="str">
        <f t="shared" si="54"/>
        <v>否</v>
      </c>
      <c r="G1165" s="356" t="str">
        <f t="shared" si="55"/>
        <v>项</v>
      </c>
    </row>
    <row r="1166" ht="36" hidden="1" customHeight="1" spans="1:7">
      <c r="A1166" s="351">
        <v>2200512</v>
      </c>
      <c r="B1166" s="352" t="s">
        <v>987</v>
      </c>
      <c r="C1166" s="357">
        <v>0</v>
      </c>
      <c r="D1166" s="363">
        <v>0</v>
      </c>
      <c r="E1166" s="354" t="str">
        <f t="shared" si="56"/>
        <v/>
      </c>
      <c r="F1166" s="355" t="str">
        <f t="shared" si="54"/>
        <v>否</v>
      </c>
      <c r="G1166" s="356" t="str">
        <f t="shared" si="55"/>
        <v>项</v>
      </c>
    </row>
    <row r="1167" ht="36" hidden="1" customHeight="1" spans="1:7">
      <c r="A1167" s="351">
        <v>2200513</v>
      </c>
      <c r="B1167" s="352" t="s">
        <v>988</v>
      </c>
      <c r="C1167" s="357">
        <v>0</v>
      </c>
      <c r="D1167" s="363">
        <v>0</v>
      </c>
      <c r="E1167" s="354" t="str">
        <f t="shared" si="56"/>
        <v/>
      </c>
      <c r="F1167" s="355" t="str">
        <f t="shared" si="54"/>
        <v>否</v>
      </c>
      <c r="G1167" s="356" t="str">
        <f t="shared" si="55"/>
        <v>项</v>
      </c>
    </row>
    <row r="1168" ht="36" hidden="1" customHeight="1" spans="1:7">
      <c r="A1168" s="358">
        <v>2200514</v>
      </c>
      <c r="B1168" s="352" t="s">
        <v>989</v>
      </c>
      <c r="C1168" s="357">
        <v>0</v>
      </c>
      <c r="D1168" s="363">
        <v>0</v>
      </c>
      <c r="E1168" s="354" t="str">
        <f t="shared" si="56"/>
        <v/>
      </c>
      <c r="F1168" s="355" t="str">
        <f t="shared" si="54"/>
        <v>否</v>
      </c>
      <c r="G1168" s="356" t="str">
        <f t="shared" si="55"/>
        <v>项</v>
      </c>
    </row>
    <row r="1169" ht="36" customHeight="1" spans="1:7">
      <c r="A1169" s="358">
        <v>2200599</v>
      </c>
      <c r="B1169" s="352" t="s">
        <v>990</v>
      </c>
      <c r="C1169" s="357">
        <v>0</v>
      </c>
      <c r="D1169" s="363">
        <v>246</v>
      </c>
      <c r="E1169" s="354" t="str">
        <f t="shared" si="56"/>
        <v/>
      </c>
      <c r="F1169" s="355" t="str">
        <f t="shared" si="54"/>
        <v>是</v>
      </c>
      <c r="G1169" s="356" t="str">
        <f t="shared" si="55"/>
        <v>项</v>
      </c>
    </row>
    <row r="1170" ht="36" customHeight="1" spans="1:7">
      <c r="A1170" s="351">
        <v>22099</v>
      </c>
      <c r="B1170" s="352" t="s">
        <v>991</v>
      </c>
      <c r="C1170" s="353">
        <f>SUM(C1171)</f>
        <v>120</v>
      </c>
      <c r="D1170" s="353">
        <f>SUM(D1171)</f>
        <v>54</v>
      </c>
      <c r="E1170" s="354" t="str">
        <f t="shared" si="56"/>
        <v/>
      </c>
      <c r="F1170" s="355" t="str">
        <f t="shared" si="54"/>
        <v>是</v>
      </c>
      <c r="G1170" s="356" t="str">
        <f t="shared" si="55"/>
        <v>款</v>
      </c>
    </row>
    <row r="1171" ht="36" customHeight="1" spans="1:7">
      <c r="A1171" s="351">
        <v>2209999</v>
      </c>
      <c r="B1171" s="352" t="s">
        <v>992</v>
      </c>
      <c r="C1171" s="357">
        <v>120</v>
      </c>
      <c r="D1171" s="363">
        <v>54</v>
      </c>
      <c r="E1171" s="354" t="str">
        <f t="shared" si="56"/>
        <v/>
      </c>
      <c r="F1171" s="355" t="str">
        <f t="shared" si="54"/>
        <v>是</v>
      </c>
      <c r="G1171" s="356" t="str">
        <f t="shared" si="55"/>
        <v>项</v>
      </c>
    </row>
    <row r="1172" ht="36" customHeight="1" spans="1:7">
      <c r="A1172" s="351">
        <v>221</v>
      </c>
      <c r="B1172" s="352" t="s">
        <v>993</v>
      </c>
      <c r="C1172" s="353">
        <f>SUM(C1173,C1185,C1189)</f>
        <v>23000</v>
      </c>
      <c r="D1172" s="353">
        <f>SUM(D1173,D1185,D1189)</f>
        <v>21000</v>
      </c>
      <c r="E1172" s="354">
        <f t="shared" si="56"/>
        <v>-0.087</v>
      </c>
      <c r="F1172" s="355" t="str">
        <f t="shared" si="54"/>
        <v>是</v>
      </c>
      <c r="G1172" s="356" t="str">
        <f t="shared" si="55"/>
        <v>类</v>
      </c>
    </row>
    <row r="1173" ht="36" customHeight="1" spans="1:7">
      <c r="A1173" s="351">
        <v>22101</v>
      </c>
      <c r="B1173" s="352" t="s">
        <v>994</v>
      </c>
      <c r="C1173" s="353">
        <f>SUM(C1174:C1184)</f>
        <v>14400</v>
      </c>
      <c r="D1173" s="353">
        <f>SUM(D1174:D1184)</f>
        <v>11749</v>
      </c>
      <c r="E1173" s="354">
        <f t="shared" si="56"/>
        <v>-0.184</v>
      </c>
      <c r="F1173" s="355" t="str">
        <f t="shared" si="54"/>
        <v>是</v>
      </c>
      <c r="G1173" s="356" t="str">
        <f t="shared" si="55"/>
        <v>款</v>
      </c>
    </row>
    <row r="1174" ht="36" hidden="1" customHeight="1" spans="1:7">
      <c r="A1174" s="351">
        <v>2210101</v>
      </c>
      <c r="B1174" s="352" t="s">
        <v>995</v>
      </c>
      <c r="C1174" s="357">
        <v>0</v>
      </c>
      <c r="D1174" s="363">
        <v>0</v>
      </c>
      <c r="E1174" s="354" t="str">
        <f t="shared" si="56"/>
        <v/>
      </c>
      <c r="F1174" s="355" t="str">
        <f t="shared" si="54"/>
        <v>否</v>
      </c>
      <c r="G1174" s="356" t="str">
        <f t="shared" si="55"/>
        <v>项</v>
      </c>
    </row>
    <row r="1175" ht="36" hidden="1" customHeight="1" spans="1:7">
      <c r="A1175" s="351">
        <v>2210102</v>
      </c>
      <c r="B1175" s="352" t="s">
        <v>996</v>
      </c>
      <c r="C1175" s="357">
        <v>0</v>
      </c>
      <c r="D1175" s="363">
        <v>0</v>
      </c>
      <c r="E1175" s="354" t="str">
        <f t="shared" si="56"/>
        <v/>
      </c>
      <c r="F1175" s="355" t="str">
        <f t="shared" si="54"/>
        <v>否</v>
      </c>
      <c r="G1175" s="356" t="str">
        <f t="shared" si="55"/>
        <v>项</v>
      </c>
    </row>
    <row r="1176" ht="36" customHeight="1" spans="1:7">
      <c r="A1176" s="351">
        <v>2210103</v>
      </c>
      <c r="B1176" s="352" t="s">
        <v>997</v>
      </c>
      <c r="C1176" s="357">
        <v>1600</v>
      </c>
      <c r="D1176" s="363">
        <v>1472</v>
      </c>
      <c r="E1176" s="354">
        <f t="shared" si="56"/>
        <v>-0.08</v>
      </c>
      <c r="F1176" s="355" t="str">
        <f t="shared" si="54"/>
        <v>是</v>
      </c>
      <c r="G1176" s="356" t="str">
        <f t="shared" si="55"/>
        <v>项</v>
      </c>
    </row>
    <row r="1177" ht="36" hidden="1" customHeight="1" spans="1:7">
      <c r="A1177" s="351">
        <v>2210104</v>
      </c>
      <c r="B1177" s="352" t="s">
        <v>998</v>
      </c>
      <c r="C1177" s="357">
        <v>0</v>
      </c>
      <c r="D1177" s="363">
        <v>0</v>
      </c>
      <c r="E1177" s="354" t="str">
        <f t="shared" si="56"/>
        <v/>
      </c>
      <c r="F1177" s="355" t="str">
        <f t="shared" ref="F1177:F1240" si="57">IF(LEN(A1177)=3,"是",IF(B1177&lt;&gt;"",IF(SUM(C1177:D1177)&lt;&gt;0,"是","否"),"是"))</f>
        <v>否</v>
      </c>
      <c r="G1177" s="356" t="str">
        <f t="shared" ref="G1177:G1240" si="58">IF(LEN(A1177)=3,"类",IF(LEN(A1177)=5,"款","项"))</f>
        <v>项</v>
      </c>
    </row>
    <row r="1178" ht="36" customHeight="1" spans="1:7">
      <c r="A1178" s="351">
        <v>2210105</v>
      </c>
      <c r="B1178" s="352" t="s">
        <v>999</v>
      </c>
      <c r="C1178" s="357">
        <v>6800</v>
      </c>
      <c r="D1178" s="363">
        <v>6165</v>
      </c>
      <c r="E1178" s="354">
        <f t="shared" si="56"/>
        <v>-0.093</v>
      </c>
      <c r="F1178" s="355" t="str">
        <f t="shared" si="57"/>
        <v>是</v>
      </c>
      <c r="G1178" s="356" t="str">
        <f t="shared" si="58"/>
        <v>项</v>
      </c>
    </row>
    <row r="1179" ht="36" customHeight="1" spans="1:7">
      <c r="A1179" s="351">
        <v>2210106</v>
      </c>
      <c r="B1179" s="352" t="s">
        <v>1000</v>
      </c>
      <c r="C1179" s="357">
        <v>1200</v>
      </c>
      <c r="D1179" s="363">
        <v>277</v>
      </c>
      <c r="E1179" s="354" t="str">
        <f t="shared" si="56"/>
        <v/>
      </c>
      <c r="F1179" s="355" t="str">
        <f t="shared" si="57"/>
        <v>是</v>
      </c>
      <c r="G1179" s="356" t="str">
        <f t="shared" si="58"/>
        <v>项</v>
      </c>
    </row>
    <row r="1180" ht="36" customHeight="1" spans="1:7">
      <c r="A1180" s="351">
        <v>2210107</v>
      </c>
      <c r="B1180" s="352" t="s">
        <v>1001</v>
      </c>
      <c r="C1180" s="357">
        <v>150</v>
      </c>
      <c r="D1180" s="363">
        <v>73</v>
      </c>
      <c r="E1180" s="354" t="str">
        <f t="shared" si="56"/>
        <v/>
      </c>
      <c r="F1180" s="355" t="str">
        <f t="shared" si="57"/>
        <v>是</v>
      </c>
      <c r="G1180" s="356" t="str">
        <f t="shared" si="58"/>
        <v>项</v>
      </c>
    </row>
    <row r="1181" ht="36" customHeight="1" spans="1:7">
      <c r="A1181" s="351">
        <v>2210108</v>
      </c>
      <c r="B1181" s="352" t="s">
        <v>1002</v>
      </c>
      <c r="C1181" s="357">
        <v>650</v>
      </c>
      <c r="D1181" s="363">
        <v>1925</v>
      </c>
      <c r="E1181" s="354" t="str">
        <f t="shared" si="56"/>
        <v/>
      </c>
      <c r="F1181" s="355" t="str">
        <f t="shared" si="57"/>
        <v>是</v>
      </c>
      <c r="G1181" s="356" t="str">
        <f t="shared" si="58"/>
        <v>项</v>
      </c>
    </row>
    <row r="1182" ht="36" hidden="1" customHeight="1" spans="1:7">
      <c r="A1182" s="351">
        <v>2210109</v>
      </c>
      <c r="B1182" s="352" t="s">
        <v>1003</v>
      </c>
      <c r="C1182" s="357">
        <v>0</v>
      </c>
      <c r="D1182" s="363">
        <v>0</v>
      </c>
      <c r="E1182" s="354" t="str">
        <f t="shared" ref="E1182:E1245" si="59">IF(C1182&lt;&gt;0,IF((D1182/C1182-1)&lt;-30%,"",IF((D1182/C1182-1)&gt;150%,"",D1182/C1182-1)),"")</f>
        <v/>
      </c>
      <c r="F1182" s="355" t="str">
        <f t="shared" si="57"/>
        <v>否</v>
      </c>
      <c r="G1182" s="356" t="str">
        <f t="shared" si="58"/>
        <v>项</v>
      </c>
    </row>
    <row r="1183" ht="36" hidden="1" customHeight="1" spans="1:7">
      <c r="A1183" s="351">
        <v>2210110</v>
      </c>
      <c r="B1183" s="352" t="s">
        <v>1004</v>
      </c>
      <c r="C1183" s="357">
        <v>0</v>
      </c>
      <c r="D1183" s="363">
        <v>0</v>
      </c>
      <c r="E1183" s="354" t="str">
        <f t="shared" si="59"/>
        <v/>
      </c>
      <c r="F1183" s="355" t="str">
        <f t="shared" si="57"/>
        <v>否</v>
      </c>
      <c r="G1183" s="356" t="str">
        <f t="shared" si="58"/>
        <v>项</v>
      </c>
    </row>
    <row r="1184" ht="36" customHeight="1" spans="1:7">
      <c r="A1184" s="351">
        <v>2210199</v>
      </c>
      <c r="B1184" s="352" t="s">
        <v>1005</v>
      </c>
      <c r="C1184" s="357">
        <v>4000</v>
      </c>
      <c r="D1184" s="363">
        <v>1837</v>
      </c>
      <c r="E1184" s="354" t="str">
        <f t="shared" si="59"/>
        <v/>
      </c>
      <c r="F1184" s="355" t="str">
        <f t="shared" si="57"/>
        <v>是</v>
      </c>
      <c r="G1184" s="356" t="str">
        <f t="shared" si="58"/>
        <v>项</v>
      </c>
    </row>
    <row r="1185" ht="36" customHeight="1" spans="1:7">
      <c r="A1185" s="351">
        <v>22102</v>
      </c>
      <c r="B1185" s="352" t="s">
        <v>1006</v>
      </c>
      <c r="C1185" s="353">
        <f>SUM(C1186:C1188)</f>
        <v>8600</v>
      </c>
      <c r="D1185" s="353">
        <f>SUM(D1186:D1188)</f>
        <v>9251</v>
      </c>
      <c r="E1185" s="354">
        <f t="shared" si="59"/>
        <v>0.076</v>
      </c>
      <c r="F1185" s="355" t="str">
        <f t="shared" si="57"/>
        <v>是</v>
      </c>
      <c r="G1185" s="356" t="str">
        <f t="shared" si="58"/>
        <v>款</v>
      </c>
    </row>
    <row r="1186" ht="36" customHeight="1" spans="1:7">
      <c r="A1186" s="351">
        <v>2210201</v>
      </c>
      <c r="B1186" s="352" t="s">
        <v>1007</v>
      </c>
      <c r="C1186" s="357">
        <v>8600</v>
      </c>
      <c r="D1186" s="363">
        <v>9251</v>
      </c>
      <c r="E1186" s="354">
        <f t="shared" si="59"/>
        <v>0.076</v>
      </c>
      <c r="F1186" s="355" t="str">
        <f t="shared" si="57"/>
        <v>是</v>
      </c>
      <c r="G1186" s="356" t="str">
        <f t="shared" si="58"/>
        <v>项</v>
      </c>
    </row>
    <row r="1187" ht="36" hidden="1" customHeight="1" spans="1:7">
      <c r="A1187" s="351">
        <v>2210202</v>
      </c>
      <c r="B1187" s="352" t="s">
        <v>1008</v>
      </c>
      <c r="C1187" s="357">
        <v>0</v>
      </c>
      <c r="D1187" s="363">
        <v>0</v>
      </c>
      <c r="E1187" s="354" t="str">
        <f t="shared" si="59"/>
        <v/>
      </c>
      <c r="F1187" s="355" t="str">
        <f t="shared" si="57"/>
        <v>否</v>
      </c>
      <c r="G1187" s="356" t="str">
        <f t="shared" si="58"/>
        <v>项</v>
      </c>
    </row>
    <row r="1188" ht="36" hidden="1" customHeight="1" spans="1:7">
      <c r="A1188" s="351">
        <v>2210203</v>
      </c>
      <c r="B1188" s="352" t="s">
        <v>1009</v>
      </c>
      <c r="C1188" s="357">
        <v>0</v>
      </c>
      <c r="D1188" s="363">
        <v>0</v>
      </c>
      <c r="E1188" s="354" t="str">
        <f t="shared" si="59"/>
        <v/>
      </c>
      <c r="F1188" s="355" t="str">
        <f t="shared" si="57"/>
        <v>否</v>
      </c>
      <c r="G1188" s="356" t="str">
        <f t="shared" si="58"/>
        <v>项</v>
      </c>
    </row>
    <row r="1189" ht="36" hidden="1" customHeight="1" spans="1:7">
      <c r="A1189" s="351">
        <v>22103</v>
      </c>
      <c r="B1189" s="352" t="s">
        <v>1010</v>
      </c>
      <c r="C1189" s="353">
        <f>SUM(C1190:C1192)</f>
        <v>0</v>
      </c>
      <c r="D1189" s="353">
        <f>SUM(D1190:D1192)</f>
        <v>0</v>
      </c>
      <c r="E1189" s="354" t="str">
        <f t="shared" si="59"/>
        <v/>
      </c>
      <c r="F1189" s="355" t="str">
        <f t="shared" si="57"/>
        <v>否</v>
      </c>
      <c r="G1189" s="356" t="str">
        <f t="shared" si="58"/>
        <v>款</v>
      </c>
    </row>
    <row r="1190" ht="36" hidden="1" customHeight="1" spans="1:7">
      <c r="A1190" s="351">
        <v>2210301</v>
      </c>
      <c r="B1190" s="352" t="s">
        <v>1011</v>
      </c>
      <c r="C1190" s="357">
        <v>0</v>
      </c>
      <c r="D1190" s="363">
        <v>0</v>
      </c>
      <c r="E1190" s="354" t="str">
        <f t="shared" si="59"/>
        <v/>
      </c>
      <c r="F1190" s="355" t="str">
        <f t="shared" si="57"/>
        <v>否</v>
      </c>
      <c r="G1190" s="356" t="str">
        <f t="shared" si="58"/>
        <v>项</v>
      </c>
    </row>
    <row r="1191" ht="36" hidden="1" customHeight="1" spans="1:7">
      <c r="A1191" s="351">
        <v>2210302</v>
      </c>
      <c r="B1191" s="352" t="s">
        <v>1012</v>
      </c>
      <c r="C1191" s="357">
        <v>0</v>
      </c>
      <c r="D1191" s="363">
        <v>0</v>
      </c>
      <c r="E1191" s="354" t="str">
        <f t="shared" si="59"/>
        <v/>
      </c>
      <c r="F1191" s="355" t="str">
        <f t="shared" si="57"/>
        <v>否</v>
      </c>
      <c r="G1191" s="356" t="str">
        <f t="shared" si="58"/>
        <v>项</v>
      </c>
    </row>
    <row r="1192" ht="36" hidden="1" customHeight="1" spans="1:7">
      <c r="A1192" s="351">
        <v>2210399</v>
      </c>
      <c r="B1192" s="352" t="s">
        <v>1013</v>
      </c>
      <c r="C1192" s="357">
        <v>0</v>
      </c>
      <c r="D1192" s="363">
        <v>0</v>
      </c>
      <c r="E1192" s="354" t="str">
        <f t="shared" si="59"/>
        <v/>
      </c>
      <c r="F1192" s="355" t="str">
        <f t="shared" si="57"/>
        <v>否</v>
      </c>
      <c r="G1192" s="356" t="str">
        <f t="shared" si="58"/>
        <v>项</v>
      </c>
    </row>
    <row r="1193" ht="36" customHeight="1" spans="1:7">
      <c r="A1193" s="351">
        <v>222</v>
      </c>
      <c r="B1193" s="352" t="s">
        <v>1014</v>
      </c>
      <c r="C1193" s="353">
        <f>SUM(C1194,C1212,C1218,C1224)</f>
        <v>1200</v>
      </c>
      <c r="D1193" s="353">
        <f>SUM(D1194,D1212,D1218,D1224)</f>
        <v>1000</v>
      </c>
      <c r="E1193" s="354">
        <f t="shared" si="59"/>
        <v>-0.167</v>
      </c>
      <c r="F1193" s="355" t="str">
        <f t="shared" si="57"/>
        <v>是</v>
      </c>
      <c r="G1193" s="356" t="str">
        <f t="shared" si="58"/>
        <v>类</v>
      </c>
    </row>
    <row r="1194" ht="36" customHeight="1" spans="1:7">
      <c r="A1194" s="351">
        <v>22201</v>
      </c>
      <c r="B1194" s="352" t="s">
        <v>1015</v>
      </c>
      <c r="C1194" s="353">
        <f>SUM(C1195:C1211)</f>
        <v>1000</v>
      </c>
      <c r="D1194" s="353">
        <f>SUM(D1195:D1211)</f>
        <v>779</v>
      </c>
      <c r="E1194" s="354">
        <f t="shared" si="59"/>
        <v>-0.221</v>
      </c>
      <c r="F1194" s="355" t="str">
        <f t="shared" si="57"/>
        <v>是</v>
      </c>
      <c r="G1194" s="356" t="str">
        <f t="shared" si="58"/>
        <v>款</v>
      </c>
    </row>
    <row r="1195" ht="36" customHeight="1" spans="1:7">
      <c r="A1195" s="351">
        <v>2220101</v>
      </c>
      <c r="B1195" s="352" t="s">
        <v>73</v>
      </c>
      <c r="C1195" s="357">
        <v>10</v>
      </c>
      <c r="D1195" s="363">
        <v>3</v>
      </c>
      <c r="E1195" s="354" t="str">
        <f t="shared" si="59"/>
        <v/>
      </c>
      <c r="F1195" s="355" t="str">
        <f t="shared" si="57"/>
        <v>是</v>
      </c>
      <c r="G1195" s="356" t="str">
        <f t="shared" si="58"/>
        <v>项</v>
      </c>
    </row>
    <row r="1196" ht="36" customHeight="1" spans="1:7">
      <c r="A1196" s="351">
        <v>2220102</v>
      </c>
      <c r="B1196" s="352" t="s">
        <v>74</v>
      </c>
      <c r="C1196" s="357">
        <v>60</v>
      </c>
      <c r="D1196" s="363">
        <v>124</v>
      </c>
      <c r="E1196" s="354">
        <f t="shared" si="59"/>
        <v>1.067</v>
      </c>
      <c r="F1196" s="355" t="str">
        <f t="shared" si="57"/>
        <v>是</v>
      </c>
      <c r="G1196" s="356" t="str">
        <f t="shared" si="58"/>
        <v>项</v>
      </c>
    </row>
    <row r="1197" ht="36" hidden="1" customHeight="1" spans="1:7">
      <c r="A1197" s="351">
        <v>2220103</v>
      </c>
      <c r="B1197" s="352" t="s">
        <v>75</v>
      </c>
      <c r="C1197" s="357">
        <v>0</v>
      </c>
      <c r="D1197" s="363">
        <v>0</v>
      </c>
      <c r="E1197" s="354" t="str">
        <f t="shared" si="59"/>
        <v/>
      </c>
      <c r="F1197" s="355" t="str">
        <f t="shared" si="57"/>
        <v>否</v>
      </c>
      <c r="G1197" s="356" t="str">
        <f t="shared" si="58"/>
        <v>项</v>
      </c>
    </row>
    <row r="1198" ht="36" hidden="1" customHeight="1" spans="1:7">
      <c r="A1198" s="351">
        <v>2220104</v>
      </c>
      <c r="B1198" s="352" t="s">
        <v>1016</v>
      </c>
      <c r="C1198" s="357">
        <v>0</v>
      </c>
      <c r="D1198" s="363">
        <v>0</v>
      </c>
      <c r="E1198" s="354" t="str">
        <f t="shared" si="59"/>
        <v/>
      </c>
      <c r="F1198" s="355" t="str">
        <f t="shared" si="57"/>
        <v>否</v>
      </c>
      <c r="G1198" s="356" t="str">
        <f t="shared" si="58"/>
        <v>项</v>
      </c>
    </row>
    <row r="1199" ht="36" customHeight="1" spans="1:7">
      <c r="A1199" s="351">
        <v>2220105</v>
      </c>
      <c r="B1199" s="352" t="s">
        <v>1017</v>
      </c>
      <c r="C1199" s="357">
        <v>10</v>
      </c>
      <c r="D1199" s="363">
        <v>0</v>
      </c>
      <c r="E1199" s="354" t="str">
        <f t="shared" si="59"/>
        <v/>
      </c>
      <c r="F1199" s="355" t="str">
        <f t="shared" si="57"/>
        <v>是</v>
      </c>
      <c r="G1199" s="356" t="str">
        <f t="shared" si="58"/>
        <v>项</v>
      </c>
    </row>
    <row r="1200" ht="36" customHeight="1" spans="1:7">
      <c r="A1200" s="351">
        <v>2220106</v>
      </c>
      <c r="B1200" s="352" t="s">
        <v>1018</v>
      </c>
      <c r="C1200" s="357">
        <v>100</v>
      </c>
      <c r="D1200" s="363">
        <v>21</v>
      </c>
      <c r="E1200" s="354" t="str">
        <f t="shared" si="59"/>
        <v/>
      </c>
      <c r="F1200" s="355" t="str">
        <f t="shared" si="57"/>
        <v>是</v>
      </c>
      <c r="G1200" s="356" t="str">
        <f t="shared" si="58"/>
        <v>项</v>
      </c>
    </row>
    <row r="1201" ht="36" hidden="1" customHeight="1" spans="1:7">
      <c r="A1201" s="351">
        <v>2220107</v>
      </c>
      <c r="B1201" s="352" t="s">
        <v>1019</v>
      </c>
      <c r="C1201" s="357">
        <v>0</v>
      </c>
      <c r="D1201" s="363">
        <v>0</v>
      </c>
      <c r="E1201" s="354" t="str">
        <f t="shared" si="59"/>
        <v/>
      </c>
      <c r="F1201" s="355" t="str">
        <f t="shared" si="57"/>
        <v>否</v>
      </c>
      <c r="G1201" s="356" t="str">
        <f t="shared" si="58"/>
        <v>项</v>
      </c>
    </row>
    <row r="1202" ht="36" hidden="1" customHeight="1" spans="1:7">
      <c r="A1202" s="351">
        <v>2220112</v>
      </c>
      <c r="B1202" s="352" t="s">
        <v>1020</v>
      </c>
      <c r="C1202" s="357">
        <v>0</v>
      </c>
      <c r="D1202" s="363">
        <v>0</v>
      </c>
      <c r="E1202" s="354" t="str">
        <f t="shared" si="59"/>
        <v/>
      </c>
      <c r="F1202" s="355" t="str">
        <f t="shared" si="57"/>
        <v>否</v>
      </c>
      <c r="G1202" s="356" t="str">
        <f t="shared" si="58"/>
        <v>项</v>
      </c>
    </row>
    <row r="1203" ht="36" hidden="1" customHeight="1" spans="1:7">
      <c r="A1203" s="351">
        <v>2220113</v>
      </c>
      <c r="B1203" s="352" t="s">
        <v>1021</v>
      </c>
      <c r="C1203" s="357">
        <v>0</v>
      </c>
      <c r="D1203" s="363">
        <v>0</v>
      </c>
      <c r="E1203" s="354" t="str">
        <f t="shared" si="59"/>
        <v/>
      </c>
      <c r="F1203" s="355" t="str">
        <f t="shared" si="57"/>
        <v>否</v>
      </c>
      <c r="G1203" s="356" t="str">
        <f t="shared" si="58"/>
        <v>项</v>
      </c>
    </row>
    <row r="1204" ht="36" hidden="1" customHeight="1" spans="1:7">
      <c r="A1204" s="351">
        <v>2220114</v>
      </c>
      <c r="B1204" s="352" t="s">
        <v>1022</v>
      </c>
      <c r="C1204" s="357">
        <v>0</v>
      </c>
      <c r="D1204" s="363">
        <v>0</v>
      </c>
      <c r="E1204" s="354" t="str">
        <f t="shared" si="59"/>
        <v/>
      </c>
      <c r="F1204" s="355" t="str">
        <f t="shared" si="57"/>
        <v>否</v>
      </c>
      <c r="G1204" s="356" t="str">
        <f t="shared" si="58"/>
        <v>项</v>
      </c>
    </row>
    <row r="1205" ht="36" customHeight="1" spans="1:7">
      <c r="A1205" s="351">
        <v>2220115</v>
      </c>
      <c r="B1205" s="352" t="s">
        <v>1023</v>
      </c>
      <c r="C1205" s="357">
        <v>600</v>
      </c>
      <c r="D1205" s="363">
        <v>631</v>
      </c>
      <c r="E1205" s="354">
        <f t="shared" si="59"/>
        <v>0.052</v>
      </c>
      <c r="F1205" s="355" t="str">
        <f t="shared" si="57"/>
        <v>是</v>
      </c>
      <c r="G1205" s="356" t="str">
        <f t="shared" si="58"/>
        <v>项</v>
      </c>
    </row>
    <row r="1206" ht="36" hidden="1" customHeight="1" spans="1:7">
      <c r="A1206" s="351">
        <v>2220118</v>
      </c>
      <c r="B1206" s="352" t="s">
        <v>1024</v>
      </c>
      <c r="C1206" s="357">
        <v>0</v>
      </c>
      <c r="D1206" s="363">
        <v>0</v>
      </c>
      <c r="E1206" s="354" t="str">
        <f t="shared" si="59"/>
        <v/>
      </c>
      <c r="F1206" s="355" t="str">
        <f t="shared" si="57"/>
        <v>否</v>
      </c>
      <c r="G1206" s="356" t="str">
        <f t="shared" si="58"/>
        <v>项</v>
      </c>
    </row>
    <row r="1207" ht="36" hidden="1" customHeight="1" spans="1:7">
      <c r="A1207" s="351">
        <v>2220119</v>
      </c>
      <c r="B1207" s="352" t="s">
        <v>1025</v>
      </c>
      <c r="C1207" s="357">
        <v>0</v>
      </c>
      <c r="D1207" s="363">
        <v>0</v>
      </c>
      <c r="E1207" s="354" t="str">
        <f t="shared" si="59"/>
        <v/>
      </c>
      <c r="F1207" s="355" t="str">
        <f t="shared" si="57"/>
        <v>否</v>
      </c>
      <c r="G1207" s="356" t="str">
        <f t="shared" si="58"/>
        <v>项</v>
      </c>
    </row>
    <row r="1208" ht="36" hidden="1" customHeight="1" spans="1:7">
      <c r="A1208" s="351">
        <v>2220120</v>
      </c>
      <c r="B1208" s="352" t="s">
        <v>1026</v>
      </c>
      <c r="C1208" s="357">
        <v>0</v>
      </c>
      <c r="D1208" s="363">
        <v>0</v>
      </c>
      <c r="E1208" s="354" t="str">
        <f t="shared" si="59"/>
        <v/>
      </c>
      <c r="F1208" s="355" t="str">
        <f t="shared" si="57"/>
        <v>否</v>
      </c>
      <c r="G1208" s="356" t="str">
        <f t="shared" si="58"/>
        <v>项</v>
      </c>
    </row>
    <row r="1209" ht="36" hidden="1" customHeight="1" spans="1:7">
      <c r="A1209" s="351">
        <v>2220121</v>
      </c>
      <c r="B1209" s="352" t="s">
        <v>1027</v>
      </c>
      <c r="C1209" s="357">
        <v>0</v>
      </c>
      <c r="D1209" s="363">
        <v>0</v>
      </c>
      <c r="E1209" s="354" t="str">
        <f t="shared" si="59"/>
        <v/>
      </c>
      <c r="F1209" s="355" t="str">
        <f t="shared" si="57"/>
        <v>否</v>
      </c>
      <c r="G1209" s="356" t="str">
        <f t="shared" si="58"/>
        <v>项</v>
      </c>
    </row>
    <row r="1210" ht="36" hidden="1" customHeight="1" spans="1:7">
      <c r="A1210" s="351">
        <v>2220150</v>
      </c>
      <c r="B1210" s="352" t="s">
        <v>82</v>
      </c>
      <c r="C1210" s="357">
        <v>0</v>
      </c>
      <c r="D1210" s="363">
        <v>0</v>
      </c>
      <c r="E1210" s="354" t="str">
        <f t="shared" si="59"/>
        <v/>
      </c>
      <c r="F1210" s="355" t="str">
        <f t="shared" si="57"/>
        <v>否</v>
      </c>
      <c r="G1210" s="356" t="str">
        <f t="shared" si="58"/>
        <v>项</v>
      </c>
    </row>
    <row r="1211" ht="36" customHeight="1" spans="1:7">
      <c r="A1211" s="351">
        <v>2220199</v>
      </c>
      <c r="B1211" s="352" t="s">
        <v>1028</v>
      </c>
      <c r="C1211" s="357">
        <v>220</v>
      </c>
      <c r="D1211" s="363">
        <v>0</v>
      </c>
      <c r="E1211" s="354" t="str">
        <f t="shared" si="59"/>
        <v/>
      </c>
      <c r="F1211" s="355" t="str">
        <f t="shared" si="57"/>
        <v>是</v>
      </c>
      <c r="G1211" s="356" t="str">
        <f t="shared" si="58"/>
        <v>项</v>
      </c>
    </row>
    <row r="1212" ht="36" hidden="1" customHeight="1" spans="1:7">
      <c r="A1212" s="351">
        <v>22203</v>
      </c>
      <c r="B1212" s="352" t="s">
        <v>1029</v>
      </c>
      <c r="C1212" s="353">
        <f>SUM(C1213:C1217)</f>
        <v>0</v>
      </c>
      <c r="D1212" s="353">
        <f>SUM(D1213:D1217)</f>
        <v>0</v>
      </c>
      <c r="E1212" s="354" t="str">
        <f t="shared" si="59"/>
        <v/>
      </c>
      <c r="F1212" s="355" t="str">
        <f t="shared" si="57"/>
        <v>否</v>
      </c>
      <c r="G1212" s="356" t="str">
        <f t="shared" si="58"/>
        <v>款</v>
      </c>
    </row>
    <row r="1213" ht="36" hidden="1" customHeight="1" spans="1:7">
      <c r="A1213" s="351">
        <v>2220301</v>
      </c>
      <c r="B1213" s="352" t="s">
        <v>1030</v>
      </c>
      <c r="C1213" s="357">
        <v>0</v>
      </c>
      <c r="D1213" s="363">
        <v>0</v>
      </c>
      <c r="E1213" s="354" t="str">
        <f t="shared" si="59"/>
        <v/>
      </c>
      <c r="F1213" s="355" t="str">
        <f t="shared" si="57"/>
        <v>否</v>
      </c>
      <c r="G1213" s="356" t="str">
        <f t="shared" si="58"/>
        <v>项</v>
      </c>
    </row>
    <row r="1214" ht="36" hidden="1" customHeight="1" spans="1:7">
      <c r="A1214" s="351">
        <v>2220303</v>
      </c>
      <c r="B1214" s="352" t="s">
        <v>1031</v>
      </c>
      <c r="C1214" s="357">
        <v>0</v>
      </c>
      <c r="D1214" s="363">
        <v>0</v>
      </c>
      <c r="E1214" s="354" t="str">
        <f t="shared" si="59"/>
        <v/>
      </c>
      <c r="F1214" s="355" t="str">
        <f t="shared" si="57"/>
        <v>否</v>
      </c>
      <c r="G1214" s="356" t="str">
        <f t="shared" si="58"/>
        <v>项</v>
      </c>
    </row>
    <row r="1215" ht="36" hidden="1" customHeight="1" spans="1:7">
      <c r="A1215" s="351">
        <v>2220304</v>
      </c>
      <c r="B1215" s="352" t="s">
        <v>1032</v>
      </c>
      <c r="C1215" s="357">
        <v>0</v>
      </c>
      <c r="D1215" s="363">
        <v>0</v>
      </c>
      <c r="E1215" s="354" t="str">
        <f t="shared" si="59"/>
        <v/>
      </c>
      <c r="F1215" s="355" t="str">
        <f t="shared" si="57"/>
        <v>否</v>
      </c>
      <c r="G1215" s="356" t="str">
        <f t="shared" si="58"/>
        <v>项</v>
      </c>
    </row>
    <row r="1216" ht="36" hidden="1" customHeight="1" spans="1:7">
      <c r="A1216" s="351">
        <v>2220305</v>
      </c>
      <c r="B1216" s="352" t="s">
        <v>1033</v>
      </c>
      <c r="C1216" s="357">
        <v>0</v>
      </c>
      <c r="D1216" s="363">
        <v>0</v>
      </c>
      <c r="E1216" s="354" t="str">
        <f t="shared" si="59"/>
        <v/>
      </c>
      <c r="F1216" s="355" t="str">
        <f t="shared" si="57"/>
        <v>否</v>
      </c>
      <c r="G1216" s="356" t="str">
        <f t="shared" si="58"/>
        <v>项</v>
      </c>
    </row>
    <row r="1217" ht="36" hidden="1" customHeight="1" spans="1:7">
      <c r="A1217" s="351">
        <v>2220399</v>
      </c>
      <c r="B1217" s="352" t="s">
        <v>1034</v>
      </c>
      <c r="C1217" s="357">
        <v>0</v>
      </c>
      <c r="D1217" s="363">
        <v>0</v>
      </c>
      <c r="E1217" s="354" t="str">
        <f t="shared" si="59"/>
        <v/>
      </c>
      <c r="F1217" s="355" t="str">
        <f t="shared" si="57"/>
        <v>否</v>
      </c>
      <c r="G1217" s="356" t="str">
        <f t="shared" si="58"/>
        <v>项</v>
      </c>
    </row>
    <row r="1218" ht="36" customHeight="1" spans="1:7">
      <c r="A1218" s="351">
        <v>22204</v>
      </c>
      <c r="B1218" s="352" t="s">
        <v>1035</v>
      </c>
      <c r="C1218" s="353">
        <f>SUM(C1219:C1223)</f>
        <v>0</v>
      </c>
      <c r="D1218" s="353">
        <f>SUM(D1219:D1223)</f>
        <v>171</v>
      </c>
      <c r="E1218" s="354" t="str">
        <f t="shared" si="59"/>
        <v/>
      </c>
      <c r="F1218" s="355" t="str">
        <f t="shared" si="57"/>
        <v>是</v>
      </c>
      <c r="G1218" s="356" t="str">
        <f t="shared" si="58"/>
        <v>款</v>
      </c>
    </row>
    <row r="1219" ht="36" hidden="1" customHeight="1" spans="1:7">
      <c r="A1219" s="351">
        <v>2220401</v>
      </c>
      <c r="B1219" s="352" t="s">
        <v>1036</v>
      </c>
      <c r="C1219" s="357">
        <v>0</v>
      </c>
      <c r="D1219" s="363">
        <v>0</v>
      </c>
      <c r="E1219" s="354" t="str">
        <f t="shared" si="59"/>
        <v/>
      </c>
      <c r="F1219" s="355" t="str">
        <f t="shared" si="57"/>
        <v>否</v>
      </c>
      <c r="G1219" s="356" t="str">
        <f t="shared" si="58"/>
        <v>项</v>
      </c>
    </row>
    <row r="1220" ht="36" hidden="1" customHeight="1" spans="1:7">
      <c r="A1220" s="351">
        <v>2220402</v>
      </c>
      <c r="B1220" s="352" t="s">
        <v>1037</v>
      </c>
      <c r="C1220" s="357">
        <v>0</v>
      </c>
      <c r="D1220" s="363">
        <v>0</v>
      </c>
      <c r="E1220" s="354" t="str">
        <f t="shared" si="59"/>
        <v/>
      </c>
      <c r="F1220" s="355" t="str">
        <f t="shared" si="57"/>
        <v>否</v>
      </c>
      <c r="G1220" s="356" t="str">
        <f t="shared" si="58"/>
        <v>项</v>
      </c>
    </row>
    <row r="1221" ht="36" customHeight="1" spans="1:7">
      <c r="A1221" s="351">
        <v>2220403</v>
      </c>
      <c r="B1221" s="352" t="s">
        <v>1038</v>
      </c>
      <c r="C1221" s="357">
        <v>0</v>
      </c>
      <c r="D1221" s="363">
        <v>171</v>
      </c>
      <c r="E1221" s="354" t="str">
        <f t="shared" si="59"/>
        <v/>
      </c>
      <c r="F1221" s="355" t="str">
        <f t="shared" si="57"/>
        <v>是</v>
      </c>
      <c r="G1221" s="356" t="str">
        <f t="shared" si="58"/>
        <v>项</v>
      </c>
    </row>
    <row r="1222" ht="36" hidden="1" customHeight="1" spans="1:7">
      <c r="A1222" s="351">
        <v>2220404</v>
      </c>
      <c r="B1222" s="352" t="s">
        <v>1039</v>
      </c>
      <c r="C1222" s="357">
        <v>0</v>
      </c>
      <c r="D1222" s="363">
        <v>0</v>
      </c>
      <c r="E1222" s="354" t="str">
        <f t="shared" si="59"/>
        <v/>
      </c>
      <c r="F1222" s="355" t="str">
        <f t="shared" si="57"/>
        <v>否</v>
      </c>
      <c r="G1222" s="356" t="str">
        <f t="shared" si="58"/>
        <v>项</v>
      </c>
    </row>
    <row r="1223" ht="36" hidden="1" customHeight="1" spans="1:7">
      <c r="A1223" s="351">
        <v>2220499</v>
      </c>
      <c r="B1223" s="352" t="s">
        <v>1040</v>
      </c>
      <c r="C1223" s="357">
        <v>0</v>
      </c>
      <c r="D1223" s="363">
        <v>0</v>
      </c>
      <c r="E1223" s="354" t="str">
        <f t="shared" si="59"/>
        <v/>
      </c>
      <c r="F1223" s="355" t="str">
        <f t="shared" si="57"/>
        <v>否</v>
      </c>
      <c r="G1223" s="356" t="str">
        <f t="shared" si="58"/>
        <v>项</v>
      </c>
    </row>
    <row r="1224" ht="36" customHeight="1" spans="1:7">
      <c r="A1224" s="358">
        <v>22205</v>
      </c>
      <c r="B1224" s="352" t="s">
        <v>1041</v>
      </c>
      <c r="C1224" s="353">
        <f>SUM(C1225:C1236)</f>
        <v>200</v>
      </c>
      <c r="D1224" s="353">
        <f>SUM(D1225:D1236)</f>
        <v>50</v>
      </c>
      <c r="E1224" s="354" t="str">
        <f t="shared" si="59"/>
        <v/>
      </c>
      <c r="F1224" s="355" t="str">
        <f t="shared" si="57"/>
        <v>是</v>
      </c>
      <c r="G1224" s="356" t="str">
        <f t="shared" si="58"/>
        <v>款</v>
      </c>
    </row>
    <row r="1225" ht="36" hidden="1" customHeight="1" spans="1:7">
      <c r="A1225" s="351">
        <v>2220501</v>
      </c>
      <c r="B1225" s="352" t="s">
        <v>1042</v>
      </c>
      <c r="C1225" s="357">
        <v>0</v>
      </c>
      <c r="D1225" s="363">
        <v>0</v>
      </c>
      <c r="E1225" s="354" t="str">
        <f t="shared" si="59"/>
        <v/>
      </c>
      <c r="F1225" s="355" t="str">
        <f t="shared" si="57"/>
        <v>否</v>
      </c>
      <c r="G1225" s="356" t="str">
        <f t="shared" si="58"/>
        <v>项</v>
      </c>
    </row>
    <row r="1226" ht="36" hidden="1" customHeight="1" spans="1:7">
      <c r="A1226" s="351">
        <v>2220502</v>
      </c>
      <c r="B1226" s="352" t="s">
        <v>1043</v>
      </c>
      <c r="C1226" s="357">
        <v>0</v>
      </c>
      <c r="D1226" s="363">
        <v>0</v>
      </c>
      <c r="E1226" s="354" t="str">
        <f t="shared" si="59"/>
        <v/>
      </c>
      <c r="F1226" s="355" t="str">
        <f t="shared" si="57"/>
        <v>否</v>
      </c>
      <c r="G1226" s="356" t="str">
        <f t="shared" si="58"/>
        <v>项</v>
      </c>
    </row>
    <row r="1227" ht="36" hidden="1" customHeight="1" spans="1:7">
      <c r="A1227" s="351">
        <v>2220503</v>
      </c>
      <c r="B1227" s="352" t="s">
        <v>1044</v>
      </c>
      <c r="C1227" s="357">
        <v>0</v>
      </c>
      <c r="D1227" s="363">
        <v>0</v>
      </c>
      <c r="E1227" s="354" t="str">
        <f t="shared" si="59"/>
        <v/>
      </c>
      <c r="F1227" s="355" t="str">
        <f t="shared" si="57"/>
        <v>否</v>
      </c>
      <c r="G1227" s="356" t="str">
        <f t="shared" si="58"/>
        <v>项</v>
      </c>
    </row>
    <row r="1228" ht="36" hidden="1" customHeight="1" spans="1:7">
      <c r="A1228" s="351">
        <v>2220504</v>
      </c>
      <c r="B1228" s="352" t="s">
        <v>1045</v>
      </c>
      <c r="C1228" s="357">
        <v>0</v>
      </c>
      <c r="D1228" s="363">
        <v>0</v>
      </c>
      <c r="E1228" s="354" t="str">
        <f t="shared" si="59"/>
        <v/>
      </c>
      <c r="F1228" s="355" t="str">
        <f t="shared" si="57"/>
        <v>否</v>
      </c>
      <c r="G1228" s="356" t="str">
        <f t="shared" si="58"/>
        <v>项</v>
      </c>
    </row>
    <row r="1229" ht="36" hidden="1" customHeight="1" spans="1:7">
      <c r="A1229" s="351">
        <v>2220505</v>
      </c>
      <c r="B1229" s="352" t="s">
        <v>1046</v>
      </c>
      <c r="C1229" s="357">
        <v>0</v>
      </c>
      <c r="D1229" s="363">
        <v>0</v>
      </c>
      <c r="E1229" s="354" t="str">
        <f t="shared" si="59"/>
        <v/>
      </c>
      <c r="F1229" s="355" t="str">
        <f t="shared" si="57"/>
        <v>否</v>
      </c>
      <c r="G1229" s="356" t="str">
        <f t="shared" si="58"/>
        <v>项</v>
      </c>
    </row>
    <row r="1230" ht="36" hidden="1" customHeight="1" spans="1:7">
      <c r="A1230" s="351">
        <v>2220506</v>
      </c>
      <c r="B1230" s="352" t="s">
        <v>1047</v>
      </c>
      <c r="C1230" s="357">
        <v>0</v>
      </c>
      <c r="D1230" s="363">
        <v>0</v>
      </c>
      <c r="E1230" s="354" t="str">
        <f t="shared" si="59"/>
        <v/>
      </c>
      <c r="F1230" s="355" t="str">
        <f t="shared" si="57"/>
        <v>否</v>
      </c>
      <c r="G1230" s="356" t="str">
        <f t="shared" si="58"/>
        <v>项</v>
      </c>
    </row>
    <row r="1231" ht="36" hidden="1" customHeight="1" spans="1:7">
      <c r="A1231" s="351">
        <v>2220507</v>
      </c>
      <c r="B1231" s="352" t="s">
        <v>1048</v>
      </c>
      <c r="C1231" s="357">
        <v>0</v>
      </c>
      <c r="D1231" s="363">
        <v>0</v>
      </c>
      <c r="E1231" s="354" t="str">
        <f t="shared" si="59"/>
        <v/>
      </c>
      <c r="F1231" s="355" t="str">
        <f t="shared" si="57"/>
        <v>否</v>
      </c>
      <c r="G1231" s="356" t="str">
        <f t="shared" si="58"/>
        <v>项</v>
      </c>
    </row>
    <row r="1232" ht="36" hidden="1" customHeight="1" spans="1:7">
      <c r="A1232" s="351">
        <v>2220508</v>
      </c>
      <c r="B1232" s="352" t="s">
        <v>1049</v>
      </c>
      <c r="C1232" s="357">
        <v>0</v>
      </c>
      <c r="D1232" s="363">
        <v>0</v>
      </c>
      <c r="E1232" s="354" t="str">
        <f t="shared" si="59"/>
        <v/>
      </c>
      <c r="F1232" s="355" t="str">
        <f t="shared" si="57"/>
        <v>否</v>
      </c>
      <c r="G1232" s="356" t="str">
        <f t="shared" si="58"/>
        <v>项</v>
      </c>
    </row>
    <row r="1233" ht="36" hidden="1" customHeight="1" spans="1:7">
      <c r="A1233" s="351">
        <v>2220509</v>
      </c>
      <c r="B1233" s="352" t="s">
        <v>1050</v>
      </c>
      <c r="C1233" s="357">
        <v>0</v>
      </c>
      <c r="D1233" s="363">
        <v>0</v>
      </c>
      <c r="E1233" s="354" t="str">
        <f t="shared" si="59"/>
        <v/>
      </c>
      <c r="F1233" s="355" t="str">
        <f t="shared" si="57"/>
        <v>否</v>
      </c>
      <c r="G1233" s="356" t="str">
        <f t="shared" si="58"/>
        <v>项</v>
      </c>
    </row>
    <row r="1234" ht="36" hidden="1" customHeight="1" spans="1:7">
      <c r="A1234" s="351">
        <v>2220510</v>
      </c>
      <c r="B1234" s="352" t="s">
        <v>1051</v>
      </c>
      <c r="C1234" s="357">
        <v>0</v>
      </c>
      <c r="D1234" s="363">
        <v>0</v>
      </c>
      <c r="E1234" s="354" t="str">
        <f t="shared" si="59"/>
        <v/>
      </c>
      <c r="F1234" s="355" t="str">
        <f t="shared" si="57"/>
        <v>否</v>
      </c>
      <c r="G1234" s="356" t="str">
        <f t="shared" si="58"/>
        <v>项</v>
      </c>
    </row>
    <row r="1235" ht="36" customHeight="1" spans="1:7">
      <c r="A1235" s="351">
        <v>2220511</v>
      </c>
      <c r="B1235" s="352" t="s">
        <v>1052</v>
      </c>
      <c r="C1235" s="357">
        <v>0</v>
      </c>
      <c r="D1235" s="363">
        <v>50</v>
      </c>
      <c r="E1235" s="354" t="str">
        <f t="shared" si="59"/>
        <v/>
      </c>
      <c r="F1235" s="355" t="str">
        <f t="shared" si="57"/>
        <v>是</v>
      </c>
      <c r="G1235" s="356" t="str">
        <f t="shared" si="58"/>
        <v>项</v>
      </c>
    </row>
    <row r="1236" ht="36" customHeight="1" spans="1:7">
      <c r="A1236" s="351">
        <v>2220599</v>
      </c>
      <c r="B1236" s="352" t="s">
        <v>1053</v>
      </c>
      <c r="C1236" s="357">
        <v>200</v>
      </c>
      <c r="D1236" s="363">
        <v>0</v>
      </c>
      <c r="E1236" s="354" t="str">
        <f t="shared" si="59"/>
        <v/>
      </c>
      <c r="F1236" s="355" t="str">
        <f t="shared" si="57"/>
        <v>是</v>
      </c>
      <c r="G1236" s="356" t="str">
        <f t="shared" si="58"/>
        <v>项</v>
      </c>
    </row>
    <row r="1237" ht="36" customHeight="1" spans="1:7">
      <c r="A1237" s="351">
        <v>224</v>
      </c>
      <c r="B1237" s="352" t="s">
        <v>1054</v>
      </c>
      <c r="C1237" s="353">
        <f>SUM(C1238,C1249,C1256,C1264,C1277,C1281,C1285)</f>
        <v>2500</v>
      </c>
      <c r="D1237" s="353">
        <f>SUM(D1238,D1249,D1256,D1264,D1277,D1281,D1285)</f>
        <v>2700</v>
      </c>
      <c r="E1237" s="354">
        <f t="shared" si="59"/>
        <v>0.08</v>
      </c>
      <c r="F1237" s="355" t="str">
        <f t="shared" si="57"/>
        <v>是</v>
      </c>
      <c r="G1237" s="356" t="str">
        <f t="shared" si="58"/>
        <v>类</v>
      </c>
    </row>
    <row r="1238" ht="36" customHeight="1" spans="1:7">
      <c r="A1238" s="351">
        <v>22401</v>
      </c>
      <c r="B1238" s="352" t="s">
        <v>1055</v>
      </c>
      <c r="C1238" s="353">
        <f>SUM(C1239:C1248)</f>
        <v>445</v>
      </c>
      <c r="D1238" s="353">
        <f>SUM(D1239:D1248)</f>
        <v>800</v>
      </c>
      <c r="E1238" s="354">
        <f t="shared" si="59"/>
        <v>0.798</v>
      </c>
      <c r="F1238" s="355" t="str">
        <f t="shared" si="57"/>
        <v>是</v>
      </c>
      <c r="G1238" s="356" t="str">
        <f t="shared" si="58"/>
        <v>款</v>
      </c>
    </row>
    <row r="1239" ht="36" customHeight="1" spans="1:7">
      <c r="A1239" s="351">
        <v>2240101</v>
      </c>
      <c r="B1239" s="352" t="s">
        <v>73</v>
      </c>
      <c r="C1239" s="357">
        <v>300</v>
      </c>
      <c r="D1239" s="363">
        <v>302</v>
      </c>
      <c r="E1239" s="354">
        <f t="shared" si="59"/>
        <v>0.007</v>
      </c>
      <c r="F1239" s="355" t="str">
        <f t="shared" si="57"/>
        <v>是</v>
      </c>
      <c r="G1239" s="356" t="str">
        <f t="shared" si="58"/>
        <v>项</v>
      </c>
    </row>
    <row r="1240" ht="36" customHeight="1" spans="1:7">
      <c r="A1240" s="351">
        <v>2240102</v>
      </c>
      <c r="B1240" s="352" t="s">
        <v>74</v>
      </c>
      <c r="C1240" s="357">
        <v>55</v>
      </c>
      <c r="D1240" s="363">
        <v>305</v>
      </c>
      <c r="E1240" s="354" t="str">
        <f t="shared" si="59"/>
        <v/>
      </c>
      <c r="F1240" s="355" t="str">
        <f t="shared" si="57"/>
        <v>是</v>
      </c>
      <c r="G1240" s="356" t="str">
        <f t="shared" si="58"/>
        <v>项</v>
      </c>
    </row>
    <row r="1241" ht="36" hidden="1" customHeight="1" spans="1:7">
      <c r="A1241" s="351">
        <v>2240103</v>
      </c>
      <c r="B1241" s="352" t="s">
        <v>75</v>
      </c>
      <c r="C1241" s="357">
        <v>0</v>
      </c>
      <c r="D1241" s="363">
        <v>0</v>
      </c>
      <c r="E1241" s="354" t="str">
        <f t="shared" si="59"/>
        <v/>
      </c>
      <c r="F1241" s="355" t="str">
        <f t="shared" ref="F1241:F1304" si="60">IF(LEN(A1241)=3,"是",IF(B1241&lt;&gt;"",IF(SUM(C1241:D1241)&lt;&gt;0,"是","否"),"是"))</f>
        <v>否</v>
      </c>
      <c r="G1241" s="356" t="str">
        <f t="shared" ref="G1241:G1299" si="61">IF(LEN(A1241)=3,"类",IF(LEN(A1241)=5,"款","项"))</f>
        <v>项</v>
      </c>
    </row>
    <row r="1242" ht="36" hidden="1" customHeight="1" spans="1:7">
      <c r="A1242" s="351">
        <v>2240104</v>
      </c>
      <c r="B1242" s="352" t="s">
        <v>1056</v>
      </c>
      <c r="C1242" s="357">
        <v>0</v>
      </c>
      <c r="D1242" s="363">
        <v>0</v>
      </c>
      <c r="E1242" s="354" t="str">
        <f t="shared" si="59"/>
        <v/>
      </c>
      <c r="F1242" s="355" t="str">
        <f t="shared" si="60"/>
        <v>否</v>
      </c>
      <c r="G1242" s="356" t="str">
        <f t="shared" si="61"/>
        <v>项</v>
      </c>
    </row>
    <row r="1243" ht="36" hidden="1" customHeight="1" spans="1:7">
      <c r="A1243" s="351">
        <v>2240105</v>
      </c>
      <c r="B1243" s="352" t="s">
        <v>1057</v>
      </c>
      <c r="C1243" s="357">
        <v>0</v>
      </c>
      <c r="D1243" s="363">
        <v>0</v>
      </c>
      <c r="E1243" s="354" t="str">
        <f t="shared" si="59"/>
        <v/>
      </c>
      <c r="F1243" s="355" t="str">
        <f t="shared" si="60"/>
        <v>否</v>
      </c>
      <c r="G1243" s="356" t="str">
        <f t="shared" si="61"/>
        <v>项</v>
      </c>
    </row>
    <row r="1244" ht="36" customHeight="1" spans="1:7">
      <c r="A1244" s="351">
        <v>2240106</v>
      </c>
      <c r="B1244" s="352" t="s">
        <v>1058</v>
      </c>
      <c r="C1244" s="357">
        <v>50</v>
      </c>
      <c r="D1244" s="363">
        <v>10</v>
      </c>
      <c r="E1244" s="354" t="str">
        <f t="shared" si="59"/>
        <v/>
      </c>
      <c r="F1244" s="355" t="str">
        <f t="shared" si="60"/>
        <v>是</v>
      </c>
      <c r="G1244" s="356" t="str">
        <f t="shared" si="61"/>
        <v>项</v>
      </c>
    </row>
    <row r="1245" ht="36" hidden="1" customHeight="1" spans="1:7">
      <c r="A1245" s="351">
        <v>2240108</v>
      </c>
      <c r="B1245" s="352" t="s">
        <v>1059</v>
      </c>
      <c r="C1245" s="357">
        <v>0</v>
      </c>
      <c r="D1245" s="363">
        <v>0</v>
      </c>
      <c r="E1245" s="354" t="str">
        <f t="shared" si="59"/>
        <v/>
      </c>
      <c r="F1245" s="355" t="str">
        <f t="shared" si="60"/>
        <v>否</v>
      </c>
      <c r="G1245" s="356" t="str">
        <f t="shared" si="61"/>
        <v>项</v>
      </c>
    </row>
    <row r="1246" ht="36" hidden="1" customHeight="1" spans="1:7">
      <c r="A1246" s="351">
        <v>2240109</v>
      </c>
      <c r="B1246" s="352" t="s">
        <v>1060</v>
      </c>
      <c r="C1246" s="357">
        <v>0</v>
      </c>
      <c r="D1246" s="363">
        <v>0</v>
      </c>
      <c r="E1246" s="354" t="str">
        <f t="shared" ref="E1246:E1309" si="62">IF(C1246&lt;&gt;0,IF((D1246/C1246-1)&lt;-30%,"",IF((D1246/C1246-1)&gt;150%,"",D1246/C1246-1)),"")</f>
        <v/>
      </c>
      <c r="F1246" s="355" t="str">
        <f t="shared" si="60"/>
        <v>否</v>
      </c>
      <c r="G1246" s="356" t="str">
        <f t="shared" si="61"/>
        <v>项</v>
      </c>
    </row>
    <row r="1247" ht="36" customHeight="1" spans="1:7">
      <c r="A1247" s="351">
        <v>2240150</v>
      </c>
      <c r="B1247" s="352" t="s">
        <v>82</v>
      </c>
      <c r="C1247" s="357">
        <v>30</v>
      </c>
      <c r="D1247" s="363">
        <v>31</v>
      </c>
      <c r="E1247" s="354">
        <f t="shared" si="62"/>
        <v>0.033</v>
      </c>
      <c r="F1247" s="355" t="str">
        <f t="shared" si="60"/>
        <v>是</v>
      </c>
      <c r="G1247" s="356" t="str">
        <f t="shared" si="61"/>
        <v>项</v>
      </c>
    </row>
    <row r="1248" ht="36" customHeight="1" spans="1:7">
      <c r="A1248" s="351">
        <v>2240199</v>
      </c>
      <c r="B1248" s="352" t="s">
        <v>1061</v>
      </c>
      <c r="C1248" s="357">
        <v>10</v>
      </c>
      <c r="D1248" s="363">
        <v>152</v>
      </c>
      <c r="E1248" s="354" t="str">
        <f t="shared" si="62"/>
        <v/>
      </c>
      <c r="F1248" s="355" t="str">
        <f t="shared" si="60"/>
        <v>是</v>
      </c>
      <c r="G1248" s="356" t="str">
        <f t="shared" si="61"/>
        <v>项</v>
      </c>
    </row>
    <row r="1249" ht="36" customHeight="1" spans="1:7">
      <c r="A1249" s="351">
        <v>22402</v>
      </c>
      <c r="B1249" s="352" t="s">
        <v>1062</v>
      </c>
      <c r="C1249" s="353">
        <f>SUM(C1250:C1255)</f>
        <v>730</v>
      </c>
      <c r="D1249" s="353">
        <f>SUM(D1250:D1255)</f>
        <v>936</v>
      </c>
      <c r="E1249" s="354">
        <f t="shared" si="62"/>
        <v>0.282</v>
      </c>
      <c r="F1249" s="355" t="str">
        <f t="shared" si="60"/>
        <v>是</v>
      </c>
      <c r="G1249" s="356" t="str">
        <f t="shared" si="61"/>
        <v>款</v>
      </c>
    </row>
    <row r="1250" ht="36" customHeight="1" spans="1:7">
      <c r="A1250" s="351">
        <v>2240201</v>
      </c>
      <c r="B1250" s="352" t="s">
        <v>73</v>
      </c>
      <c r="C1250" s="357">
        <v>320</v>
      </c>
      <c r="D1250" s="363">
        <v>143</v>
      </c>
      <c r="E1250" s="354" t="str">
        <f t="shared" si="62"/>
        <v/>
      </c>
      <c r="F1250" s="355" t="str">
        <f t="shared" si="60"/>
        <v>是</v>
      </c>
      <c r="G1250" s="356" t="str">
        <f t="shared" si="61"/>
        <v>项</v>
      </c>
    </row>
    <row r="1251" ht="36" customHeight="1" spans="1:7">
      <c r="A1251" s="351">
        <v>2240202</v>
      </c>
      <c r="B1251" s="352" t="s">
        <v>74</v>
      </c>
      <c r="C1251" s="357">
        <v>340</v>
      </c>
      <c r="D1251" s="363">
        <v>707</v>
      </c>
      <c r="E1251" s="354">
        <f t="shared" si="62"/>
        <v>1.079</v>
      </c>
      <c r="F1251" s="355" t="str">
        <f t="shared" si="60"/>
        <v>是</v>
      </c>
      <c r="G1251" s="356" t="str">
        <f t="shared" si="61"/>
        <v>项</v>
      </c>
    </row>
    <row r="1252" ht="36" hidden="1" customHeight="1" spans="1:7">
      <c r="A1252" s="351">
        <v>2240203</v>
      </c>
      <c r="B1252" s="352" t="s">
        <v>75</v>
      </c>
      <c r="C1252" s="357">
        <v>0</v>
      </c>
      <c r="D1252" s="363">
        <v>0</v>
      </c>
      <c r="E1252" s="354" t="str">
        <f t="shared" si="62"/>
        <v/>
      </c>
      <c r="F1252" s="355" t="str">
        <f t="shared" si="60"/>
        <v>否</v>
      </c>
      <c r="G1252" s="356" t="str">
        <f t="shared" si="61"/>
        <v>项</v>
      </c>
    </row>
    <row r="1253" ht="36" hidden="1" customHeight="1" spans="1:7">
      <c r="A1253" s="351">
        <v>2240204</v>
      </c>
      <c r="B1253" s="352" t="s">
        <v>1063</v>
      </c>
      <c r="C1253" s="357">
        <v>0</v>
      </c>
      <c r="D1253" s="363">
        <v>0</v>
      </c>
      <c r="E1253" s="354" t="str">
        <f t="shared" si="62"/>
        <v/>
      </c>
      <c r="F1253" s="355" t="str">
        <f t="shared" si="60"/>
        <v>否</v>
      </c>
      <c r="G1253" s="356" t="str">
        <f t="shared" si="61"/>
        <v>项</v>
      </c>
    </row>
    <row r="1254" ht="36" customHeight="1" spans="1:7">
      <c r="A1254" s="351">
        <v>2240250</v>
      </c>
      <c r="B1254" s="352" t="s">
        <v>82</v>
      </c>
      <c r="C1254" s="357">
        <v>0</v>
      </c>
      <c r="D1254" s="363">
        <v>6</v>
      </c>
      <c r="E1254" s="354" t="str">
        <f t="shared" si="62"/>
        <v/>
      </c>
      <c r="F1254" s="355" t="str">
        <f t="shared" si="60"/>
        <v>是</v>
      </c>
      <c r="G1254" s="356" t="str">
        <f t="shared" si="61"/>
        <v>项</v>
      </c>
    </row>
    <row r="1255" ht="36" customHeight="1" spans="1:7">
      <c r="A1255" s="351">
        <v>2240299</v>
      </c>
      <c r="B1255" s="352" t="s">
        <v>1064</v>
      </c>
      <c r="C1255" s="357">
        <v>70</v>
      </c>
      <c r="D1255" s="363">
        <v>80</v>
      </c>
      <c r="E1255" s="354">
        <f t="shared" si="62"/>
        <v>0.143</v>
      </c>
      <c r="F1255" s="355" t="str">
        <f t="shared" si="60"/>
        <v>是</v>
      </c>
      <c r="G1255" s="356" t="str">
        <f t="shared" si="61"/>
        <v>项</v>
      </c>
    </row>
    <row r="1256" ht="36" customHeight="1" spans="1:7">
      <c r="A1256" s="351">
        <v>22404</v>
      </c>
      <c r="B1256" s="352" t="s">
        <v>1065</v>
      </c>
      <c r="C1256" s="353">
        <f>SUM(C1257:C1263)</f>
        <v>20</v>
      </c>
      <c r="D1256" s="353">
        <f>SUM(D1257:D1263)</f>
        <v>20</v>
      </c>
      <c r="E1256" s="354">
        <f t="shared" si="62"/>
        <v>0</v>
      </c>
      <c r="F1256" s="355" t="str">
        <f t="shared" si="60"/>
        <v>是</v>
      </c>
      <c r="G1256" s="356" t="str">
        <f t="shared" si="61"/>
        <v>款</v>
      </c>
    </row>
    <row r="1257" ht="36" hidden="1" customHeight="1" spans="1:7">
      <c r="A1257" s="351">
        <v>2240401</v>
      </c>
      <c r="B1257" s="352" t="s">
        <v>73</v>
      </c>
      <c r="C1257" s="357">
        <v>0</v>
      </c>
      <c r="D1257" s="363">
        <v>0</v>
      </c>
      <c r="E1257" s="354" t="str">
        <f t="shared" si="62"/>
        <v/>
      </c>
      <c r="F1257" s="355" t="str">
        <f t="shared" si="60"/>
        <v>否</v>
      </c>
      <c r="G1257" s="356" t="str">
        <f t="shared" si="61"/>
        <v>项</v>
      </c>
    </row>
    <row r="1258" ht="36" hidden="1" customHeight="1" spans="1:7">
      <c r="A1258" s="351">
        <v>2240402</v>
      </c>
      <c r="B1258" s="352" t="s">
        <v>74</v>
      </c>
      <c r="C1258" s="357">
        <v>0</v>
      </c>
      <c r="D1258" s="363">
        <v>0</v>
      </c>
      <c r="E1258" s="354" t="str">
        <f t="shared" si="62"/>
        <v/>
      </c>
      <c r="F1258" s="355" t="str">
        <f t="shared" si="60"/>
        <v>否</v>
      </c>
      <c r="G1258" s="356" t="str">
        <f t="shared" si="61"/>
        <v>项</v>
      </c>
    </row>
    <row r="1259" ht="36" hidden="1" customHeight="1" spans="1:7">
      <c r="A1259" s="358">
        <v>2240403</v>
      </c>
      <c r="B1259" s="352" t="s">
        <v>75</v>
      </c>
      <c r="C1259" s="357">
        <v>0</v>
      </c>
      <c r="D1259" s="363">
        <v>0</v>
      </c>
      <c r="E1259" s="354" t="str">
        <f t="shared" si="62"/>
        <v/>
      </c>
      <c r="F1259" s="355" t="str">
        <f t="shared" si="60"/>
        <v>否</v>
      </c>
      <c r="G1259" s="356" t="str">
        <f t="shared" si="61"/>
        <v>项</v>
      </c>
    </row>
    <row r="1260" ht="36" hidden="1" customHeight="1" spans="1:7">
      <c r="A1260" s="358">
        <v>2240404</v>
      </c>
      <c r="B1260" s="352" t="s">
        <v>1066</v>
      </c>
      <c r="C1260" s="357">
        <v>0</v>
      </c>
      <c r="D1260" s="363">
        <v>0</v>
      </c>
      <c r="E1260" s="354" t="str">
        <f t="shared" si="62"/>
        <v/>
      </c>
      <c r="F1260" s="355" t="str">
        <f t="shared" si="60"/>
        <v>否</v>
      </c>
      <c r="G1260" s="356" t="str">
        <f t="shared" si="61"/>
        <v>项</v>
      </c>
    </row>
    <row r="1261" ht="36" hidden="1" customHeight="1" spans="1:7">
      <c r="A1261" s="358">
        <v>2240405</v>
      </c>
      <c r="B1261" s="352" t="s">
        <v>1067</v>
      </c>
      <c r="C1261" s="357">
        <v>0</v>
      </c>
      <c r="D1261" s="363">
        <v>0</v>
      </c>
      <c r="E1261" s="354" t="str">
        <f t="shared" si="62"/>
        <v/>
      </c>
      <c r="F1261" s="355" t="str">
        <f t="shared" si="60"/>
        <v>否</v>
      </c>
      <c r="G1261" s="356" t="str">
        <f t="shared" si="61"/>
        <v>项</v>
      </c>
    </row>
    <row r="1262" ht="36" hidden="1" customHeight="1" spans="1:7">
      <c r="A1262" s="351">
        <v>2240450</v>
      </c>
      <c r="B1262" s="352" t="s">
        <v>82</v>
      </c>
      <c r="C1262" s="357">
        <v>0</v>
      </c>
      <c r="D1262" s="363">
        <v>0</v>
      </c>
      <c r="E1262" s="354" t="str">
        <f t="shared" si="62"/>
        <v/>
      </c>
      <c r="F1262" s="355" t="str">
        <f t="shared" si="60"/>
        <v>否</v>
      </c>
      <c r="G1262" s="356" t="str">
        <f t="shared" si="61"/>
        <v>项</v>
      </c>
    </row>
    <row r="1263" ht="36" customHeight="1" spans="1:7">
      <c r="A1263" s="351">
        <v>2240499</v>
      </c>
      <c r="B1263" s="352" t="s">
        <v>1068</v>
      </c>
      <c r="C1263" s="357">
        <v>20</v>
      </c>
      <c r="D1263" s="363">
        <v>20</v>
      </c>
      <c r="E1263" s="354">
        <f t="shared" si="62"/>
        <v>0</v>
      </c>
      <c r="F1263" s="355" t="str">
        <f t="shared" si="60"/>
        <v>是</v>
      </c>
      <c r="G1263" s="356" t="str">
        <f t="shared" si="61"/>
        <v>项</v>
      </c>
    </row>
    <row r="1264" ht="36" customHeight="1" spans="1:7">
      <c r="A1264" s="351">
        <v>22405</v>
      </c>
      <c r="B1264" s="352" t="s">
        <v>1069</v>
      </c>
      <c r="C1264" s="353">
        <f>SUM(C1265:C1276)</f>
        <v>85</v>
      </c>
      <c r="D1264" s="353">
        <f>SUM(D1265:D1276)</f>
        <v>119</v>
      </c>
      <c r="E1264" s="354">
        <f t="shared" si="62"/>
        <v>0.4</v>
      </c>
      <c r="F1264" s="355" t="str">
        <f t="shared" si="60"/>
        <v>是</v>
      </c>
      <c r="G1264" s="356" t="str">
        <f t="shared" si="61"/>
        <v>款</v>
      </c>
    </row>
    <row r="1265" ht="36" customHeight="1" spans="1:7">
      <c r="A1265" s="351">
        <v>2240501</v>
      </c>
      <c r="B1265" s="352" t="s">
        <v>73</v>
      </c>
      <c r="C1265" s="357">
        <v>30</v>
      </c>
      <c r="D1265" s="363">
        <v>0</v>
      </c>
      <c r="E1265" s="354" t="str">
        <f t="shared" si="62"/>
        <v/>
      </c>
      <c r="F1265" s="355" t="str">
        <f t="shared" si="60"/>
        <v>是</v>
      </c>
      <c r="G1265" s="356" t="str">
        <f t="shared" si="61"/>
        <v>项</v>
      </c>
    </row>
    <row r="1266" ht="36" customHeight="1" spans="1:7">
      <c r="A1266" s="351">
        <v>2240502</v>
      </c>
      <c r="B1266" s="352" t="s">
        <v>74</v>
      </c>
      <c r="C1266" s="357">
        <v>0</v>
      </c>
      <c r="D1266" s="363">
        <v>46</v>
      </c>
      <c r="E1266" s="354" t="str">
        <f t="shared" si="62"/>
        <v/>
      </c>
      <c r="F1266" s="355" t="str">
        <f t="shared" si="60"/>
        <v>是</v>
      </c>
      <c r="G1266" s="356" t="str">
        <f t="shared" si="61"/>
        <v>项</v>
      </c>
    </row>
    <row r="1267" ht="36" hidden="1" customHeight="1" spans="1:7">
      <c r="A1267" s="351">
        <v>2240503</v>
      </c>
      <c r="B1267" s="352" t="s">
        <v>75</v>
      </c>
      <c r="C1267" s="357">
        <v>0</v>
      </c>
      <c r="D1267" s="363">
        <v>0</v>
      </c>
      <c r="E1267" s="354" t="str">
        <f t="shared" si="62"/>
        <v/>
      </c>
      <c r="F1267" s="355" t="str">
        <f t="shared" si="60"/>
        <v>否</v>
      </c>
      <c r="G1267" s="356" t="str">
        <f t="shared" si="61"/>
        <v>项</v>
      </c>
    </row>
    <row r="1268" ht="36" hidden="1" customHeight="1" spans="1:7">
      <c r="A1268" s="358">
        <v>2240504</v>
      </c>
      <c r="B1268" s="352" t="s">
        <v>1070</v>
      </c>
      <c r="C1268" s="357">
        <v>0</v>
      </c>
      <c r="D1268" s="363">
        <v>0</v>
      </c>
      <c r="E1268" s="354" t="str">
        <f t="shared" si="62"/>
        <v/>
      </c>
      <c r="F1268" s="355" t="str">
        <f t="shared" si="60"/>
        <v>否</v>
      </c>
      <c r="G1268" s="356" t="str">
        <f t="shared" si="61"/>
        <v>项</v>
      </c>
    </row>
    <row r="1269" ht="36" customHeight="1" spans="1:7">
      <c r="A1269" s="351">
        <v>2240505</v>
      </c>
      <c r="B1269" s="352" t="s">
        <v>1071</v>
      </c>
      <c r="C1269" s="357">
        <v>0</v>
      </c>
      <c r="D1269" s="363">
        <v>11</v>
      </c>
      <c r="E1269" s="354" t="str">
        <f t="shared" si="62"/>
        <v/>
      </c>
      <c r="F1269" s="355" t="str">
        <f t="shared" si="60"/>
        <v>是</v>
      </c>
      <c r="G1269" s="356" t="str">
        <f t="shared" si="61"/>
        <v>项</v>
      </c>
    </row>
    <row r="1270" ht="36" hidden="1" customHeight="1" spans="1:7">
      <c r="A1270" s="351">
        <v>2240506</v>
      </c>
      <c r="B1270" s="352" t="s">
        <v>1072</v>
      </c>
      <c r="C1270" s="357">
        <v>0</v>
      </c>
      <c r="D1270" s="363">
        <v>0</v>
      </c>
      <c r="E1270" s="354" t="str">
        <f t="shared" si="62"/>
        <v/>
      </c>
      <c r="F1270" s="355" t="str">
        <f t="shared" si="60"/>
        <v>否</v>
      </c>
      <c r="G1270" s="356" t="str">
        <f t="shared" si="61"/>
        <v>项</v>
      </c>
    </row>
    <row r="1271" ht="36" hidden="1" customHeight="1" spans="1:7">
      <c r="A1271" s="351">
        <v>2240507</v>
      </c>
      <c r="B1271" s="352" t="s">
        <v>1073</v>
      </c>
      <c r="C1271" s="357">
        <v>0</v>
      </c>
      <c r="D1271" s="363">
        <v>0</v>
      </c>
      <c r="E1271" s="354" t="str">
        <f t="shared" si="62"/>
        <v/>
      </c>
      <c r="F1271" s="355" t="str">
        <f t="shared" si="60"/>
        <v>否</v>
      </c>
      <c r="G1271" s="356" t="str">
        <f t="shared" si="61"/>
        <v>项</v>
      </c>
    </row>
    <row r="1272" ht="36" hidden="1" customHeight="1" spans="1:7">
      <c r="A1272" s="351">
        <v>2240508</v>
      </c>
      <c r="B1272" s="352" t="s">
        <v>1074</v>
      </c>
      <c r="C1272" s="357">
        <v>0</v>
      </c>
      <c r="D1272" s="363">
        <v>0</v>
      </c>
      <c r="E1272" s="354" t="str">
        <f t="shared" si="62"/>
        <v/>
      </c>
      <c r="F1272" s="355" t="str">
        <f t="shared" si="60"/>
        <v>否</v>
      </c>
      <c r="G1272" s="356" t="str">
        <f t="shared" si="61"/>
        <v>项</v>
      </c>
    </row>
    <row r="1273" ht="36" hidden="1" customHeight="1" spans="1:7">
      <c r="A1273" s="351">
        <v>2240509</v>
      </c>
      <c r="B1273" s="352" t="s">
        <v>1075</v>
      </c>
      <c r="C1273" s="357">
        <v>0</v>
      </c>
      <c r="D1273" s="363">
        <v>0</v>
      </c>
      <c r="E1273" s="354" t="str">
        <f t="shared" si="62"/>
        <v/>
      </c>
      <c r="F1273" s="355" t="str">
        <f t="shared" si="60"/>
        <v>否</v>
      </c>
      <c r="G1273" s="356" t="str">
        <f t="shared" si="61"/>
        <v>项</v>
      </c>
    </row>
    <row r="1274" ht="36" hidden="1" customHeight="1" spans="1:7">
      <c r="A1274" s="351">
        <v>2240510</v>
      </c>
      <c r="B1274" s="352" t="s">
        <v>1076</v>
      </c>
      <c r="C1274" s="357">
        <v>0</v>
      </c>
      <c r="D1274" s="363">
        <v>0</v>
      </c>
      <c r="E1274" s="354" t="str">
        <f t="shared" si="62"/>
        <v/>
      </c>
      <c r="F1274" s="355" t="str">
        <f t="shared" si="60"/>
        <v>否</v>
      </c>
      <c r="G1274" s="356" t="str">
        <f t="shared" si="61"/>
        <v>项</v>
      </c>
    </row>
    <row r="1275" ht="36" customHeight="1" spans="1:7">
      <c r="A1275" s="351">
        <v>2240550</v>
      </c>
      <c r="B1275" s="352" t="s">
        <v>1077</v>
      </c>
      <c r="C1275" s="357">
        <v>55</v>
      </c>
      <c r="D1275" s="363">
        <v>51</v>
      </c>
      <c r="E1275" s="354">
        <f t="shared" si="62"/>
        <v>-0.073</v>
      </c>
      <c r="F1275" s="355" t="str">
        <f t="shared" si="60"/>
        <v>是</v>
      </c>
      <c r="G1275" s="356" t="str">
        <f t="shared" si="61"/>
        <v>项</v>
      </c>
    </row>
    <row r="1276" ht="36" customHeight="1" spans="1:7">
      <c r="A1276" s="351">
        <v>2240599</v>
      </c>
      <c r="B1276" s="352" t="s">
        <v>1078</v>
      </c>
      <c r="C1276" s="357">
        <v>0</v>
      </c>
      <c r="D1276" s="363">
        <v>11</v>
      </c>
      <c r="E1276" s="354" t="str">
        <f t="shared" si="62"/>
        <v/>
      </c>
      <c r="F1276" s="355" t="str">
        <f t="shared" si="60"/>
        <v>是</v>
      </c>
      <c r="G1276" s="356" t="str">
        <f t="shared" si="61"/>
        <v>项</v>
      </c>
    </row>
    <row r="1277" ht="36" customHeight="1" spans="1:7">
      <c r="A1277" s="351">
        <v>22406</v>
      </c>
      <c r="B1277" s="352" t="s">
        <v>1079</v>
      </c>
      <c r="C1277" s="353">
        <f>SUM(C1278:C1280)</f>
        <v>600</v>
      </c>
      <c r="D1277" s="353">
        <f>SUM(D1278:D1280)</f>
        <v>500</v>
      </c>
      <c r="E1277" s="354">
        <f t="shared" si="62"/>
        <v>-0.167</v>
      </c>
      <c r="F1277" s="355" t="str">
        <f t="shared" si="60"/>
        <v>是</v>
      </c>
      <c r="G1277" s="356" t="str">
        <f t="shared" si="61"/>
        <v>款</v>
      </c>
    </row>
    <row r="1278" ht="36" customHeight="1" spans="1:7">
      <c r="A1278" s="351">
        <v>2240601</v>
      </c>
      <c r="B1278" s="352" t="s">
        <v>1080</v>
      </c>
      <c r="C1278" s="357">
        <v>400</v>
      </c>
      <c r="D1278" s="363">
        <v>374</v>
      </c>
      <c r="E1278" s="354">
        <f t="shared" si="62"/>
        <v>-0.065</v>
      </c>
      <c r="F1278" s="355" t="str">
        <f t="shared" si="60"/>
        <v>是</v>
      </c>
      <c r="G1278" s="356" t="str">
        <f t="shared" si="61"/>
        <v>项</v>
      </c>
    </row>
    <row r="1279" ht="36" customHeight="1" spans="1:7">
      <c r="A1279" s="351">
        <v>2240602</v>
      </c>
      <c r="B1279" s="352" t="s">
        <v>1081</v>
      </c>
      <c r="C1279" s="357">
        <v>200</v>
      </c>
      <c r="D1279" s="363">
        <v>87</v>
      </c>
      <c r="E1279" s="354" t="str">
        <f t="shared" si="62"/>
        <v/>
      </c>
      <c r="F1279" s="355" t="str">
        <f t="shared" si="60"/>
        <v>是</v>
      </c>
      <c r="G1279" s="356" t="str">
        <f t="shared" si="61"/>
        <v>项</v>
      </c>
    </row>
    <row r="1280" ht="36" customHeight="1" spans="1:7">
      <c r="A1280" s="351">
        <v>2240699</v>
      </c>
      <c r="B1280" s="352" t="s">
        <v>1082</v>
      </c>
      <c r="C1280" s="357">
        <v>0</v>
      </c>
      <c r="D1280" s="363">
        <v>39</v>
      </c>
      <c r="E1280" s="354" t="str">
        <f t="shared" si="62"/>
        <v/>
      </c>
      <c r="F1280" s="355" t="str">
        <f t="shared" si="60"/>
        <v>是</v>
      </c>
      <c r="G1280" s="356" t="str">
        <f t="shared" si="61"/>
        <v>项</v>
      </c>
    </row>
    <row r="1281" ht="36" customHeight="1" spans="1:7">
      <c r="A1281" s="351">
        <v>22407</v>
      </c>
      <c r="B1281" s="352" t="s">
        <v>1083</v>
      </c>
      <c r="C1281" s="353">
        <f>SUM(C1282:C1284)</f>
        <v>400</v>
      </c>
      <c r="D1281" s="353">
        <f>SUM(D1282:D1284)</f>
        <v>160</v>
      </c>
      <c r="E1281" s="354" t="str">
        <f t="shared" si="62"/>
        <v/>
      </c>
      <c r="F1281" s="355" t="str">
        <f t="shared" si="60"/>
        <v>是</v>
      </c>
      <c r="G1281" s="356" t="str">
        <f t="shared" si="61"/>
        <v>款</v>
      </c>
    </row>
    <row r="1282" ht="36" customHeight="1" spans="1:7">
      <c r="A1282" s="351">
        <v>2240703</v>
      </c>
      <c r="B1282" s="352" t="s">
        <v>1084</v>
      </c>
      <c r="C1282" s="357">
        <v>400</v>
      </c>
      <c r="D1282" s="363">
        <v>160</v>
      </c>
      <c r="E1282" s="354" t="str">
        <f t="shared" si="62"/>
        <v/>
      </c>
      <c r="F1282" s="355" t="str">
        <f t="shared" si="60"/>
        <v>是</v>
      </c>
      <c r="G1282" s="356" t="str">
        <f t="shared" si="61"/>
        <v>项</v>
      </c>
    </row>
    <row r="1283" ht="36" hidden="1" customHeight="1" spans="1:7">
      <c r="A1283" s="351">
        <v>2240704</v>
      </c>
      <c r="B1283" s="352" t="s">
        <v>1085</v>
      </c>
      <c r="C1283" s="357">
        <v>0</v>
      </c>
      <c r="D1283" s="363">
        <v>0</v>
      </c>
      <c r="E1283" s="354" t="str">
        <f t="shared" si="62"/>
        <v/>
      </c>
      <c r="F1283" s="355" t="str">
        <f t="shared" si="60"/>
        <v>否</v>
      </c>
      <c r="G1283" s="356" t="str">
        <f t="shared" si="61"/>
        <v>项</v>
      </c>
    </row>
    <row r="1284" ht="36" hidden="1" customHeight="1" spans="1:7">
      <c r="A1284" s="351">
        <v>2240799</v>
      </c>
      <c r="B1284" s="352" t="s">
        <v>1086</v>
      </c>
      <c r="C1284" s="357">
        <v>0</v>
      </c>
      <c r="D1284" s="363">
        <v>0</v>
      </c>
      <c r="E1284" s="354" t="str">
        <f t="shared" si="62"/>
        <v/>
      </c>
      <c r="F1284" s="355" t="str">
        <f t="shared" si="60"/>
        <v>否</v>
      </c>
      <c r="G1284" s="356" t="str">
        <f t="shared" si="61"/>
        <v>项</v>
      </c>
    </row>
    <row r="1285" ht="36" customHeight="1" spans="1:7">
      <c r="A1285" s="351">
        <v>22499</v>
      </c>
      <c r="B1285" s="352" t="s">
        <v>1087</v>
      </c>
      <c r="C1285" s="353">
        <f>SUM(C1286)</f>
        <v>220</v>
      </c>
      <c r="D1285" s="353">
        <f>SUM(D1286)</f>
        <v>165</v>
      </c>
      <c r="E1285" s="354">
        <f t="shared" si="62"/>
        <v>-0.25</v>
      </c>
      <c r="F1285" s="355" t="str">
        <f t="shared" si="60"/>
        <v>是</v>
      </c>
      <c r="G1285" s="356" t="str">
        <f t="shared" si="61"/>
        <v>款</v>
      </c>
    </row>
    <row r="1286" ht="36" customHeight="1" spans="1:7">
      <c r="A1286" s="351">
        <v>2249999</v>
      </c>
      <c r="B1286" s="352" t="s">
        <v>1088</v>
      </c>
      <c r="C1286" s="357">
        <v>220</v>
      </c>
      <c r="D1286" s="363">
        <v>165</v>
      </c>
      <c r="E1286" s="354">
        <f t="shared" si="62"/>
        <v>-0.25</v>
      </c>
      <c r="F1286" s="355" t="str">
        <f t="shared" si="60"/>
        <v>是</v>
      </c>
      <c r="G1286" s="356" t="str">
        <f t="shared" si="61"/>
        <v>项</v>
      </c>
    </row>
    <row r="1287" ht="36" customHeight="1" spans="1:7">
      <c r="A1287" s="358">
        <v>227</v>
      </c>
      <c r="B1287" s="352" t="s">
        <v>1089</v>
      </c>
      <c r="C1287" s="357">
        <v>4340</v>
      </c>
      <c r="D1287" s="363">
        <v>4200</v>
      </c>
      <c r="E1287" s="354">
        <f t="shared" si="62"/>
        <v>-0.032</v>
      </c>
      <c r="F1287" s="355" t="str">
        <f t="shared" si="60"/>
        <v>是</v>
      </c>
      <c r="G1287" s="356" t="str">
        <f t="shared" si="61"/>
        <v>类</v>
      </c>
    </row>
    <row r="1288" ht="36" customHeight="1" spans="1:7">
      <c r="A1288" s="351">
        <v>229</v>
      </c>
      <c r="B1288" s="352" t="s">
        <v>1090</v>
      </c>
      <c r="C1288" s="353">
        <f>SUM(C1289:C1290)</f>
        <v>1200</v>
      </c>
      <c r="D1288" s="353">
        <f>SUM(D1289:D1290)</f>
        <v>12949</v>
      </c>
      <c r="E1288" s="354" t="str">
        <f t="shared" si="62"/>
        <v/>
      </c>
      <c r="F1288" s="355" t="str">
        <f t="shared" si="60"/>
        <v>是</v>
      </c>
      <c r="G1288" s="356" t="str">
        <f t="shared" si="61"/>
        <v>类</v>
      </c>
    </row>
    <row r="1289" ht="36" hidden="1" customHeight="1" spans="1:7">
      <c r="A1289" s="351">
        <v>22902</v>
      </c>
      <c r="B1289" s="352" t="s">
        <v>1091</v>
      </c>
      <c r="C1289" s="357">
        <v>0</v>
      </c>
      <c r="D1289" s="363">
        <v>0</v>
      </c>
      <c r="E1289" s="354" t="str">
        <f t="shared" si="62"/>
        <v/>
      </c>
      <c r="F1289" s="355" t="str">
        <f t="shared" si="60"/>
        <v>否</v>
      </c>
      <c r="G1289" s="356" t="str">
        <f t="shared" si="61"/>
        <v>款</v>
      </c>
    </row>
    <row r="1290" ht="36" customHeight="1" spans="1:7">
      <c r="A1290" s="351">
        <v>22999</v>
      </c>
      <c r="B1290" s="352" t="s">
        <v>954</v>
      </c>
      <c r="C1290" s="357">
        <v>1200</v>
      </c>
      <c r="D1290" s="363">
        <v>12949</v>
      </c>
      <c r="E1290" s="354" t="str">
        <f t="shared" si="62"/>
        <v/>
      </c>
      <c r="F1290" s="355" t="str">
        <f t="shared" si="60"/>
        <v>是</v>
      </c>
      <c r="G1290" s="356" t="str">
        <f t="shared" si="61"/>
        <v>款</v>
      </c>
    </row>
    <row r="1291" ht="36" customHeight="1" spans="1:7">
      <c r="A1291" s="351">
        <v>232</v>
      </c>
      <c r="B1291" s="352" t="s">
        <v>1092</v>
      </c>
      <c r="C1291" s="353">
        <f>SUM(C1292)</f>
        <v>10205</v>
      </c>
      <c r="D1291" s="353">
        <f>SUM(D1292)</f>
        <v>9516</v>
      </c>
      <c r="E1291" s="354">
        <f t="shared" si="62"/>
        <v>-0.068</v>
      </c>
      <c r="F1291" s="355" t="str">
        <f t="shared" si="60"/>
        <v>是</v>
      </c>
      <c r="G1291" s="356" t="str">
        <f t="shared" si="61"/>
        <v>类</v>
      </c>
    </row>
    <row r="1292" ht="36" customHeight="1" spans="1:7">
      <c r="A1292" s="351">
        <v>23203</v>
      </c>
      <c r="B1292" s="352" t="s">
        <v>1093</v>
      </c>
      <c r="C1292" s="353">
        <f>SUM(C1293:C1296)</f>
        <v>10205</v>
      </c>
      <c r="D1292" s="353">
        <f>SUM(D1293:D1296)</f>
        <v>9516</v>
      </c>
      <c r="E1292" s="354">
        <f t="shared" si="62"/>
        <v>-0.068</v>
      </c>
      <c r="F1292" s="355" t="str">
        <f t="shared" si="60"/>
        <v>是</v>
      </c>
      <c r="G1292" s="356" t="str">
        <f t="shared" si="61"/>
        <v>款</v>
      </c>
    </row>
    <row r="1293" ht="36" customHeight="1" spans="1:7">
      <c r="A1293" s="351">
        <v>2320301</v>
      </c>
      <c r="B1293" s="352" t="s">
        <v>1094</v>
      </c>
      <c r="C1293" s="357">
        <v>10205</v>
      </c>
      <c r="D1293" s="363">
        <v>9516</v>
      </c>
      <c r="E1293" s="354">
        <f t="shared" si="62"/>
        <v>-0.068</v>
      </c>
      <c r="F1293" s="355" t="str">
        <f t="shared" si="60"/>
        <v>是</v>
      </c>
      <c r="G1293" s="356" t="str">
        <f t="shared" si="61"/>
        <v>项</v>
      </c>
    </row>
    <row r="1294" ht="36" hidden="1" customHeight="1" spans="1:7">
      <c r="A1294" s="351">
        <v>2320302</v>
      </c>
      <c r="B1294" s="352" t="s">
        <v>1095</v>
      </c>
      <c r="C1294" s="357">
        <v>0</v>
      </c>
      <c r="D1294" s="363">
        <v>0</v>
      </c>
      <c r="E1294" s="354" t="str">
        <f t="shared" si="62"/>
        <v/>
      </c>
      <c r="F1294" s="355" t="str">
        <f t="shared" si="60"/>
        <v>否</v>
      </c>
      <c r="G1294" s="356" t="str">
        <f t="shared" si="61"/>
        <v>项</v>
      </c>
    </row>
    <row r="1295" ht="36" hidden="1" customHeight="1" spans="1:7">
      <c r="A1295" s="351">
        <v>2320303</v>
      </c>
      <c r="B1295" s="352" t="s">
        <v>1096</v>
      </c>
      <c r="C1295" s="357">
        <v>0</v>
      </c>
      <c r="D1295" s="363">
        <v>0</v>
      </c>
      <c r="E1295" s="354" t="str">
        <f t="shared" si="62"/>
        <v/>
      </c>
      <c r="F1295" s="355" t="str">
        <f t="shared" si="60"/>
        <v>否</v>
      </c>
      <c r="G1295" s="356" t="str">
        <f t="shared" si="61"/>
        <v>项</v>
      </c>
    </row>
    <row r="1296" ht="36" hidden="1" customHeight="1" spans="1:7">
      <c r="A1296" s="351">
        <v>2320399</v>
      </c>
      <c r="B1296" s="352" t="s">
        <v>1097</v>
      </c>
      <c r="C1296" s="357">
        <v>0</v>
      </c>
      <c r="D1296" s="363">
        <v>0</v>
      </c>
      <c r="E1296" s="354" t="str">
        <f t="shared" si="62"/>
        <v/>
      </c>
      <c r="F1296" s="355" t="str">
        <f t="shared" si="60"/>
        <v>否</v>
      </c>
      <c r="G1296" s="356" t="str">
        <f t="shared" si="61"/>
        <v>项</v>
      </c>
    </row>
    <row r="1297" ht="36" customHeight="1" spans="1:7">
      <c r="A1297" s="351">
        <v>233</v>
      </c>
      <c r="B1297" s="352" t="s">
        <v>1098</v>
      </c>
      <c r="C1297" s="353">
        <f>SUM(C1298)</f>
        <v>5</v>
      </c>
      <c r="D1297" s="353">
        <f>SUM(D1298)</f>
        <v>30</v>
      </c>
      <c r="E1297" s="354" t="str">
        <f t="shared" si="62"/>
        <v/>
      </c>
      <c r="F1297" s="355" t="str">
        <f t="shared" si="60"/>
        <v>是</v>
      </c>
      <c r="G1297" s="356" t="str">
        <f t="shared" si="61"/>
        <v>类</v>
      </c>
    </row>
    <row r="1298" ht="36" customHeight="1" spans="1:7">
      <c r="A1298" s="351">
        <v>23303</v>
      </c>
      <c r="B1298" s="352" t="s">
        <v>1099</v>
      </c>
      <c r="C1298" s="357">
        <v>5</v>
      </c>
      <c r="D1298" s="363">
        <v>30</v>
      </c>
      <c r="E1298" s="354" t="str">
        <f t="shared" si="62"/>
        <v/>
      </c>
      <c r="F1298" s="355" t="str">
        <f t="shared" si="60"/>
        <v>是</v>
      </c>
      <c r="G1298" s="356" t="str">
        <f t="shared" si="61"/>
        <v>款</v>
      </c>
    </row>
    <row r="1299" ht="36" customHeight="1" spans="1:7">
      <c r="A1299" s="351"/>
      <c r="B1299" s="352" t="s">
        <v>1100</v>
      </c>
      <c r="C1299" s="364">
        <f>SUM(C29,C258,C268,C287,C377,C429,C485,C542,C670,C743,C816,C838,C945,C1003,C1067,C1087,C1117,C1127,C1172,C1193,C1237,C1287,C1288,C1291,C1297)</f>
        <v>203913</v>
      </c>
      <c r="D1299" s="364">
        <f>SUM(D29,D258,D268,D287,D377,D429,D485,D542,D670,D743,D816,D838,D945,D1003,D1067,D1087,D1117,D1127,D1172,D1193,D1237,D1287,D1288,D1291,D1297)</f>
        <v>185497</v>
      </c>
      <c r="E1299" s="354">
        <f t="shared" si="62"/>
        <v>-0.09</v>
      </c>
      <c r="F1299" s="355" t="str">
        <f t="shared" si="60"/>
        <v>是</v>
      </c>
      <c r="G1299" s="356" t="str">
        <f t="shared" si="61"/>
        <v>项</v>
      </c>
    </row>
    <row r="1300" ht="36" customHeight="1" spans="1:7">
      <c r="A1300" s="365">
        <v>230</v>
      </c>
      <c r="B1300" s="366" t="s">
        <v>1101</v>
      </c>
      <c r="C1300" s="160">
        <f>SUM(C1301:C1305)</f>
        <v>6200</v>
      </c>
      <c r="D1300" s="160">
        <f>SUM(D1301:D1305)</f>
        <v>6200</v>
      </c>
      <c r="E1300" s="354">
        <f t="shared" si="62"/>
        <v>0</v>
      </c>
      <c r="F1300" s="196" t="str">
        <f t="shared" si="60"/>
        <v>是</v>
      </c>
      <c r="G1300" s="356"/>
    </row>
    <row r="1301" ht="36" customHeight="1" spans="1:7">
      <c r="A1301" s="367">
        <v>23006</v>
      </c>
      <c r="B1301" s="368" t="s">
        <v>1102</v>
      </c>
      <c r="C1301" s="106">
        <v>6200</v>
      </c>
      <c r="D1301" s="106">
        <v>6200</v>
      </c>
      <c r="E1301" s="354">
        <f t="shared" si="62"/>
        <v>0</v>
      </c>
      <c r="F1301" s="196" t="str">
        <f t="shared" si="60"/>
        <v>是</v>
      </c>
      <c r="G1301" s="356"/>
    </row>
    <row r="1302" ht="36" hidden="1" customHeight="1" spans="1:7">
      <c r="A1302" s="283">
        <v>23008</v>
      </c>
      <c r="B1302" s="368" t="s">
        <v>1103</v>
      </c>
      <c r="C1302" s="106"/>
      <c r="D1302" s="106"/>
      <c r="E1302" s="354" t="str">
        <f t="shared" si="62"/>
        <v/>
      </c>
      <c r="F1302" s="196" t="str">
        <f t="shared" si="60"/>
        <v>否</v>
      </c>
      <c r="G1302" s="356"/>
    </row>
    <row r="1303" ht="36" hidden="1" customHeight="1" spans="1:7">
      <c r="A1303" s="283">
        <v>23009</v>
      </c>
      <c r="B1303" s="368" t="s">
        <v>1104</v>
      </c>
      <c r="C1303" s="106"/>
      <c r="D1303" s="106"/>
      <c r="E1303" s="354" t="str">
        <f t="shared" si="62"/>
        <v/>
      </c>
      <c r="F1303" s="196" t="str">
        <f t="shared" si="60"/>
        <v>否</v>
      </c>
      <c r="G1303" s="356"/>
    </row>
    <row r="1304" ht="36" hidden="1" customHeight="1" spans="1:7">
      <c r="A1304" s="369">
        <v>23015</v>
      </c>
      <c r="B1304" s="370" t="s">
        <v>1105</v>
      </c>
      <c r="C1304" s="106"/>
      <c r="D1304" s="106"/>
      <c r="E1304" s="354" t="str">
        <f t="shared" si="62"/>
        <v/>
      </c>
      <c r="F1304" s="196" t="str">
        <f t="shared" si="60"/>
        <v>否</v>
      </c>
      <c r="G1304" s="356"/>
    </row>
    <row r="1305" ht="36" hidden="1" customHeight="1" spans="1:7">
      <c r="A1305" s="369">
        <v>23016</v>
      </c>
      <c r="B1305" s="370" t="s">
        <v>1106</v>
      </c>
      <c r="C1305" s="106"/>
      <c r="D1305" s="106"/>
      <c r="E1305" s="354" t="str">
        <f t="shared" si="62"/>
        <v/>
      </c>
      <c r="F1305" s="196" t="str">
        <f t="shared" ref="F1305:F1314" si="63">IF(LEN(A1305)=3,"是",IF(B1305&lt;&gt;"",IF(SUM(C1305:D1305)&lt;&gt;0,"是","否"),"是"))</f>
        <v>否</v>
      </c>
      <c r="G1305" s="356"/>
    </row>
    <row r="1306" ht="36" customHeight="1" spans="1:7">
      <c r="A1306" s="365">
        <v>231</v>
      </c>
      <c r="B1306" s="352" t="s">
        <v>1107</v>
      </c>
      <c r="C1306" s="160">
        <f>SUM(C1307,C1310,C1311,C1312)</f>
        <v>50897</v>
      </c>
      <c r="D1306" s="160">
        <f>SUM(D1307,D1310,D1311,D1312)</f>
        <v>30757</v>
      </c>
      <c r="E1306" s="354" t="str">
        <f t="shared" si="62"/>
        <v/>
      </c>
      <c r="F1306" s="196" t="str">
        <f t="shared" si="63"/>
        <v>是</v>
      </c>
      <c r="G1306" s="356"/>
    </row>
    <row r="1307" ht="36" customHeight="1" spans="1:7">
      <c r="A1307" s="367">
        <v>2310301</v>
      </c>
      <c r="B1307" s="371" t="s">
        <v>1108</v>
      </c>
      <c r="C1307" s="160">
        <f>SUM(C1308:C1309)</f>
        <v>50897</v>
      </c>
      <c r="D1307" s="160">
        <f>SUM(D1308:D1309)</f>
        <v>30757</v>
      </c>
      <c r="E1307" s="354" t="str">
        <f t="shared" si="62"/>
        <v/>
      </c>
      <c r="F1307" s="196" t="str">
        <f t="shared" si="63"/>
        <v>是</v>
      </c>
      <c r="G1307" s="356"/>
    </row>
    <row r="1308" ht="36" customHeight="1" spans="1:7">
      <c r="A1308" s="367"/>
      <c r="B1308" s="371" t="s">
        <v>1109</v>
      </c>
      <c r="C1308" s="372">
        <v>40500</v>
      </c>
      <c r="D1308" s="372">
        <v>26000</v>
      </c>
      <c r="E1308" s="354" t="str">
        <f t="shared" si="62"/>
        <v/>
      </c>
      <c r="F1308" s="196" t="str">
        <f t="shared" si="63"/>
        <v>是</v>
      </c>
      <c r="G1308" s="356"/>
    </row>
    <row r="1309" ht="36" customHeight="1" spans="1:7">
      <c r="A1309" s="367"/>
      <c r="B1309" s="371" t="s">
        <v>1110</v>
      </c>
      <c r="C1309" s="372">
        <v>10397</v>
      </c>
      <c r="D1309" s="372">
        <v>4757</v>
      </c>
      <c r="E1309" s="354" t="str">
        <f t="shared" si="62"/>
        <v/>
      </c>
      <c r="F1309" s="196" t="str">
        <f t="shared" si="63"/>
        <v>是</v>
      </c>
      <c r="G1309" s="356"/>
    </row>
    <row r="1310" ht="36" hidden="1" customHeight="1" spans="1:7">
      <c r="A1310" s="367">
        <v>2310302</v>
      </c>
      <c r="B1310" s="250" t="s">
        <v>1111</v>
      </c>
      <c r="C1310" s="373"/>
      <c r="D1310" s="373"/>
      <c r="E1310" s="354" t="str">
        <f t="shared" ref="E1310:E1314" si="64">IF(C1310&lt;&gt;0,IF((D1310/C1310-1)&lt;-30%,"",IF((D1310/C1310-1)&gt;150%,"",D1310/C1310-1)),"")</f>
        <v/>
      </c>
      <c r="F1310" s="196" t="str">
        <f t="shared" si="63"/>
        <v>否</v>
      </c>
      <c r="G1310" s="356"/>
    </row>
    <row r="1311" ht="36" hidden="1" customHeight="1" spans="1:7">
      <c r="A1311" s="367">
        <v>2310302</v>
      </c>
      <c r="B1311" s="250" t="s">
        <v>1112</v>
      </c>
      <c r="C1311" s="373"/>
      <c r="D1311" s="373"/>
      <c r="E1311" s="354" t="str">
        <f t="shared" si="64"/>
        <v/>
      </c>
      <c r="F1311" s="196" t="str">
        <f t="shared" si="63"/>
        <v>否</v>
      </c>
      <c r="G1311" s="356"/>
    </row>
    <row r="1312" ht="36" hidden="1" customHeight="1" spans="1:7">
      <c r="A1312" s="367">
        <v>2310399</v>
      </c>
      <c r="B1312" s="371" t="s">
        <v>1113</v>
      </c>
      <c r="C1312" s="372">
        <f>SUM(C1313)</f>
        <v>0</v>
      </c>
      <c r="D1312" s="372">
        <f>SUM(D1313)</f>
        <v>0</v>
      </c>
      <c r="E1312" s="354" t="str">
        <f t="shared" si="64"/>
        <v/>
      </c>
      <c r="F1312" s="196" t="str">
        <f t="shared" si="63"/>
        <v>否</v>
      </c>
      <c r="G1312" s="356"/>
    </row>
    <row r="1313" ht="36" hidden="1" customHeight="1" spans="1:7">
      <c r="A1313" s="365"/>
      <c r="B1313" s="371" t="s">
        <v>1114</v>
      </c>
      <c r="C1313" s="373"/>
      <c r="D1313" s="373"/>
      <c r="E1313" s="354" t="str">
        <f t="shared" si="64"/>
        <v/>
      </c>
      <c r="F1313" s="196" t="str">
        <f t="shared" si="63"/>
        <v>否</v>
      </c>
      <c r="G1313" s="356"/>
    </row>
    <row r="1314" ht="36" customHeight="1" spans="1:7">
      <c r="A1314" s="374"/>
      <c r="B1314" s="375" t="s">
        <v>1115</v>
      </c>
      <c r="C1314" s="376">
        <f>SUM(C1299,C1300,C1306)</f>
        <v>261010</v>
      </c>
      <c r="D1314" s="376">
        <f>SUM(D1299,D1300,D1306)</f>
        <v>222454</v>
      </c>
      <c r="E1314" s="354">
        <f t="shared" si="64"/>
        <v>-0.148</v>
      </c>
      <c r="F1314" s="196" t="str">
        <f t="shared" si="63"/>
        <v>是</v>
      </c>
      <c r="G1314" s="356"/>
    </row>
    <row r="1315" spans="3:3">
      <c r="C1315" s="377"/>
    </row>
    <row r="1316" spans="3:3">
      <c r="C1316" s="320"/>
    </row>
    <row r="1317" spans="3:3">
      <c r="C1317" s="377"/>
    </row>
    <row r="1318" spans="3:3">
      <c r="C1318" s="320"/>
    </row>
    <row r="1319" spans="3:3">
      <c r="C1319" s="377"/>
    </row>
    <row r="1320" spans="3:3">
      <c r="C1320" s="377"/>
    </row>
    <row r="1321" spans="3:3">
      <c r="C1321" s="320"/>
    </row>
    <row r="1322" spans="3:3">
      <c r="C1322" s="377"/>
    </row>
    <row r="1323" spans="3:3">
      <c r="C1323" s="377"/>
    </row>
    <row r="1324" spans="3:3">
      <c r="C1324" s="377"/>
    </row>
    <row r="1325" spans="3:3">
      <c r="C1325" s="377"/>
    </row>
    <row r="1326" spans="3:5">
      <c r="C1326" s="320"/>
      <c r="E1326" s="259" t="e">
        <f>IF(#REF!&lt;&gt;0,IF((#REF!/#REF!-1)&lt;-30%,"",IF((#REF!/#REF!-1)&gt;150%,"",#REF!/#REF!-1)),"")</f>
        <v>#REF!</v>
      </c>
    </row>
    <row r="1327" spans="3:3">
      <c r="C1327" s="377"/>
    </row>
  </sheetData>
  <autoFilter xmlns:etc="http://www.wps.cn/officeDocument/2017/etCustomData" ref="A3:G1314" etc:filterBottomFollowUsedRange="0">
    <filterColumn colId="5">
      <customFilters>
        <customFilter operator="equal" val="是"/>
      </customFilters>
    </filterColumn>
    <extLst/>
  </autoFilter>
  <mergeCells count="1">
    <mergeCell ref="B1:E1"/>
  </mergeCells>
  <conditionalFormatting sqref="F4">
    <cfRule type="cellIs" dxfId="2" priority="641" stopIfTrue="1" operator="lessThan">
      <formula>0</formula>
    </cfRule>
  </conditionalFormatting>
  <conditionalFormatting sqref="F5">
    <cfRule type="cellIs" dxfId="2" priority="640" stopIfTrue="1" operator="lessThan">
      <formula>0</formula>
    </cfRule>
  </conditionalFormatting>
  <conditionalFormatting sqref="F6">
    <cfRule type="cellIs" dxfId="2" priority="639" stopIfTrue="1" operator="lessThan">
      <formula>0</formula>
    </cfRule>
  </conditionalFormatting>
  <conditionalFormatting sqref="F7">
    <cfRule type="cellIs" dxfId="2" priority="638" stopIfTrue="1" operator="lessThan">
      <formula>0</formula>
    </cfRule>
  </conditionalFormatting>
  <conditionalFormatting sqref="F8">
    <cfRule type="cellIs" dxfId="2" priority="637" stopIfTrue="1" operator="lessThan">
      <formula>0</formula>
    </cfRule>
  </conditionalFormatting>
  <conditionalFormatting sqref="F9">
    <cfRule type="cellIs" dxfId="2" priority="636" stopIfTrue="1" operator="lessThan">
      <formula>0</formula>
    </cfRule>
  </conditionalFormatting>
  <conditionalFormatting sqref="F10">
    <cfRule type="cellIs" dxfId="2" priority="635" stopIfTrue="1" operator="lessThan">
      <formula>0</formula>
    </cfRule>
  </conditionalFormatting>
  <conditionalFormatting sqref="F11">
    <cfRule type="cellIs" dxfId="2" priority="634" stopIfTrue="1" operator="lessThan">
      <formula>0</formula>
    </cfRule>
  </conditionalFormatting>
  <conditionalFormatting sqref="F12">
    <cfRule type="cellIs" dxfId="2" priority="633" stopIfTrue="1" operator="lessThan">
      <formula>0</formula>
    </cfRule>
  </conditionalFormatting>
  <conditionalFormatting sqref="F13">
    <cfRule type="cellIs" dxfId="2" priority="632" stopIfTrue="1" operator="lessThan">
      <formula>0</formula>
    </cfRule>
  </conditionalFormatting>
  <conditionalFormatting sqref="F14">
    <cfRule type="cellIs" dxfId="2" priority="631" stopIfTrue="1" operator="lessThan">
      <formula>0</formula>
    </cfRule>
  </conditionalFormatting>
  <conditionalFormatting sqref="F15">
    <cfRule type="cellIs" dxfId="2" priority="630" stopIfTrue="1" operator="lessThan">
      <formula>0</formula>
    </cfRule>
  </conditionalFormatting>
  <conditionalFormatting sqref="F16">
    <cfRule type="cellIs" dxfId="2" priority="629" stopIfTrue="1" operator="lessThan">
      <formula>0</formula>
    </cfRule>
  </conditionalFormatting>
  <conditionalFormatting sqref="F17">
    <cfRule type="cellIs" dxfId="2" priority="628" stopIfTrue="1" operator="lessThan">
      <formula>0</formula>
    </cfRule>
  </conditionalFormatting>
  <conditionalFormatting sqref="F18">
    <cfRule type="cellIs" dxfId="2" priority="627" stopIfTrue="1" operator="lessThan">
      <formula>0</formula>
    </cfRule>
  </conditionalFormatting>
  <conditionalFormatting sqref="F19">
    <cfRule type="cellIs" dxfId="2" priority="626" stopIfTrue="1" operator="lessThan">
      <formula>0</formula>
    </cfRule>
  </conditionalFormatting>
  <conditionalFormatting sqref="F20">
    <cfRule type="cellIs" dxfId="2" priority="625" stopIfTrue="1" operator="lessThan">
      <formula>0</formula>
    </cfRule>
  </conditionalFormatting>
  <conditionalFormatting sqref="F21">
    <cfRule type="cellIs" dxfId="2" priority="624" stopIfTrue="1" operator="lessThan">
      <formula>0</formula>
    </cfRule>
  </conditionalFormatting>
  <conditionalFormatting sqref="F22">
    <cfRule type="cellIs" dxfId="2" priority="623" stopIfTrue="1" operator="lessThan">
      <formula>0</formula>
    </cfRule>
  </conditionalFormatting>
  <conditionalFormatting sqref="F23">
    <cfRule type="cellIs" dxfId="2" priority="622" stopIfTrue="1" operator="lessThan">
      <formula>0</formula>
    </cfRule>
  </conditionalFormatting>
  <conditionalFormatting sqref="F24">
    <cfRule type="cellIs" dxfId="2" priority="621" stopIfTrue="1" operator="lessThan">
      <formula>0</formula>
    </cfRule>
  </conditionalFormatting>
  <conditionalFormatting sqref="F25">
    <cfRule type="cellIs" dxfId="2" priority="620" stopIfTrue="1" operator="lessThan">
      <formula>0</formula>
    </cfRule>
  </conditionalFormatting>
  <conditionalFormatting sqref="F26">
    <cfRule type="cellIs" dxfId="2" priority="619" stopIfTrue="1" operator="lessThan">
      <formula>0</formula>
    </cfRule>
  </conditionalFormatting>
  <conditionalFormatting sqref="F27">
    <cfRule type="cellIs" dxfId="2" priority="618" stopIfTrue="1" operator="lessThan">
      <formula>0</formula>
    </cfRule>
  </conditionalFormatting>
  <conditionalFormatting sqref="F28">
    <cfRule type="cellIs" dxfId="2" priority="617" stopIfTrue="1" operator="lessThan">
      <formula>0</formula>
    </cfRule>
  </conditionalFormatting>
  <conditionalFormatting sqref="F29">
    <cfRule type="cellIs" dxfId="2" priority="616" stopIfTrue="1" operator="lessThan">
      <formula>0</formula>
    </cfRule>
  </conditionalFormatting>
  <conditionalFormatting sqref="F30">
    <cfRule type="cellIs" dxfId="2" priority="615" stopIfTrue="1" operator="lessThan">
      <formula>0</formula>
    </cfRule>
  </conditionalFormatting>
  <conditionalFormatting sqref="F31">
    <cfRule type="cellIs" dxfId="2" priority="614" stopIfTrue="1" operator="lessThan">
      <formula>0</formula>
    </cfRule>
  </conditionalFormatting>
  <conditionalFormatting sqref="F32">
    <cfRule type="cellIs" dxfId="2" priority="613" stopIfTrue="1" operator="lessThan">
      <formula>0</formula>
    </cfRule>
  </conditionalFormatting>
  <conditionalFormatting sqref="F33">
    <cfRule type="cellIs" dxfId="2" priority="612" stopIfTrue="1" operator="lessThan">
      <formula>0</formula>
    </cfRule>
  </conditionalFormatting>
  <conditionalFormatting sqref="F34">
    <cfRule type="cellIs" dxfId="2" priority="611" stopIfTrue="1" operator="lessThan">
      <formula>0</formula>
    </cfRule>
  </conditionalFormatting>
  <conditionalFormatting sqref="F35">
    <cfRule type="cellIs" dxfId="2" priority="610" stopIfTrue="1" operator="lessThan">
      <formula>0</formula>
    </cfRule>
  </conditionalFormatting>
  <conditionalFormatting sqref="F36">
    <cfRule type="cellIs" dxfId="2" priority="609" stopIfTrue="1" operator="lessThan">
      <formula>0</formula>
    </cfRule>
  </conditionalFormatting>
  <conditionalFormatting sqref="F37">
    <cfRule type="cellIs" dxfId="2" priority="608" stopIfTrue="1" operator="lessThan">
      <formula>0</formula>
    </cfRule>
  </conditionalFormatting>
  <conditionalFormatting sqref="F38">
    <cfRule type="cellIs" dxfId="2" priority="607" stopIfTrue="1" operator="lessThan">
      <formula>0</formula>
    </cfRule>
  </conditionalFormatting>
  <conditionalFormatting sqref="F39">
    <cfRule type="cellIs" dxfId="2" priority="606" stopIfTrue="1" operator="lessThan">
      <formula>0</formula>
    </cfRule>
  </conditionalFormatting>
  <conditionalFormatting sqref="F40">
    <cfRule type="cellIs" dxfId="2" priority="605" stopIfTrue="1" operator="lessThan">
      <formula>0</formula>
    </cfRule>
  </conditionalFormatting>
  <conditionalFormatting sqref="F41">
    <cfRule type="cellIs" dxfId="2" priority="604" stopIfTrue="1" operator="lessThan">
      <formula>0</formula>
    </cfRule>
  </conditionalFormatting>
  <conditionalFormatting sqref="F42">
    <cfRule type="cellIs" dxfId="2" priority="603" stopIfTrue="1" operator="lessThan">
      <formula>0</formula>
    </cfRule>
  </conditionalFormatting>
  <conditionalFormatting sqref="F43">
    <cfRule type="cellIs" dxfId="2" priority="602" stopIfTrue="1" operator="lessThan">
      <formula>0</formula>
    </cfRule>
  </conditionalFormatting>
  <conditionalFormatting sqref="F44">
    <cfRule type="cellIs" dxfId="2" priority="601" stopIfTrue="1" operator="lessThan">
      <formula>0</formula>
    </cfRule>
  </conditionalFormatting>
  <conditionalFormatting sqref="F45">
    <cfRule type="cellIs" dxfId="2" priority="600" stopIfTrue="1" operator="lessThan">
      <formula>0</formula>
    </cfRule>
  </conditionalFormatting>
  <conditionalFormatting sqref="F46">
    <cfRule type="cellIs" dxfId="2" priority="599" stopIfTrue="1" operator="lessThan">
      <formula>0</formula>
    </cfRule>
  </conditionalFormatting>
  <conditionalFormatting sqref="F47">
    <cfRule type="cellIs" dxfId="2" priority="598" stopIfTrue="1" operator="lessThan">
      <formula>0</formula>
    </cfRule>
  </conditionalFormatting>
  <conditionalFormatting sqref="F48">
    <cfRule type="cellIs" dxfId="2" priority="597" stopIfTrue="1" operator="lessThan">
      <formula>0</formula>
    </cfRule>
  </conditionalFormatting>
  <conditionalFormatting sqref="F49">
    <cfRule type="cellIs" dxfId="2" priority="596" stopIfTrue="1" operator="lessThan">
      <formula>0</formula>
    </cfRule>
  </conditionalFormatting>
  <conditionalFormatting sqref="F50">
    <cfRule type="cellIs" dxfId="2" priority="595" stopIfTrue="1" operator="lessThan">
      <formula>0</formula>
    </cfRule>
  </conditionalFormatting>
  <conditionalFormatting sqref="F51">
    <cfRule type="cellIs" dxfId="2" priority="594" stopIfTrue="1" operator="lessThan">
      <formula>0</formula>
    </cfRule>
  </conditionalFormatting>
  <conditionalFormatting sqref="F52">
    <cfRule type="cellIs" dxfId="2" priority="593" stopIfTrue="1" operator="lessThan">
      <formula>0</formula>
    </cfRule>
  </conditionalFormatting>
  <conditionalFormatting sqref="F53">
    <cfRule type="cellIs" dxfId="2" priority="592" stopIfTrue="1" operator="lessThan">
      <formula>0</formula>
    </cfRule>
  </conditionalFormatting>
  <conditionalFormatting sqref="F54">
    <cfRule type="cellIs" dxfId="2" priority="591" stopIfTrue="1" operator="lessThan">
      <formula>0</formula>
    </cfRule>
  </conditionalFormatting>
  <conditionalFormatting sqref="F55">
    <cfRule type="cellIs" dxfId="2" priority="590" stopIfTrue="1" operator="lessThan">
      <formula>0</formula>
    </cfRule>
  </conditionalFormatting>
  <conditionalFormatting sqref="F56">
    <cfRule type="cellIs" dxfId="2" priority="589" stopIfTrue="1" operator="lessThan">
      <formula>0</formula>
    </cfRule>
  </conditionalFormatting>
  <conditionalFormatting sqref="F57">
    <cfRule type="cellIs" dxfId="2" priority="588" stopIfTrue="1" operator="lessThan">
      <formula>0</formula>
    </cfRule>
  </conditionalFormatting>
  <conditionalFormatting sqref="F58">
    <cfRule type="cellIs" dxfId="2" priority="587" stopIfTrue="1" operator="lessThan">
      <formula>0</formula>
    </cfRule>
  </conditionalFormatting>
  <conditionalFormatting sqref="F59">
    <cfRule type="cellIs" dxfId="2" priority="586" stopIfTrue="1" operator="lessThan">
      <formula>0</formula>
    </cfRule>
  </conditionalFormatting>
  <conditionalFormatting sqref="F60">
    <cfRule type="cellIs" dxfId="2" priority="585" stopIfTrue="1" operator="lessThan">
      <formula>0</formula>
    </cfRule>
  </conditionalFormatting>
  <conditionalFormatting sqref="F61">
    <cfRule type="cellIs" dxfId="2" priority="584" stopIfTrue="1" operator="lessThan">
      <formula>0</formula>
    </cfRule>
  </conditionalFormatting>
  <conditionalFormatting sqref="F62">
    <cfRule type="cellIs" dxfId="2" priority="583" stopIfTrue="1" operator="lessThan">
      <formula>0</formula>
    </cfRule>
  </conditionalFormatting>
  <conditionalFormatting sqref="F63">
    <cfRule type="cellIs" dxfId="2" priority="582" stopIfTrue="1" operator="lessThan">
      <formula>0</formula>
    </cfRule>
  </conditionalFormatting>
  <conditionalFormatting sqref="F64">
    <cfRule type="cellIs" dxfId="2" priority="581" stopIfTrue="1" operator="lessThan">
      <formula>0</formula>
    </cfRule>
  </conditionalFormatting>
  <conditionalFormatting sqref="F65">
    <cfRule type="cellIs" dxfId="2" priority="580" stopIfTrue="1" operator="lessThan">
      <formula>0</formula>
    </cfRule>
  </conditionalFormatting>
  <conditionalFormatting sqref="F66">
    <cfRule type="cellIs" dxfId="2" priority="579" stopIfTrue="1" operator="lessThan">
      <formula>0</formula>
    </cfRule>
  </conditionalFormatting>
  <conditionalFormatting sqref="F67">
    <cfRule type="cellIs" dxfId="2" priority="578" stopIfTrue="1" operator="lessThan">
      <formula>0</formula>
    </cfRule>
  </conditionalFormatting>
  <conditionalFormatting sqref="F68">
    <cfRule type="cellIs" dxfId="2" priority="577" stopIfTrue="1" operator="lessThan">
      <formula>0</formula>
    </cfRule>
  </conditionalFormatting>
  <conditionalFormatting sqref="F69">
    <cfRule type="cellIs" dxfId="2" priority="576" stopIfTrue="1" operator="lessThan">
      <formula>0</formula>
    </cfRule>
  </conditionalFormatting>
  <conditionalFormatting sqref="F70">
    <cfRule type="cellIs" dxfId="2" priority="575" stopIfTrue="1" operator="lessThan">
      <formula>0</formula>
    </cfRule>
  </conditionalFormatting>
  <conditionalFormatting sqref="F71">
    <cfRule type="cellIs" dxfId="2" priority="574" stopIfTrue="1" operator="lessThan">
      <formula>0</formula>
    </cfRule>
  </conditionalFormatting>
  <conditionalFormatting sqref="F72">
    <cfRule type="cellIs" dxfId="2" priority="573" stopIfTrue="1" operator="lessThan">
      <formula>0</formula>
    </cfRule>
  </conditionalFormatting>
  <conditionalFormatting sqref="F73">
    <cfRule type="cellIs" dxfId="2" priority="572" stopIfTrue="1" operator="lessThan">
      <formula>0</formula>
    </cfRule>
  </conditionalFormatting>
  <conditionalFormatting sqref="F74">
    <cfRule type="cellIs" dxfId="2" priority="571" stopIfTrue="1" operator="lessThan">
      <formula>0</formula>
    </cfRule>
  </conditionalFormatting>
  <conditionalFormatting sqref="F75">
    <cfRule type="cellIs" dxfId="2" priority="570" stopIfTrue="1" operator="lessThan">
      <formula>0</formula>
    </cfRule>
  </conditionalFormatting>
  <conditionalFormatting sqref="F76">
    <cfRule type="cellIs" dxfId="2" priority="569" stopIfTrue="1" operator="lessThan">
      <formula>0</formula>
    </cfRule>
  </conditionalFormatting>
  <conditionalFormatting sqref="F77">
    <cfRule type="cellIs" dxfId="2" priority="568" stopIfTrue="1" operator="lessThan">
      <formula>0</formula>
    </cfRule>
  </conditionalFormatting>
  <conditionalFormatting sqref="F78">
    <cfRule type="cellIs" dxfId="2" priority="567" stopIfTrue="1" operator="lessThan">
      <formula>0</formula>
    </cfRule>
  </conditionalFormatting>
  <conditionalFormatting sqref="F79">
    <cfRule type="cellIs" dxfId="2" priority="566" stopIfTrue="1" operator="lessThan">
      <formula>0</formula>
    </cfRule>
  </conditionalFormatting>
  <conditionalFormatting sqref="F80">
    <cfRule type="cellIs" dxfId="2" priority="565" stopIfTrue="1" operator="lessThan">
      <formula>0</formula>
    </cfRule>
  </conditionalFormatting>
  <conditionalFormatting sqref="F81">
    <cfRule type="cellIs" dxfId="2" priority="564" stopIfTrue="1" operator="lessThan">
      <formula>0</formula>
    </cfRule>
  </conditionalFormatting>
  <conditionalFormatting sqref="F82">
    <cfRule type="cellIs" dxfId="2" priority="563" stopIfTrue="1" operator="lessThan">
      <formula>0</formula>
    </cfRule>
  </conditionalFormatting>
  <conditionalFormatting sqref="F83">
    <cfRule type="cellIs" dxfId="2" priority="562" stopIfTrue="1" operator="lessThan">
      <formula>0</formula>
    </cfRule>
  </conditionalFormatting>
  <conditionalFormatting sqref="F84">
    <cfRule type="cellIs" dxfId="2" priority="561" stopIfTrue="1" operator="lessThan">
      <formula>0</formula>
    </cfRule>
  </conditionalFormatting>
  <conditionalFormatting sqref="F85">
    <cfRule type="cellIs" dxfId="2" priority="560" stopIfTrue="1" operator="lessThan">
      <formula>0</formula>
    </cfRule>
  </conditionalFormatting>
  <conditionalFormatting sqref="F86">
    <cfRule type="cellIs" dxfId="2" priority="559" stopIfTrue="1" operator="lessThan">
      <formula>0</formula>
    </cfRule>
  </conditionalFormatting>
  <conditionalFormatting sqref="F87">
    <cfRule type="cellIs" dxfId="2" priority="558" stopIfTrue="1" operator="lessThan">
      <formula>0</formula>
    </cfRule>
  </conditionalFormatting>
  <conditionalFormatting sqref="F88">
    <cfRule type="cellIs" dxfId="2" priority="557" stopIfTrue="1" operator="lessThan">
      <formula>0</formula>
    </cfRule>
  </conditionalFormatting>
  <conditionalFormatting sqref="F89">
    <cfRule type="cellIs" dxfId="2" priority="556" stopIfTrue="1" operator="lessThan">
      <formula>0</formula>
    </cfRule>
  </conditionalFormatting>
  <conditionalFormatting sqref="F90">
    <cfRule type="cellIs" dxfId="2" priority="555" stopIfTrue="1" operator="lessThan">
      <formula>0</formula>
    </cfRule>
  </conditionalFormatting>
  <conditionalFormatting sqref="F91">
    <cfRule type="cellIs" dxfId="2" priority="554" stopIfTrue="1" operator="lessThan">
      <formula>0</formula>
    </cfRule>
  </conditionalFormatting>
  <conditionalFormatting sqref="F92">
    <cfRule type="cellIs" dxfId="2" priority="553" stopIfTrue="1" operator="lessThan">
      <formula>0</formula>
    </cfRule>
  </conditionalFormatting>
  <conditionalFormatting sqref="F93">
    <cfRule type="cellIs" dxfId="2" priority="552" stopIfTrue="1" operator="lessThan">
      <formula>0</formula>
    </cfRule>
  </conditionalFormatting>
  <conditionalFormatting sqref="F94">
    <cfRule type="cellIs" dxfId="2" priority="551" stopIfTrue="1" operator="lessThan">
      <formula>0</formula>
    </cfRule>
  </conditionalFormatting>
  <conditionalFormatting sqref="F95">
    <cfRule type="cellIs" dxfId="2" priority="550" stopIfTrue="1" operator="lessThan">
      <formula>0</formula>
    </cfRule>
  </conditionalFormatting>
  <conditionalFormatting sqref="F96">
    <cfRule type="cellIs" dxfId="2" priority="549" stopIfTrue="1" operator="lessThan">
      <formula>0</formula>
    </cfRule>
  </conditionalFormatting>
  <conditionalFormatting sqref="F97">
    <cfRule type="cellIs" dxfId="2" priority="548" stopIfTrue="1" operator="lessThan">
      <formula>0</formula>
    </cfRule>
  </conditionalFormatting>
  <conditionalFormatting sqref="F98">
    <cfRule type="cellIs" dxfId="2" priority="547" stopIfTrue="1" operator="lessThan">
      <formula>0</formula>
    </cfRule>
  </conditionalFormatting>
  <conditionalFormatting sqref="F99">
    <cfRule type="cellIs" dxfId="2" priority="546" stopIfTrue="1" operator="lessThan">
      <formula>0</formula>
    </cfRule>
  </conditionalFormatting>
  <conditionalFormatting sqref="F100">
    <cfRule type="cellIs" dxfId="2" priority="545" stopIfTrue="1" operator="lessThan">
      <formula>0</formula>
    </cfRule>
  </conditionalFormatting>
  <conditionalFormatting sqref="F101">
    <cfRule type="cellIs" dxfId="2" priority="544" stopIfTrue="1" operator="lessThan">
      <formula>0</formula>
    </cfRule>
  </conditionalFormatting>
  <conditionalFormatting sqref="F102">
    <cfRule type="cellIs" dxfId="2" priority="543" stopIfTrue="1" operator="lessThan">
      <formula>0</formula>
    </cfRule>
  </conditionalFormatting>
  <conditionalFormatting sqref="F103">
    <cfRule type="cellIs" dxfId="2" priority="542" stopIfTrue="1" operator="lessThan">
      <formula>0</formula>
    </cfRule>
  </conditionalFormatting>
  <conditionalFormatting sqref="F104">
    <cfRule type="cellIs" dxfId="2" priority="541" stopIfTrue="1" operator="lessThan">
      <formula>0</formula>
    </cfRule>
  </conditionalFormatting>
  <conditionalFormatting sqref="F105">
    <cfRule type="cellIs" dxfId="2" priority="540" stopIfTrue="1" operator="lessThan">
      <formula>0</formula>
    </cfRule>
  </conditionalFormatting>
  <conditionalFormatting sqref="F106">
    <cfRule type="cellIs" dxfId="2" priority="539" stopIfTrue="1" operator="lessThan">
      <formula>0</formula>
    </cfRule>
  </conditionalFormatting>
  <conditionalFormatting sqref="F107">
    <cfRule type="cellIs" dxfId="2" priority="538" stopIfTrue="1" operator="lessThan">
      <formula>0</formula>
    </cfRule>
  </conditionalFormatting>
  <conditionalFormatting sqref="F108">
    <cfRule type="cellIs" dxfId="2" priority="537" stopIfTrue="1" operator="lessThan">
      <formula>0</formula>
    </cfRule>
  </conditionalFormatting>
  <conditionalFormatting sqref="F109">
    <cfRule type="cellIs" dxfId="2" priority="536" stopIfTrue="1" operator="lessThan">
      <formula>0</formula>
    </cfRule>
  </conditionalFormatting>
  <conditionalFormatting sqref="F110">
    <cfRule type="cellIs" dxfId="2" priority="535" stopIfTrue="1" operator="lessThan">
      <formula>0</formula>
    </cfRule>
  </conditionalFormatting>
  <conditionalFormatting sqref="F111">
    <cfRule type="cellIs" dxfId="2" priority="534" stopIfTrue="1" operator="lessThan">
      <formula>0</formula>
    </cfRule>
  </conditionalFormatting>
  <conditionalFormatting sqref="F112">
    <cfRule type="cellIs" dxfId="2" priority="533" stopIfTrue="1" operator="lessThan">
      <formula>0</formula>
    </cfRule>
  </conditionalFormatting>
  <conditionalFormatting sqref="F113">
    <cfRule type="cellIs" dxfId="2" priority="532" stopIfTrue="1" operator="lessThan">
      <formula>0</formula>
    </cfRule>
  </conditionalFormatting>
  <conditionalFormatting sqref="F114">
    <cfRule type="cellIs" dxfId="2" priority="531" stopIfTrue="1" operator="lessThan">
      <formula>0</formula>
    </cfRule>
  </conditionalFormatting>
  <conditionalFormatting sqref="F115">
    <cfRule type="cellIs" dxfId="2" priority="530" stopIfTrue="1" operator="lessThan">
      <formula>0</formula>
    </cfRule>
  </conditionalFormatting>
  <conditionalFormatting sqref="F116">
    <cfRule type="cellIs" dxfId="2" priority="529" stopIfTrue="1" operator="lessThan">
      <formula>0</formula>
    </cfRule>
  </conditionalFormatting>
  <conditionalFormatting sqref="F117">
    <cfRule type="cellIs" dxfId="2" priority="528" stopIfTrue="1" operator="lessThan">
      <formula>0</formula>
    </cfRule>
  </conditionalFormatting>
  <conditionalFormatting sqref="F118">
    <cfRule type="cellIs" dxfId="2" priority="527" stopIfTrue="1" operator="lessThan">
      <formula>0</formula>
    </cfRule>
  </conditionalFormatting>
  <conditionalFormatting sqref="F119">
    <cfRule type="cellIs" dxfId="2" priority="526" stopIfTrue="1" operator="lessThan">
      <formula>0</formula>
    </cfRule>
  </conditionalFormatting>
  <conditionalFormatting sqref="F120">
    <cfRule type="cellIs" dxfId="2" priority="525" stopIfTrue="1" operator="lessThan">
      <formula>0</formula>
    </cfRule>
  </conditionalFormatting>
  <conditionalFormatting sqref="F121">
    <cfRule type="cellIs" dxfId="2" priority="524" stopIfTrue="1" operator="lessThan">
      <formula>0</formula>
    </cfRule>
  </conditionalFormatting>
  <conditionalFormatting sqref="F122">
    <cfRule type="cellIs" dxfId="2" priority="523" stopIfTrue="1" operator="lessThan">
      <formula>0</formula>
    </cfRule>
  </conditionalFormatting>
  <conditionalFormatting sqref="F123">
    <cfRule type="cellIs" dxfId="2" priority="522" stopIfTrue="1" operator="lessThan">
      <formula>0</formula>
    </cfRule>
  </conditionalFormatting>
  <conditionalFormatting sqref="F124">
    <cfRule type="cellIs" dxfId="2" priority="521" stopIfTrue="1" operator="lessThan">
      <formula>0</formula>
    </cfRule>
  </conditionalFormatting>
  <conditionalFormatting sqref="F125">
    <cfRule type="cellIs" dxfId="2" priority="520" stopIfTrue="1" operator="lessThan">
      <formula>0</formula>
    </cfRule>
  </conditionalFormatting>
  <conditionalFormatting sqref="F126">
    <cfRule type="cellIs" dxfId="2" priority="519" stopIfTrue="1" operator="lessThan">
      <formula>0</formula>
    </cfRule>
  </conditionalFormatting>
  <conditionalFormatting sqref="F127">
    <cfRule type="cellIs" dxfId="2" priority="518" stopIfTrue="1" operator="lessThan">
      <formula>0</formula>
    </cfRule>
  </conditionalFormatting>
  <conditionalFormatting sqref="F128">
    <cfRule type="cellIs" dxfId="2" priority="517" stopIfTrue="1" operator="lessThan">
      <formula>0</formula>
    </cfRule>
  </conditionalFormatting>
  <conditionalFormatting sqref="F129">
    <cfRule type="cellIs" dxfId="2" priority="516" stopIfTrue="1" operator="lessThan">
      <formula>0</formula>
    </cfRule>
  </conditionalFormatting>
  <conditionalFormatting sqref="F130">
    <cfRule type="cellIs" dxfId="2" priority="515" stopIfTrue="1" operator="lessThan">
      <formula>0</formula>
    </cfRule>
  </conditionalFormatting>
  <conditionalFormatting sqref="F131">
    <cfRule type="cellIs" dxfId="2" priority="514" stopIfTrue="1" operator="lessThan">
      <formula>0</formula>
    </cfRule>
  </conditionalFormatting>
  <conditionalFormatting sqref="F132">
    <cfRule type="cellIs" dxfId="2" priority="513" stopIfTrue="1" operator="lessThan">
      <formula>0</formula>
    </cfRule>
  </conditionalFormatting>
  <conditionalFormatting sqref="F133">
    <cfRule type="cellIs" dxfId="2" priority="512" stopIfTrue="1" operator="lessThan">
      <formula>0</formula>
    </cfRule>
  </conditionalFormatting>
  <conditionalFormatting sqref="F134">
    <cfRule type="cellIs" dxfId="2" priority="511" stopIfTrue="1" operator="lessThan">
      <formula>0</formula>
    </cfRule>
  </conditionalFormatting>
  <conditionalFormatting sqref="F135">
    <cfRule type="cellIs" dxfId="2" priority="510" stopIfTrue="1" operator="lessThan">
      <formula>0</formula>
    </cfRule>
  </conditionalFormatting>
  <conditionalFormatting sqref="F136">
    <cfRule type="cellIs" dxfId="2" priority="509" stopIfTrue="1" operator="lessThan">
      <formula>0</formula>
    </cfRule>
  </conditionalFormatting>
  <conditionalFormatting sqref="F137">
    <cfRule type="cellIs" dxfId="2" priority="508" stopIfTrue="1" operator="lessThan">
      <formula>0</formula>
    </cfRule>
  </conditionalFormatting>
  <conditionalFormatting sqref="F138">
    <cfRule type="cellIs" dxfId="2" priority="507" stopIfTrue="1" operator="lessThan">
      <formula>0</formula>
    </cfRule>
  </conditionalFormatting>
  <conditionalFormatting sqref="F139">
    <cfRule type="cellIs" dxfId="2" priority="506" stopIfTrue="1" operator="lessThan">
      <formula>0</formula>
    </cfRule>
  </conditionalFormatting>
  <conditionalFormatting sqref="F140">
    <cfRule type="cellIs" dxfId="2" priority="505" stopIfTrue="1" operator="lessThan">
      <formula>0</formula>
    </cfRule>
  </conditionalFormatting>
  <conditionalFormatting sqref="F141">
    <cfRule type="cellIs" dxfId="2" priority="504" stopIfTrue="1" operator="lessThan">
      <formula>0</formula>
    </cfRule>
  </conditionalFormatting>
  <conditionalFormatting sqref="F142">
    <cfRule type="cellIs" dxfId="2" priority="503" stopIfTrue="1" operator="lessThan">
      <formula>0</formula>
    </cfRule>
  </conditionalFormatting>
  <conditionalFormatting sqref="F143">
    <cfRule type="cellIs" dxfId="2" priority="502" stopIfTrue="1" operator="lessThan">
      <formula>0</formula>
    </cfRule>
  </conditionalFormatting>
  <conditionalFormatting sqref="F144">
    <cfRule type="cellIs" dxfId="2" priority="501" stopIfTrue="1" operator="lessThan">
      <formula>0</formula>
    </cfRule>
  </conditionalFormatting>
  <conditionalFormatting sqref="F145">
    <cfRule type="cellIs" dxfId="2" priority="500" stopIfTrue="1" operator="lessThan">
      <formula>0</formula>
    </cfRule>
  </conditionalFormatting>
  <conditionalFormatting sqref="F146">
    <cfRule type="cellIs" dxfId="2" priority="499" stopIfTrue="1" operator="lessThan">
      <formula>0</formula>
    </cfRule>
  </conditionalFormatting>
  <conditionalFormatting sqref="F147">
    <cfRule type="cellIs" dxfId="2" priority="498" stopIfTrue="1" operator="lessThan">
      <formula>0</formula>
    </cfRule>
  </conditionalFormatting>
  <conditionalFormatting sqref="F148">
    <cfRule type="cellIs" dxfId="2" priority="497" stopIfTrue="1" operator="lessThan">
      <formula>0</formula>
    </cfRule>
  </conditionalFormatting>
  <conditionalFormatting sqref="F149">
    <cfRule type="cellIs" dxfId="2" priority="496" stopIfTrue="1" operator="lessThan">
      <formula>0</formula>
    </cfRule>
  </conditionalFormatting>
  <conditionalFormatting sqref="F150">
    <cfRule type="cellIs" dxfId="2" priority="495" stopIfTrue="1" operator="lessThan">
      <formula>0</formula>
    </cfRule>
  </conditionalFormatting>
  <conditionalFormatting sqref="F151">
    <cfRule type="cellIs" dxfId="2" priority="494" stopIfTrue="1" operator="lessThan">
      <formula>0</formula>
    </cfRule>
  </conditionalFormatting>
  <conditionalFormatting sqref="F152">
    <cfRule type="cellIs" dxfId="2" priority="493" stopIfTrue="1" operator="lessThan">
      <formula>0</formula>
    </cfRule>
  </conditionalFormatting>
  <conditionalFormatting sqref="F153">
    <cfRule type="cellIs" dxfId="2" priority="492" stopIfTrue="1" operator="lessThan">
      <formula>0</formula>
    </cfRule>
  </conditionalFormatting>
  <conditionalFormatting sqref="F154">
    <cfRule type="cellIs" dxfId="2" priority="491" stopIfTrue="1" operator="lessThan">
      <formula>0</formula>
    </cfRule>
  </conditionalFormatting>
  <conditionalFormatting sqref="F155">
    <cfRule type="cellIs" dxfId="2" priority="490" stopIfTrue="1" operator="lessThan">
      <formula>0</formula>
    </cfRule>
  </conditionalFormatting>
  <conditionalFormatting sqref="F156">
    <cfRule type="cellIs" dxfId="2" priority="489" stopIfTrue="1" operator="lessThan">
      <formula>0</formula>
    </cfRule>
  </conditionalFormatting>
  <conditionalFormatting sqref="F157">
    <cfRule type="cellIs" dxfId="2" priority="488" stopIfTrue="1" operator="lessThan">
      <formula>0</formula>
    </cfRule>
  </conditionalFormatting>
  <conditionalFormatting sqref="F158">
    <cfRule type="cellIs" dxfId="2" priority="487" stopIfTrue="1" operator="lessThan">
      <formula>0</formula>
    </cfRule>
  </conditionalFormatting>
  <conditionalFormatting sqref="F159">
    <cfRule type="cellIs" dxfId="2" priority="486" stopIfTrue="1" operator="lessThan">
      <formula>0</formula>
    </cfRule>
  </conditionalFormatting>
  <conditionalFormatting sqref="F160">
    <cfRule type="cellIs" dxfId="2" priority="485" stopIfTrue="1" operator="lessThan">
      <formula>0</formula>
    </cfRule>
  </conditionalFormatting>
  <conditionalFormatting sqref="F161">
    <cfRule type="cellIs" dxfId="2" priority="484" stopIfTrue="1" operator="lessThan">
      <formula>0</formula>
    </cfRule>
  </conditionalFormatting>
  <conditionalFormatting sqref="F162">
    <cfRule type="cellIs" dxfId="2" priority="483" stopIfTrue="1" operator="lessThan">
      <formula>0</formula>
    </cfRule>
  </conditionalFormatting>
  <conditionalFormatting sqref="F163">
    <cfRule type="cellIs" dxfId="2" priority="482" stopIfTrue="1" operator="lessThan">
      <formula>0</formula>
    </cfRule>
  </conditionalFormatting>
  <conditionalFormatting sqref="F164">
    <cfRule type="cellIs" dxfId="2" priority="481" stopIfTrue="1" operator="lessThan">
      <formula>0</formula>
    </cfRule>
  </conditionalFormatting>
  <conditionalFormatting sqref="F165">
    <cfRule type="cellIs" dxfId="2" priority="480" stopIfTrue="1" operator="lessThan">
      <formula>0</formula>
    </cfRule>
  </conditionalFormatting>
  <conditionalFormatting sqref="F166">
    <cfRule type="cellIs" dxfId="2" priority="479" stopIfTrue="1" operator="lessThan">
      <formula>0</formula>
    </cfRule>
  </conditionalFormatting>
  <conditionalFormatting sqref="F167">
    <cfRule type="cellIs" dxfId="2" priority="478" stopIfTrue="1" operator="lessThan">
      <formula>0</formula>
    </cfRule>
  </conditionalFormatting>
  <conditionalFormatting sqref="F168">
    <cfRule type="cellIs" dxfId="2" priority="477" stopIfTrue="1" operator="lessThan">
      <formula>0</formula>
    </cfRule>
  </conditionalFormatting>
  <conditionalFormatting sqref="F169">
    <cfRule type="cellIs" dxfId="2" priority="476" stopIfTrue="1" operator="lessThan">
      <formula>0</formula>
    </cfRule>
  </conditionalFormatting>
  <conditionalFormatting sqref="F170">
    <cfRule type="cellIs" dxfId="2" priority="475" stopIfTrue="1" operator="lessThan">
      <formula>0</formula>
    </cfRule>
  </conditionalFormatting>
  <conditionalFormatting sqref="F171">
    <cfRule type="cellIs" dxfId="2" priority="474" stopIfTrue="1" operator="lessThan">
      <formula>0</formula>
    </cfRule>
  </conditionalFormatting>
  <conditionalFormatting sqref="F172">
    <cfRule type="cellIs" dxfId="2" priority="473" stopIfTrue="1" operator="lessThan">
      <formula>0</formula>
    </cfRule>
  </conditionalFormatting>
  <conditionalFormatting sqref="F173">
    <cfRule type="cellIs" dxfId="2" priority="472" stopIfTrue="1" operator="lessThan">
      <formula>0</formula>
    </cfRule>
  </conditionalFormatting>
  <conditionalFormatting sqref="F174">
    <cfRule type="cellIs" dxfId="2" priority="471" stopIfTrue="1" operator="lessThan">
      <formula>0</formula>
    </cfRule>
  </conditionalFormatting>
  <conditionalFormatting sqref="F175">
    <cfRule type="cellIs" dxfId="2" priority="470" stopIfTrue="1" operator="lessThan">
      <formula>0</formula>
    </cfRule>
  </conditionalFormatting>
  <conditionalFormatting sqref="F176">
    <cfRule type="cellIs" dxfId="2" priority="469" stopIfTrue="1" operator="lessThan">
      <formula>0</formula>
    </cfRule>
  </conditionalFormatting>
  <conditionalFormatting sqref="F177">
    <cfRule type="cellIs" dxfId="2" priority="468" stopIfTrue="1" operator="lessThan">
      <formula>0</formula>
    </cfRule>
  </conditionalFormatting>
  <conditionalFormatting sqref="F178">
    <cfRule type="cellIs" dxfId="2" priority="467" stopIfTrue="1" operator="lessThan">
      <formula>0</formula>
    </cfRule>
  </conditionalFormatting>
  <conditionalFormatting sqref="F179">
    <cfRule type="cellIs" dxfId="2" priority="466" stopIfTrue="1" operator="lessThan">
      <formula>0</formula>
    </cfRule>
  </conditionalFormatting>
  <conditionalFormatting sqref="F180">
    <cfRule type="cellIs" dxfId="2" priority="465" stopIfTrue="1" operator="lessThan">
      <formula>0</formula>
    </cfRule>
  </conditionalFormatting>
  <conditionalFormatting sqref="F181">
    <cfRule type="cellIs" dxfId="2" priority="464" stopIfTrue="1" operator="lessThan">
      <formula>0</formula>
    </cfRule>
  </conditionalFormatting>
  <conditionalFormatting sqref="F182">
    <cfRule type="cellIs" dxfId="2" priority="463" stopIfTrue="1" operator="lessThan">
      <formula>0</formula>
    </cfRule>
  </conditionalFormatting>
  <conditionalFormatting sqref="F183">
    <cfRule type="cellIs" dxfId="2" priority="462" stopIfTrue="1" operator="lessThan">
      <formula>0</formula>
    </cfRule>
  </conditionalFormatting>
  <conditionalFormatting sqref="F184">
    <cfRule type="cellIs" dxfId="2" priority="461" stopIfTrue="1" operator="lessThan">
      <formula>0</formula>
    </cfRule>
  </conditionalFormatting>
  <conditionalFormatting sqref="F185">
    <cfRule type="cellIs" dxfId="2" priority="460" stopIfTrue="1" operator="lessThan">
      <formula>0</formula>
    </cfRule>
  </conditionalFormatting>
  <conditionalFormatting sqref="F186">
    <cfRule type="cellIs" dxfId="2" priority="459" stopIfTrue="1" operator="lessThan">
      <formula>0</formula>
    </cfRule>
  </conditionalFormatting>
  <conditionalFormatting sqref="F187">
    <cfRule type="cellIs" dxfId="2" priority="458" stopIfTrue="1" operator="lessThan">
      <formula>0</formula>
    </cfRule>
  </conditionalFormatting>
  <conditionalFormatting sqref="F188">
    <cfRule type="cellIs" dxfId="2" priority="457" stopIfTrue="1" operator="lessThan">
      <formula>0</formula>
    </cfRule>
  </conditionalFormatting>
  <conditionalFormatting sqref="F189">
    <cfRule type="cellIs" dxfId="2" priority="456" stopIfTrue="1" operator="lessThan">
      <formula>0</formula>
    </cfRule>
  </conditionalFormatting>
  <conditionalFormatting sqref="F190">
    <cfRule type="cellIs" dxfId="2" priority="455" stopIfTrue="1" operator="lessThan">
      <formula>0</formula>
    </cfRule>
  </conditionalFormatting>
  <conditionalFormatting sqref="F191">
    <cfRule type="cellIs" dxfId="2" priority="454" stopIfTrue="1" operator="lessThan">
      <formula>0</formula>
    </cfRule>
  </conditionalFormatting>
  <conditionalFormatting sqref="F192">
    <cfRule type="cellIs" dxfId="2" priority="453" stopIfTrue="1" operator="lessThan">
      <formula>0</formula>
    </cfRule>
  </conditionalFormatting>
  <conditionalFormatting sqref="F193">
    <cfRule type="cellIs" dxfId="2" priority="452" stopIfTrue="1" operator="lessThan">
      <formula>0</formula>
    </cfRule>
  </conditionalFormatting>
  <conditionalFormatting sqref="F194">
    <cfRule type="cellIs" dxfId="2" priority="451" stopIfTrue="1" operator="lessThan">
      <formula>0</formula>
    </cfRule>
  </conditionalFormatting>
  <conditionalFormatting sqref="F195">
    <cfRule type="cellIs" dxfId="2" priority="450" stopIfTrue="1" operator="lessThan">
      <formula>0</formula>
    </cfRule>
  </conditionalFormatting>
  <conditionalFormatting sqref="F196">
    <cfRule type="cellIs" dxfId="2" priority="449" stopIfTrue="1" operator="lessThan">
      <formula>0</formula>
    </cfRule>
  </conditionalFormatting>
  <conditionalFormatting sqref="F197">
    <cfRule type="cellIs" dxfId="2" priority="448" stopIfTrue="1" operator="lessThan">
      <formula>0</formula>
    </cfRule>
  </conditionalFormatting>
  <conditionalFormatting sqref="F198">
    <cfRule type="cellIs" dxfId="2" priority="447" stopIfTrue="1" operator="lessThan">
      <formula>0</formula>
    </cfRule>
  </conditionalFormatting>
  <conditionalFormatting sqref="F199">
    <cfRule type="cellIs" dxfId="2" priority="446" stopIfTrue="1" operator="lessThan">
      <formula>0</formula>
    </cfRule>
  </conditionalFormatting>
  <conditionalFormatting sqref="F200">
    <cfRule type="cellIs" dxfId="2" priority="445" stopIfTrue="1" operator="lessThan">
      <formula>0</formula>
    </cfRule>
  </conditionalFormatting>
  <conditionalFormatting sqref="F201">
    <cfRule type="cellIs" dxfId="2" priority="444" stopIfTrue="1" operator="lessThan">
      <formula>0</formula>
    </cfRule>
  </conditionalFormatting>
  <conditionalFormatting sqref="F202">
    <cfRule type="cellIs" dxfId="2" priority="443" stopIfTrue="1" operator="lessThan">
      <formula>0</formula>
    </cfRule>
  </conditionalFormatting>
  <conditionalFormatting sqref="F203">
    <cfRule type="cellIs" dxfId="2" priority="442" stopIfTrue="1" operator="lessThan">
      <formula>0</formula>
    </cfRule>
  </conditionalFormatting>
  <conditionalFormatting sqref="F204">
    <cfRule type="cellIs" dxfId="2" priority="441" stopIfTrue="1" operator="lessThan">
      <formula>0</formula>
    </cfRule>
  </conditionalFormatting>
  <conditionalFormatting sqref="F205">
    <cfRule type="cellIs" dxfId="2" priority="440" stopIfTrue="1" operator="lessThan">
      <formula>0</formula>
    </cfRule>
  </conditionalFormatting>
  <conditionalFormatting sqref="F206">
    <cfRule type="cellIs" dxfId="2" priority="439" stopIfTrue="1" operator="lessThan">
      <formula>0</formula>
    </cfRule>
  </conditionalFormatting>
  <conditionalFormatting sqref="F207">
    <cfRule type="cellIs" dxfId="2" priority="438" stopIfTrue="1" operator="lessThan">
      <formula>0</formula>
    </cfRule>
  </conditionalFormatting>
  <conditionalFormatting sqref="F208">
    <cfRule type="cellIs" dxfId="2" priority="437" stopIfTrue="1" operator="lessThan">
      <formula>0</formula>
    </cfRule>
  </conditionalFormatting>
  <conditionalFormatting sqref="F209">
    <cfRule type="cellIs" dxfId="2" priority="436" stopIfTrue="1" operator="lessThan">
      <formula>0</formula>
    </cfRule>
  </conditionalFormatting>
  <conditionalFormatting sqref="F210">
    <cfRule type="cellIs" dxfId="2" priority="435" stopIfTrue="1" operator="lessThan">
      <formula>0</formula>
    </cfRule>
  </conditionalFormatting>
  <conditionalFormatting sqref="F211">
    <cfRule type="cellIs" dxfId="2" priority="434" stopIfTrue="1" operator="lessThan">
      <formula>0</formula>
    </cfRule>
  </conditionalFormatting>
  <conditionalFormatting sqref="F212">
    <cfRule type="cellIs" dxfId="2" priority="433" stopIfTrue="1" operator="lessThan">
      <formula>0</formula>
    </cfRule>
  </conditionalFormatting>
  <conditionalFormatting sqref="F213">
    <cfRule type="cellIs" dxfId="2" priority="432" stopIfTrue="1" operator="lessThan">
      <formula>0</formula>
    </cfRule>
  </conditionalFormatting>
  <conditionalFormatting sqref="F214">
    <cfRule type="cellIs" dxfId="2" priority="431" stopIfTrue="1" operator="lessThan">
      <formula>0</formula>
    </cfRule>
  </conditionalFormatting>
  <conditionalFormatting sqref="F215">
    <cfRule type="cellIs" dxfId="2" priority="430" stopIfTrue="1" operator="lessThan">
      <formula>0</formula>
    </cfRule>
  </conditionalFormatting>
  <conditionalFormatting sqref="F216">
    <cfRule type="cellIs" dxfId="2" priority="429" stopIfTrue="1" operator="lessThan">
      <formula>0</formula>
    </cfRule>
  </conditionalFormatting>
  <conditionalFormatting sqref="F217">
    <cfRule type="cellIs" dxfId="2" priority="428" stopIfTrue="1" operator="lessThan">
      <formula>0</formula>
    </cfRule>
  </conditionalFormatting>
  <conditionalFormatting sqref="F218">
    <cfRule type="cellIs" dxfId="2" priority="427" stopIfTrue="1" operator="lessThan">
      <formula>0</formula>
    </cfRule>
  </conditionalFormatting>
  <conditionalFormatting sqref="F219">
    <cfRule type="cellIs" dxfId="2" priority="426" stopIfTrue="1" operator="lessThan">
      <formula>0</formula>
    </cfRule>
  </conditionalFormatting>
  <conditionalFormatting sqref="F220">
    <cfRule type="cellIs" dxfId="2" priority="425" stopIfTrue="1" operator="lessThan">
      <formula>0</formula>
    </cfRule>
  </conditionalFormatting>
  <conditionalFormatting sqref="F221">
    <cfRule type="cellIs" dxfId="2" priority="424" stopIfTrue="1" operator="lessThan">
      <formula>0</formula>
    </cfRule>
  </conditionalFormatting>
  <conditionalFormatting sqref="F222">
    <cfRule type="cellIs" dxfId="2" priority="423" stopIfTrue="1" operator="lessThan">
      <formula>0</formula>
    </cfRule>
  </conditionalFormatting>
  <conditionalFormatting sqref="F223">
    <cfRule type="cellIs" dxfId="2" priority="422" stopIfTrue="1" operator="lessThan">
      <formula>0</formula>
    </cfRule>
  </conditionalFormatting>
  <conditionalFormatting sqref="F224">
    <cfRule type="cellIs" dxfId="2" priority="421" stopIfTrue="1" operator="lessThan">
      <formula>0</formula>
    </cfRule>
  </conditionalFormatting>
  <conditionalFormatting sqref="F225">
    <cfRule type="cellIs" dxfId="2" priority="420" stopIfTrue="1" operator="lessThan">
      <formula>0</formula>
    </cfRule>
  </conditionalFormatting>
  <conditionalFormatting sqref="F226">
    <cfRule type="cellIs" dxfId="2" priority="419" stopIfTrue="1" operator="lessThan">
      <formula>0</formula>
    </cfRule>
  </conditionalFormatting>
  <conditionalFormatting sqref="F227">
    <cfRule type="cellIs" dxfId="2" priority="418" stopIfTrue="1" operator="lessThan">
      <formula>0</formula>
    </cfRule>
  </conditionalFormatting>
  <conditionalFormatting sqref="F228">
    <cfRule type="cellIs" dxfId="2" priority="417" stopIfTrue="1" operator="lessThan">
      <formula>0</formula>
    </cfRule>
  </conditionalFormatting>
  <conditionalFormatting sqref="F229">
    <cfRule type="cellIs" dxfId="2" priority="416" stopIfTrue="1" operator="lessThan">
      <formula>0</formula>
    </cfRule>
  </conditionalFormatting>
  <conditionalFormatting sqref="F230">
    <cfRule type="cellIs" dxfId="2" priority="415" stopIfTrue="1" operator="lessThan">
      <formula>0</formula>
    </cfRule>
  </conditionalFormatting>
  <conditionalFormatting sqref="F231">
    <cfRule type="cellIs" dxfId="2" priority="414" stopIfTrue="1" operator="lessThan">
      <formula>0</formula>
    </cfRule>
  </conditionalFormatting>
  <conditionalFormatting sqref="F232">
    <cfRule type="cellIs" dxfId="2" priority="413" stopIfTrue="1" operator="lessThan">
      <formula>0</formula>
    </cfRule>
  </conditionalFormatting>
  <conditionalFormatting sqref="F233">
    <cfRule type="cellIs" dxfId="2" priority="412" stopIfTrue="1" operator="lessThan">
      <formula>0</formula>
    </cfRule>
  </conditionalFormatting>
  <conditionalFormatting sqref="F234">
    <cfRule type="cellIs" dxfId="2" priority="411" stopIfTrue="1" operator="lessThan">
      <formula>0</formula>
    </cfRule>
  </conditionalFormatting>
  <conditionalFormatting sqref="F235">
    <cfRule type="cellIs" dxfId="2" priority="410" stopIfTrue="1" operator="lessThan">
      <formula>0</formula>
    </cfRule>
  </conditionalFormatting>
  <conditionalFormatting sqref="F236">
    <cfRule type="cellIs" dxfId="2" priority="409" stopIfTrue="1" operator="lessThan">
      <formula>0</formula>
    </cfRule>
  </conditionalFormatting>
  <conditionalFormatting sqref="F237">
    <cfRule type="cellIs" dxfId="2" priority="408" stopIfTrue="1" operator="lessThan">
      <formula>0</formula>
    </cfRule>
  </conditionalFormatting>
  <conditionalFormatting sqref="F238">
    <cfRule type="cellIs" dxfId="2" priority="407" stopIfTrue="1" operator="lessThan">
      <formula>0</formula>
    </cfRule>
  </conditionalFormatting>
  <conditionalFormatting sqref="F239">
    <cfRule type="cellIs" dxfId="2" priority="406" stopIfTrue="1" operator="lessThan">
      <formula>0</formula>
    </cfRule>
  </conditionalFormatting>
  <conditionalFormatting sqref="F240">
    <cfRule type="cellIs" dxfId="2" priority="405" stopIfTrue="1" operator="lessThan">
      <formula>0</formula>
    </cfRule>
  </conditionalFormatting>
  <conditionalFormatting sqref="F241">
    <cfRule type="cellIs" dxfId="2" priority="404" stopIfTrue="1" operator="lessThan">
      <formula>0</formula>
    </cfRule>
  </conditionalFormatting>
  <conditionalFormatting sqref="F242">
    <cfRule type="cellIs" dxfId="2" priority="403" stopIfTrue="1" operator="lessThan">
      <formula>0</formula>
    </cfRule>
  </conditionalFormatting>
  <conditionalFormatting sqref="F243">
    <cfRule type="cellIs" dxfId="2" priority="402" stopIfTrue="1" operator="lessThan">
      <formula>0</formula>
    </cfRule>
  </conditionalFormatting>
  <conditionalFormatting sqref="F244">
    <cfRule type="cellIs" dxfId="2" priority="401" stopIfTrue="1" operator="lessThan">
      <formula>0</formula>
    </cfRule>
  </conditionalFormatting>
  <conditionalFormatting sqref="F245">
    <cfRule type="cellIs" dxfId="2" priority="400" stopIfTrue="1" operator="lessThan">
      <formula>0</formula>
    </cfRule>
  </conditionalFormatting>
  <conditionalFormatting sqref="F246">
    <cfRule type="cellIs" dxfId="2" priority="399" stopIfTrue="1" operator="lessThan">
      <formula>0</formula>
    </cfRule>
  </conditionalFormatting>
  <conditionalFormatting sqref="F247">
    <cfRule type="cellIs" dxfId="2" priority="398" stopIfTrue="1" operator="lessThan">
      <formula>0</formula>
    </cfRule>
  </conditionalFormatting>
  <conditionalFormatting sqref="F248">
    <cfRule type="cellIs" dxfId="2" priority="397" stopIfTrue="1" operator="lessThan">
      <formula>0</formula>
    </cfRule>
  </conditionalFormatting>
  <conditionalFormatting sqref="F249">
    <cfRule type="cellIs" dxfId="2" priority="396" stopIfTrue="1" operator="lessThan">
      <formula>0</formula>
    </cfRule>
  </conditionalFormatting>
  <conditionalFormatting sqref="F250">
    <cfRule type="cellIs" dxfId="2" priority="395" stopIfTrue="1" operator="lessThan">
      <formula>0</formula>
    </cfRule>
  </conditionalFormatting>
  <conditionalFormatting sqref="F251">
    <cfRule type="cellIs" dxfId="2" priority="394" stopIfTrue="1" operator="lessThan">
      <formula>0</formula>
    </cfRule>
  </conditionalFormatting>
  <conditionalFormatting sqref="F252">
    <cfRule type="cellIs" dxfId="2" priority="393" stopIfTrue="1" operator="lessThan">
      <formula>0</formula>
    </cfRule>
  </conditionalFormatting>
  <conditionalFormatting sqref="F253">
    <cfRule type="cellIs" dxfId="2" priority="392" stopIfTrue="1" operator="lessThan">
      <formula>0</formula>
    </cfRule>
  </conditionalFormatting>
  <conditionalFormatting sqref="F254">
    <cfRule type="cellIs" dxfId="2" priority="391" stopIfTrue="1" operator="lessThan">
      <formula>0</formula>
    </cfRule>
  </conditionalFormatting>
  <conditionalFormatting sqref="F255">
    <cfRule type="cellIs" dxfId="2" priority="390" stopIfTrue="1" operator="lessThan">
      <formula>0</formula>
    </cfRule>
  </conditionalFormatting>
  <conditionalFormatting sqref="F256">
    <cfRule type="cellIs" dxfId="2" priority="389" stopIfTrue="1" operator="lessThan">
      <formula>0</formula>
    </cfRule>
  </conditionalFormatting>
  <conditionalFormatting sqref="F257">
    <cfRule type="cellIs" dxfId="2" priority="388" stopIfTrue="1" operator="lessThan">
      <formula>0</formula>
    </cfRule>
  </conditionalFormatting>
  <conditionalFormatting sqref="F258">
    <cfRule type="cellIs" dxfId="2" priority="387" stopIfTrue="1" operator="lessThan">
      <formula>0</formula>
    </cfRule>
  </conditionalFormatting>
  <conditionalFormatting sqref="F259">
    <cfRule type="cellIs" dxfId="2" priority="386" stopIfTrue="1" operator="lessThan">
      <formula>0</formula>
    </cfRule>
  </conditionalFormatting>
  <conditionalFormatting sqref="F260">
    <cfRule type="cellIs" dxfId="2" priority="385" stopIfTrue="1" operator="lessThan">
      <formula>0</formula>
    </cfRule>
  </conditionalFormatting>
  <conditionalFormatting sqref="F261">
    <cfRule type="cellIs" dxfId="2" priority="384" stopIfTrue="1" operator="lessThan">
      <formula>0</formula>
    </cfRule>
  </conditionalFormatting>
  <conditionalFormatting sqref="F262">
    <cfRule type="cellIs" dxfId="2" priority="383" stopIfTrue="1" operator="lessThan">
      <formula>0</formula>
    </cfRule>
  </conditionalFormatting>
  <conditionalFormatting sqref="F263">
    <cfRule type="cellIs" dxfId="2" priority="382" stopIfTrue="1" operator="lessThan">
      <formula>0</formula>
    </cfRule>
  </conditionalFormatting>
  <conditionalFormatting sqref="F264">
    <cfRule type="cellIs" dxfId="2" priority="381" stopIfTrue="1" operator="lessThan">
      <formula>0</formula>
    </cfRule>
  </conditionalFormatting>
  <conditionalFormatting sqref="F265">
    <cfRule type="cellIs" dxfId="2" priority="380" stopIfTrue="1" operator="lessThan">
      <formula>0</formula>
    </cfRule>
  </conditionalFormatting>
  <conditionalFormatting sqref="F266">
    <cfRule type="cellIs" dxfId="2" priority="379" stopIfTrue="1" operator="lessThan">
      <formula>0</formula>
    </cfRule>
  </conditionalFormatting>
  <conditionalFormatting sqref="F267">
    <cfRule type="cellIs" dxfId="2" priority="378" stopIfTrue="1" operator="lessThan">
      <formula>0</formula>
    </cfRule>
  </conditionalFormatting>
  <conditionalFormatting sqref="F268">
    <cfRule type="cellIs" dxfId="2" priority="377" stopIfTrue="1" operator="lessThan">
      <formula>0</formula>
    </cfRule>
  </conditionalFormatting>
  <conditionalFormatting sqref="F269">
    <cfRule type="cellIs" dxfId="2" priority="376" stopIfTrue="1" operator="lessThan">
      <formula>0</formula>
    </cfRule>
  </conditionalFormatting>
  <conditionalFormatting sqref="F270">
    <cfRule type="cellIs" dxfId="2" priority="375" stopIfTrue="1" operator="lessThan">
      <formula>0</formula>
    </cfRule>
  </conditionalFormatting>
  <conditionalFormatting sqref="F271">
    <cfRule type="cellIs" dxfId="2" priority="374" stopIfTrue="1" operator="lessThan">
      <formula>0</formula>
    </cfRule>
  </conditionalFormatting>
  <conditionalFormatting sqref="F272">
    <cfRule type="cellIs" dxfId="2" priority="373" stopIfTrue="1" operator="lessThan">
      <formula>0</formula>
    </cfRule>
  </conditionalFormatting>
  <conditionalFormatting sqref="F273">
    <cfRule type="cellIs" dxfId="2" priority="372" stopIfTrue="1" operator="lessThan">
      <formula>0</formula>
    </cfRule>
  </conditionalFormatting>
  <conditionalFormatting sqref="F274">
    <cfRule type="cellIs" dxfId="2" priority="371" stopIfTrue="1" operator="lessThan">
      <formula>0</formula>
    </cfRule>
  </conditionalFormatting>
  <conditionalFormatting sqref="F275">
    <cfRule type="cellIs" dxfId="2" priority="370" stopIfTrue="1" operator="lessThan">
      <formula>0</formula>
    </cfRule>
  </conditionalFormatting>
  <conditionalFormatting sqref="F276">
    <cfRule type="cellIs" dxfId="2" priority="369" stopIfTrue="1" operator="lessThan">
      <formula>0</formula>
    </cfRule>
  </conditionalFormatting>
  <conditionalFormatting sqref="F277">
    <cfRule type="cellIs" dxfId="2" priority="368" stopIfTrue="1" operator="lessThan">
      <formula>0</formula>
    </cfRule>
  </conditionalFormatting>
  <conditionalFormatting sqref="F278">
    <cfRule type="cellIs" dxfId="2" priority="367" stopIfTrue="1" operator="lessThan">
      <formula>0</formula>
    </cfRule>
  </conditionalFormatting>
  <conditionalFormatting sqref="F279">
    <cfRule type="cellIs" dxfId="2" priority="366" stopIfTrue="1" operator="lessThan">
      <formula>0</formula>
    </cfRule>
  </conditionalFormatting>
  <conditionalFormatting sqref="F280">
    <cfRule type="cellIs" dxfId="2" priority="365" stopIfTrue="1" operator="lessThan">
      <formula>0</formula>
    </cfRule>
  </conditionalFormatting>
  <conditionalFormatting sqref="F281">
    <cfRule type="cellIs" dxfId="2" priority="364" stopIfTrue="1" operator="lessThan">
      <formula>0</formula>
    </cfRule>
  </conditionalFormatting>
  <conditionalFormatting sqref="F282">
    <cfRule type="cellIs" dxfId="2" priority="363" stopIfTrue="1" operator="lessThan">
      <formula>0</formula>
    </cfRule>
  </conditionalFormatting>
  <conditionalFormatting sqref="F283">
    <cfRule type="cellIs" dxfId="2" priority="362" stopIfTrue="1" operator="lessThan">
      <formula>0</formula>
    </cfRule>
  </conditionalFormatting>
  <conditionalFormatting sqref="F284">
    <cfRule type="cellIs" dxfId="2" priority="361" stopIfTrue="1" operator="lessThan">
      <formula>0</formula>
    </cfRule>
  </conditionalFormatting>
  <conditionalFormatting sqref="F285">
    <cfRule type="cellIs" dxfId="2" priority="360" stopIfTrue="1" operator="lessThan">
      <formula>0</formula>
    </cfRule>
  </conditionalFormatting>
  <conditionalFormatting sqref="F286">
    <cfRule type="cellIs" dxfId="2" priority="359" stopIfTrue="1" operator="lessThan">
      <formula>0</formula>
    </cfRule>
  </conditionalFormatting>
  <conditionalFormatting sqref="F287">
    <cfRule type="cellIs" dxfId="2" priority="358" stopIfTrue="1" operator="lessThan">
      <formula>0</formula>
    </cfRule>
  </conditionalFormatting>
  <conditionalFormatting sqref="F288">
    <cfRule type="cellIs" dxfId="2" priority="357" stopIfTrue="1" operator="lessThan">
      <formula>0</formula>
    </cfRule>
  </conditionalFormatting>
  <conditionalFormatting sqref="F289">
    <cfRule type="cellIs" dxfId="2" priority="356" stopIfTrue="1" operator="lessThan">
      <formula>0</formula>
    </cfRule>
  </conditionalFormatting>
  <conditionalFormatting sqref="F290">
    <cfRule type="cellIs" dxfId="2" priority="355" stopIfTrue="1" operator="lessThan">
      <formula>0</formula>
    </cfRule>
  </conditionalFormatting>
  <conditionalFormatting sqref="F291">
    <cfRule type="cellIs" dxfId="2" priority="354" stopIfTrue="1" operator="lessThan">
      <formula>0</formula>
    </cfRule>
  </conditionalFormatting>
  <conditionalFormatting sqref="F292">
    <cfRule type="cellIs" dxfId="2" priority="353" stopIfTrue="1" operator="lessThan">
      <formula>0</formula>
    </cfRule>
  </conditionalFormatting>
  <conditionalFormatting sqref="F293">
    <cfRule type="cellIs" dxfId="2" priority="352" stopIfTrue="1" operator="lessThan">
      <formula>0</formula>
    </cfRule>
  </conditionalFormatting>
  <conditionalFormatting sqref="F294">
    <cfRule type="cellIs" dxfId="2" priority="351" stopIfTrue="1" operator="lessThan">
      <formula>0</formula>
    </cfRule>
  </conditionalFormatting>
  <conditionalFormatting sqref="F295">
    <cfRule type="cellIs" dxfId="2" priority="350" stopIfTrue="1" operator="lessThan">
      <formula>0</formula>
    </cfRule>
  </conditionalFormatting>
  <conditionalFormatting sqref="F296">
    <cfRule type="cellIs" dxfId="2" priority="349" stopIfTrue="1" operator="lessThan">
      <formula>0</formula>
    </cfRule>
  </conditionalFormatting>
  <conditionalFormatting sqref="F297">
    <cfRule type="cellIs" dxfId="2" priority="348" stopIfTrue="1" operator="lessThan">
      <formula>0</formula>
    </cfRule>
  </conditionalFormatting>
  <conditionalFormatting sqref="F298">
    <cfRule type="cellIs" dxfId="2" priority="347" stopIfTrue="1" operator="lessThan">
      <formula>0</formula>
    </cfRule>
  </conditionalFormatting>
  <conditionalFormatting sqref="F299">
    <cfRule type="cellIs" dxfId="2" priority="346" stopIfTrue="1" operator="lessThan">
      <formula>0</formula>
    </cfRule>
  </conditionalFormatting>
  <conditionalFormatting sqref="F300">
    <cfRule type="cellIs" dxfId="2" priority="345" stopIfTrue="1" operator="lessThan">
      <formula>0</formula>
    </cfRule>
  </conditionalFormatting>
  <conditionalFormatting sqref="F301">
    <cfRule type="cellIs" dxfId="2" priority="344" stopIfTrue="1" operator="lessThan">
      <formula>0</formula>
    </cfRule>
  </conditionalFormatting>
  <conditionalFormatting sqref="F302">
    <cfRule type="cellIs" dxfId="2" priority="343" stopIfTrue="1" operator="lessThan">
      <formula>0</formula>
    </cfRule>
  </conditionalFormatting>
  <conditionalFormatting sqref="F303">
    <cfRule type="cellIs" dxfId="2" priority="342" stopIfTrue="1" operator="lessThan">
      <formula>0</formula>
    </cfRule>
  </conditionalFormatting>
  <conditionalFormatting sqref="F304">
    <cfRule type="cellIs" dxfId="2" priority="341" stopIfTrue="1" operator="lessThan">
      <formula>0</formula>
    </cfRule>
  </conditionalFormatting>
  <conditionalFormatting sqref="F305">
    <cfRule type="cellIs" dxfId="2" priority="340" stopIfTrue="1" operator="lessThan">
      <formula>0</formula>
    </cfRule>
  </conditionalFormatting>
  <conditionalFormatting sqref="F306">
    <cfRule type="cellIs" dxfId="2" priority="339" stopIfTrue="1" operator="lessThan">
      <formula>0</formula>
    </cfRule>
  </conditionalFormatting>
  <conditionalFormatting sqref="F307">
    <cfRule type="cellIs" dxfId="2" priority="338" stopIfTrue="1" operator="lessThan">
      <formula>0</formula>
    </cfRule>
  </conditionalFormatting>
  <conditionalFormatting sqref="F308">
    <cfRule type="cellIs" dxfId="2" priority="337" stopIfTrue="1" operator="lessThan">
      <formula>0</formula>
    </cfRule>
  </conditionalFormatting>
  <conditionalFormatting sqref="F309">
    <cfRule type="cellIs" dxfId="2" priority="336" stopIfTrue="1" operator="lessThan">
      <formula>0</formula>
    </cfRule>
  </conditionalFormatting>
  <conditionalFormatting sqref="F310">
    <cfRule type="cellIs" dxfId="2" priority="335" stopIfTrue="1" operator="lessThan">
      <formula>0</formula>
    </cfRule>
  </conditionalFormatting>
  <conditionalFormatting sqref="F311">
    <cfRule type="cellIs" dxfId="2" priority="334" stopIfTrue="1" operator="lessThan">
      <formula>0</formula>
    </cfRule>
  </conditionalFormatting>
  <conditionalFormatting sqref="F312">
    <cfRule type="cellIs" dxfId="2" priority="333" stopIfTrue="1" operator="lessThan">
      <formula>0</formula>
    </cfRule>
  </conditionalFormatting>
  <conditionalFormatting sqref="F313">
    <cfRule type="cellIs" dxfId="2" priority="332" stopIfTrue="1" operator="lessThan">
      <formula>0</formula>
    </cfRule>
  </conditionalFormatting>
  <conditionalFormatting sqref="F314">
    <cfRule type="cellIs" dxfId="2" priority="331" stopIfTrue="1" operator="lessThan">
      <formula>0</formula>
    </cfRule>
  </conditionalFormatting>
  <conditionalFormatting sqref="F315">
    <cfRule type="cellIs" dxfId="2" priority="330" stopIfTrue="1" operator="lessThan">
      <formula>0</formula>
    </cfRule>
  </conditionalFormatting>
  <conditionalFormatting sqref="F316">
    <cfRule type="cellIs" dxfId="2" priority="329" stopIfTrue="1" operator="lessThan">
      <formula>0</formula>
    </cfRule>
  </conditionalFormatting>
  <conditionalFormatting sqref="F317">
    <cfRule type="cellIs" dxfId="2" priority="328" stopIfTrue="1" operator="lessThan">
      <formula>0</formula>
    </cfRule>
  </conditionalFormatting>
  <conditionalFormatting sqref="F318">
    <cfRule type="cellIs" dxfId="2" priority="327" stopIfTrue="1" operator="lessThan">
      <formula>0</formula>
    </cfRule>
  </conditionalFormatting>
  <conditionalFormatting sqref="F319">
    <cfRule type="cellIs" dxfId="2" priority="326" stopIfTrue="1" operator="lessThan">
      <formula>0</formula>
    </cfRule>
  </conditionalFormatting>
  <conditionalFormatting sqref="F320">
    <cfRule type="cellIs" dxfId="2" priority="325" stopIfTrue="1" operator="lessThan">
      <formula>0</formula>
    </cfRule>
  </conditionalFormatting>
  <conditionalFormatting sqref="F321">
    <cfRule type="cellIs" dxfId="2" priority="324" stopIfTrue="1" operator="lessThan">
      <formula>0</formula>
    </cfRule>
  </conditionalFormatting>
  <conditionalFormatting sqref="F322">
    <cfRule type="cellIs" dxfId="2" priority="323" stopIfTrue="1" operator="lessThan">
      <formula>0</formula>
    </cfRule>
  </conditionalFormatting>
  <conditionalFormatting sqref="F323">
    <cfRule type="cellIs" dxfId="2" priority="322" stopIfTrue="1" operator="lessThan">
      <formula>0</formula>
    </cfRule>
  </conditionalFormatting>
  <conditionalFormatting sqref="F324">
    <cfRule type="cellIs" dxfId="2" priority="321" stopIfTrue="1" operator="lessThan">
      <formula>0</formula>
    </cfRule>
  </conditionalFormatting>
  <conditionalFormatting sqref="F325">
    <cfRule type="cellIs" dxfId="2" priority="320" stopIfTrue="1" operator="lessThan">
      <formula>0</formula>
    </cfRule>
  </conditionalFormatting>
  <conditionalFormatting sqref="F326">
    <cfRule type="cellIs" dxfId="2" priority="319" stopIfTrue="1" operator="lessThan">
      <formula>0</formula>
    </cfRule>
  </conditionalFormatting>
  <conditionalFormatting sqref="F327">
    <cfRule type="cellIs" dxfId="2" priority="318" stopIfTrue="1" operator="lessThan">
      <formula>0</formula>
    </cfRule>
  </conditionalFormatting>
  <conditionalFormatting sqref="F328">
    <cfRule type="cellIs" dxfId="2" priority="317" stopIfTrue="1" operator="lessThan">
      <formula>0</formula>
    </cfRule>
  </conditionalFormatting>
  <conditionalFormatting sqref="F329">
    <cfRule type="cellIs" dxfId="2" priority="316" stopIfTrue="1" operator="lessThan">
      <formula>0</formula>
    </cfRule>
  </conditionalFormatting>
  <conditionalFormatting sqref="F330">
    <cfRule type="cellIs" dxfId="2" priority="315" stopIfTrue="1" operator="lessThan">
      <formula>0</formula>
    </cfRule>
  </conditionalFormatting>
  <conditionalFormatting sqref="F331">
    <cfRule type="cellIs" dxfId="2" priority="314" stopIfTrue="1" operator="lessThan">
      <formula>0</formula>
    </cfRule>
  </conditionalFormatting>
  <conditionalFormatting sqref="F332">
    <cfRule type="cellIs" dxfId="2" priority="313" stopIfTrue="1" operator="lessThan">
      <formula>0</formula>
    </cfRule>
  </conditionalFormatting>
  <conditionalFormatting sqref="F333">
    <cfRule type="cellIs" dxfId="2" priority="312" stopIfTrue="1" operator="lessThan">
      <formula>0</formula>
    </cfRule>
  </conditionalFormatting>
  <conditionalFormatting sqref="F334">
    <cfRule type="cellIs" dxfId="2" priority="311" stopIfTrue="1" operator="lessThan">
      <formula>0</formula>
    </cfRule>
  </conditionalFormatting>
  <conditionalFormatting sqref="F335">
    <cfRule type="cellIs" dxfId="2" priority="310" stopIfTrue="1" operator="lessThan">
      <formula>0</formula>
    </cfRule>
  </conditionalFormatting>
  <conditionalFormatting sqref="F336">
    <cfRule type="cellIs" dxfId="2" priority="309" stopIfTrue="1" operator="lessThan">
      <formula>0</formula>
    </cfRule>
  </conditionalFormatting>
  <conditionalFormatting sqref="F337">
    <cfRule type="cellIs" dxfId="2" priority="308" stopIfTrue="1" operator="lessThan">
      <formula>0</formula>
    </cfRule>
  </conditionalFormatting>
  <conditionalFormatting sqref="F338">
    <cfRule type="cellIs" dxfId="2" priority="307" stopIfTrue="1" operator="lessThan">
      <formula>0</formula>
    </cfRule>
  </conditionalFormatting>
  <conditionalFormatting sqref="F339">
    <cfRule type="cellIs" dxfId="2" priority="306" stopIfTrue="1" operator="lessThan">
      <formula>0</formula>
    </cfRule>
  </conditionalFormatting>
  <conditionalFormatting sqref="F340">
    <cfRule type="cellIs" dxfId="2" priority="305" stopIfTrue="1" operator="lessThan">
      <formula>0</formula>
    </cfRule>
  </conditionalFormatting>
  <conditionalFormatting sqref="F341">
    <cfRule type="cellIs" dxfId="2" priority="304" stopIfTrue="1" operator="lessThan">
      <formula>0</formula>
    </cfRule>
  </conditionalFormatting>
  <conditionalFormatting sqref="F342">
    <cfRule type="cellIs" dxfId="2" priority="303" stopIfTrue="1" operator="lessThan">
      <formula>0</formula>
    </cfRule>
  </conditionalFormatting>
  <conditionalFormatting sqref="F343">
    <cfRule type="cellIs" dxfId="2" priority="302" stopIfTrue="1" operator="lessThan">
      <formula>0</formula>
    </cfRule>
  </conditionalFormatting>
  <conditionalFormatting sqref="F344">
    <cfRule type="cellIs" dxfId="2" priority="301" stopIfTrue="1" operator="lessThan">
      <formula>0</formula>
    </cfRule>
  </conditionalFormatting>
  <conditionalFormatting sqref="F345">
    <cfRule type="cellIs" dxfId="2" priority="300" stopIfTrue="1" operator="lessThan">
      <formula>0</formula>
    </cfRule>
  </conditionalFormatting>
  <conditionalFormatting sqref="F346">
    <cfRule type="cellIs" dxfId="2" priority="299" stopIfTrue="1" operator="lessThan">
      <formula>0</formula>
    </cfRule>
  </conditionalFormatting>
  <conditionalFormatting sqref="F347">
    <cfRule type="cellIs" dxfId="2" priority="298" stopIfTrue="1" operator="lessThan">
      <formula>0</formula>
    </cfRule>
  </conditionalFormatting>
  <conditionalFormatting sqref="F348">
    <cfRule type="cellIs" dxfId="2" priority="297" stopIfTrue="1" operator="lessThan">
      <formula>0</formula>
    </cfRule>
  </conditionalFormatting>
  <conditionalFormatting sqref="F349">
    <cfRule type="cellIs" dxfId="2" priority="296" stopIfTrue="1" operator="lessThan">
      <formula>0</formula>
    </cfRule>
  </conditionalFormatting>
  <conditionalFormatting sqref="F350">
    <cfRule type="cellIs" dxfId="2" priority="295" stopIfTrue="1" operator="lessThan">
      <formula>0</formula>
    </cfRule>
  </conditionalFormatting>
  <conditionalFormatting sqref="F351">
    <cfRule type="cellIs" dxfId="2" priority="294" stopIfTrue="1" operator="lessThan">
      <formula>0</formula>
    </cfRule>
  </conditionalFormatting>
  <conditionalFormatting sqref="F352">
    <cfRule type="cellIs" dxfId="2" priority="293" stopIfTrue="1" operator="lessThan">
      <formula>0</formula>
    </cfRule>
  </conditionalFormatting>
  <conditionalFormatting sqref="F353">
    <cfRule type="cellIs" dxfId="2" priority="292" stopIfTrue="1" operator="lessThan">
      <formula>0</formula>
    </cfRule>
  </conditionalFormatting>
  <conditionalFormatting sqref="F354">
    <cfRule type="cellIs" dxfId="2" priority="291" stopIfTrue="1" operator="lessThan">
      <formula>0</formula>
    </cfRule>
  </conditionalFormatting>
  <conditionalFormatting sqref="F355">
    <cfRule type="cellIs" dxfId="2" priority="290" stopIfTrue="1" operator="lessThan">
      <formula>0</formula>
    </cfRule>
  </conditionalFormatting>
  <conditionalFormatting sqref="F356">
    <cfRule type="cellIs" dxfId="2" priority="289" stopIfTrue="1" operator="lessThan">
      <formula>0</formula>
    </cfRule>
  </conditionalFormatting>
  <conditionalFormatting sqref="F357">
    <cfRule type="cellIs" dxfId="2" priority="288" stopIfTrue="1" operator="lessThan">
      <formula>0</formula>
    </cfRule>
  </conditionalFormatting>
  <conditionalFormatting sqref="F358">
    <cfRule type="cellIs" dxfId="2" priority="287" stopIfTrue="1" operator="lessThan">
      <formula>0</formula>
    </cfRule>
  </conditionalFormatting>
  <conditionalFormatting sqref="F359">
    <cfRule type="cellIs" dxfId="2" priority="286" stopIfTrue="1" operator="lessThan">
      <formula>0</formula>
    </cfRule>
  </conditionalFormatting>
  <conditionalFormatting sqref="F360">
    <cfRule type="cellIs" dxfId="2" priority="285" stopIfTrue="1" operator="lessThan">
      <formula>0</formula>
    </cfRule>
  </conditionalFormatting>
  <conditionalFormatting sqref="F361">
    <cfRule type="cellIs" dxfId="2" priority="284" stopIfTrue="1" operator="lessThan">
      <formula>0</formula>
    </cfRule>
  </conditionalFormatting>
  <conditionalFormatting sqref="F362">
    <cfRule type="cellIs" dxfId="2" priority="283" stopIfTrue="1" operator="lessThan">
      <formula>0</formula>
    </cfRule>
  </conditionalFormatting>
  <conditionalFormatting sqref="F363">
    <cfRule type="cellIs" dxfId="2" priority="282" stopIfTrue="1" operator="lessThan">
      <formula>0</formula>
    </cfRule>
  </conditionalFormatting>
  <conditionalFormatting sqref="F364">
    <cfRule type="cellIs" dxfId="2" priority="281" stopIfTrue="1" operator="lessThan">
      <formula>0</formula>
    </cfRule>
  </conditionalFormatting>
  <conditionalFormatting sqref="F365">
    <cfRule type="cellIs" dxfId="2" priority="280" stopIfTrue="1" operator="lessThan">
      <formula>0</formula>
    </cfRule>
  </conditionalFormatting>
  <conditionalFormatting sqref="F366">
    <cfRule type="cellIs" dxfId="2" priority="279" stopIfTrue="1" operator="lessThan">
      <formula>0</formula>
    </cfRule>
  </conditionalFormatting>
  <conditionalFormatting sqref="F367">
    <cfRule type="cellIs" dxfId="2" priority="278" stopIfTrue="1" operator="lessThan">
      <formula>0</formula>
    </cfRule>
  </conditionalFormatting>
  <conditionalFormatting sqref="F368">
    <cfRule type="cellIs" dxfId="2" priority="277" stopIfTrue="1" operator="lessThan">
      <formula>0</formula>
    </cfRule>
  </conditionalFormatting>
  <conditionalFormatting sqref="F369">
    <cfRule type="cellIs" dxfId="2" priority="276" stopIfTrue="1" operator="lessThan">
      <formula>0</formula>
    </cfRule>
  </conditionalFormatting>
  <conditionalFormatting sqref="F370">
    <cfRule type="cellIs" dxfId="2" priority="275" stopIfTrue="1" operator="lessThan">
      <formula>0</formula>
    </cfRule>
  </conditionalFormatting>
  <conditionalFormatting sqref="F371">
    <cfRule type="cellIs" dxfId="2" priority="274" stopIfTrue="1" operator="lessThan">
      <formula>0</formula>
    </cfRule>
  </conditionalFormatting>
  <conditionalFormatting sqref="F372">
    <cfRule type="cellIs" dxfId="2" priority="273" stopIfTrue="1" operator="lessThan">
      <formula>0</formula>
    </cfRule>
  </conditionalFormatting>
  <conditionalFormatting sqref="F373">
    <cfRule type="cellIs" dxfId="2" priority="272" stopIfTrue="1" operator="lessThan">
      <formula>0</formula>
    </cfRule>
  </conditionalFormatting>
  <conditionalFormatting sqref="F374">
    <cfRule type="cellIs" dxfId="2" priority="271" stopIfTrue="1" operator="lessThan">
      <formula>0</formula>
    </cfRule>
  </conditionalFormatting>
  <conditionalFormatting sqref="F375">
    <cfRule type="cellIs" dxfId="2" priority="270" stopIfTrue="1" operator="lessThan">
      <formula>0</formula>
    </cfRule>
  </conditionalFormatting>
  <conditionalFormatting sqref="F376">
    <cfRule type="cellIs" dxfId="2" priority="269" stopIfTrue="1" operator="lessThan">
      <formula>0</formula>
    </cfRule>
  </conditionalFormatting>
  <conditionalFormatting sqref="F377">
    <cfRule type="cellIs" dxfId="2" priority="268" stopIfTrue="1" operator="lessThan">
      <formula>0</formula>
    </cfRule>
  </conditionalFormatting>
  <conditionalFormatting sqref="F378">
    <cfRule type="cellIs" dxfId="2" priority="267" stopIfTrue="1" operator="lessThan">
      <formula>0</formula>
    </cfRule>
  </conditionalFormatting>
  <conditionalFormatting sqref="F379">
    <cfRule type="cellIs" dxfId="2" priority="266" stopIfTrue="1" operator="lessThan">
      <formula>0</formula>
    </cfRule>
  </conditionalFormatting>
  <conditionalFormatting sqref="F380">
    <cfRule type="cellIs" dxfId="2" priority="265" stopIfTrue="1" operator="lessThan">
      <formula>0</formula>
    </cfRule>
  </conditionalFormatting>
  <conditionalFormatting sqref="F381">
    <cfRule type="cellIs" dxfId="2" priority="264" stopIfTrue="1" operator="lessThan">
      <formula>0</formula>
    </cfRule>
  </conditionalFormatting>
  <conditionalFormatting sqref="F382">
    <cfRule type="cellIs" dxfId="2" priority="263" stopIfTrue="1" operator="lessThan">
      <formula>0</formula>
    </cfRule>
  </conditionalFormatting>
  <conditionalFormatting sqref="F383">
    <cfRule type="cellIs" dxfId="2" priority="262" stopIfTrue="1" operator="lessThan">
      <formula>0</formula>
    </cfRule>
  </conditionalFormatting>
  <conditionalFormatting sqref="F384">
    <cfRule type="cellIs" dxfId="2" priority="261" stopIfTrue="1" operator="lessThan">
      <formula>0</formula>
    </cfRule>
  </conditionalFormatting>
  <conditionalFormatting sqref="F385">
    <cfRule type="cellIs" dxfId="2" priority="260" stopIfTrue="1" operator="lessThan">
      <formula>0</formula>
    </cfRule>
  </conditionalFormatting>
  <conditionalFormatting sqref="F386">
    <cfRule type="cellIs" dxfId="2" priority="259" stopIfTrue="1" operator="lessThan">
      <formula>0</formula>
    </cfRule>
  </conditionalFormatting>
  <conditionalFormatting sqref="F387">
    <cfRule type="cellIs" dxfId="2" priority="258" stopIfTrue="1" operator="lessThan">
      <formula>0</formula>
    </cfRule>
  </conditionalFormatting>
  <conditionalFormatting sqref="F388">
    <cfRule type="cellIs" dxfId="2" priority="257" stopIfTrue="1" operator="lessThan">
      <formula>0</formula>
    </cfRule>
  </conditionalFormatting>
  <conditionalFormatting sqref="F389">
    <cfRule type="cellIs" dxfId="2" priority="256" stopIfTrue="1" operator="lessThan">
      <formula>0</formula>
    </cfRule>
  </conditionalFormatting>
  <conditionalFormatting sqref="F390">
    <cfRule type="cellIs" dxfId="2" priority="255" stopIfTrue="1" operator="lessThan">
      <formula>0</formula>
    </cfRule>
  </conditionalFormatting>
  <conditionalFormatting sqref="F391">
    <cfRule type="cellIs" dxfId="2" priority="254" stopIfTrue="1" operator="lessThan">
      <formula>0</formula>
    </cfRule>
  </conditionalFormatting>
  <conditionalFormatting sqref="F392">
    <cfRule type="cellIs" dxfId="2" priority="253" stopIfTrue="1" operator="lessThan">
      <formula>0</formula>
    </cfRule>
  </conditionalFormatting>
  <conditionalFormatting sqref="F393">
    <cfRule type="cellIs" dxfId="2" priority="252" stopIfTrue="1" operator="lessThan">
      <formula>0</formula>
    </cfRule>
  </conditionalFormatting>
  <conditionalFormatting sqref="F394">
    <cfRule type="cellIs" dxfId="2" priority="251" stopIfTrue="1" operator="lessThan">
      <formula>0</formula>
    </cfRule>
  </conditionalFormatting>
  <conditionalFormatting sqref="F395">
    <cfRule type="cellIs" dxfId="2" priority="250" stopIfTrue="1" operator="lessThan">
      <formula>0</formula>
    </cfRule>
  </conditionalFormatting>
  <conditionalFormatting sqref="F396">
    <cfRule type="cellIs" dxfId="2" priority="249" stopIfTrue="1" operator="lessThan">
      <formula>0</formula>
    </cfRule>
  </conditionalFormatting>
  <conditionalFormatting sqref="F397">
    <cfRule type="cellIs" dxfId="2" priority="248" stopIfTrue="1" operator="lessThan">
      <formula>0</formula>
    </cfRule>
  </conditionalFormatting>
  <conditionalFormatting sqref="F398">
    <cfRule type="cellIs" dxfId="2" priority="247" stopIfTrue="1" operator="lessThan">
      <formula>0</formula>
    </cfRule>
  </conditionalFormatting>
  <conditionalFormatting sqref="F399">
    <cfRule type="cellIs" dxfId="2" priority="246" stopIfTrue="1" operator="lessThan">
      <formula>0</formula>
    </cfRule>
  </conditionalFormatting>
  <conditionalFormatting sqref="F400">
    <cfRule type="cellIs" dxfId="2" priority="245" stopIfTrue="1" operator="lessThan">
      <formula>0</formula>
    </cfRule>
  </conditionalFormatting>
  <conditionalFormatting sqref="F401">
    <cfRule type="cellIs" dxfId="2" priority="244" stopIfTrue="1" operator="lessThan">
      <formula>0</formula>
    </cfRule>
  </conditionalFormatting>
  <conditionalFormatting sqref="F402">
    <cfRule type="cellIs" dxfId="2" priority="243" stopIfTrue="1" operator="lessThan">
      <formula>0</formula>
    </cfRule>
  </conditionalFormatting>
  <conditionalFormatting sqref="F403">
    <cfRule type="cellIs" dxfId="2" priority="242" stopIfTrue="1" operator="lessThan">
      <formula>0</formula>
    </cfRule>
  </conditionalFormatting>
  <conditionalFormatting sqref="F404">
    <cfRule type="cellIs" dxfId="2" priority="241" stopIfTrue="1" operator="lessThan">
      <formula>0</formula>
    </cfRule>
  </conditionalFormatting>
  <conditionalFormatting sqref="F405">
    <cfRule type="cellIs" dxfId="2" priority="240" stopIfTrue="1" operator="lessThan">
      <formula>0</formula>
    </cfRule>
  </conditionalFormatting>
  <conditionalFormatting sqref="F406">
    <cfRule type="cellIs" dxfId="2" priority="239" stopIfTrue="1" operator="lessThan">
      <formula>0</formula>
    </cfRule>
  </conditionalFormatting>
  <conditionalFormatting sqref="F407">
    <cfRule type="cellIs" dxfId="2" priority="238" stopIfTrue="1" operator="lessThan">
      <formula>0</formula>
    </cfRule>
  </conditionalFormatting>
  <conditionalFormatting sqref="F408">
    <cfRule type="cellIs" dxfId="2" priority="237" stopIfTrue="1" operator="lessThan">
      <formula>0</formula>
    </cfRule>
  </conditionalFormatting>
  <conditionalFormatting sqref="F409">
    <cfRule type="cellIs" dxfId="2" priority="236" stopIfTrue="1" operator="lessThan">
      <formula>0</formula>
    </cfRule>
  </conditionalFormatting>
  <conditionalFormatting sqref="F410">
    <cfRule type="cellIs" dxfId="2" priority="235" stopIfTrue="1" operator="lessThan">
      <formula>0</formula>
    </cfRule>
  </conditionalFormatting>
  <conditionalFormatting sqref="F411">
    <cfRule type="cellIs" dxfId="2" priority="234" stopIfTrue="1" operator="lessThan">
      <formula>0</formula>
    </cfRule>
  </conditionalFormatting>
  <conditionalFormatting sqref="F412">
    <cfRule type="cellIs" dxfId="2" priority="233" stopIfTrue="1" operator="lessThan">
      <formula>0</formula>
    </cfRule>
  </conditionalFormatting>
  <conditionalFormatting sqref="F413">
    <cfRule type="cellIs" dxfId="2" priority="232" stopIfTrue="1" operator="lessThan">
      <formula>0</formula>
    </cfRule>
  </conditionalFormatting>
  <conditionalFormatting sqref="F414">
    <cfRule type="cellIs" dxfId="2" priority="231" stopIfTrue="1" operator="lessThan">
      <formula>0</formula>
    </cfRule>
  </conditionalFormatting>
  <conditionalFormatting sqref="F415">
    <cfRule type="cellIs" dxfId="2" priority="230" stopIfTrue="1" operator="lessThan">
      <formula>0</formula>
    </cfRule>
  </conditionalFormatting>
  <conditionalFormatting sqref="F416">
    <cfRule type="cellIs" dxfId="2" priority="229" stopIfTrue="1" operator="lessThan">
      <formula>0</formula>
    </cfRule>
  </conditionalFormatting>
  <conditionalFormatting sqref="F417">
    <cfRule type="cellIs" dxfId="2" priority="228" stopIfTrue="1" operator="lessThan">
      <formula>0</formula>
    </cfRule>
  </conditionalFormatting>
  <conditionalFormatting sqref="F418">
    <cfRule type="cellIs" dxfId="2" priority="227" stopIfTrue="1" operator="lessThan">
      <formula>0</formula>
    </cfRule>
  </conditionalFormatting>
  <conditionalFormatting sqref="F419">
    <cfRule type="cellIs" dxfId="2" priority="226" stopIfTrue="1" operator="lessThan">
      <formula>0</formula>
    </cfRule>
  </conditionalFormatting>
  <conditionalFormatting sqref="F420">
    <cfRule type="cellIs" dxfId="2" priority="225" stopIfTrue="1" operator="lessThan">
      <formula>0</formula>
    </cfRule>
  </conditionalFormatting>
  <conditionalFormatting sqref="F421">
    <cfRule type="cellIs" dxfId="2" priority="224" stopIfTrue="1" operator="lessThan">
      <formula>0</formula>
    </cfRule>
  </conditionalFormatting>
  <conditionalFormatting sqref="F422">
    <cfRule type="cellIs" dxfId="2" priority="223" stopIfTrue="1" operator="lessThan">
      <formula>0</formula>
    </cfRule>
  </conditionalFormatting>
  <conditionalFormatting sqref="F423">
    <cfRule type="cellIs" dxfId="2" priority="222" stopIfTrue="1" operator="lessThan">
      <formula>0</formula>
    </cfRule>
  </conditionalFormatting>
  <conditionalFormatting sqref="F424">
    <cfRule type="cellIs" dxfId="2" priority="221" stopIfTrue="1" operator="lessThan">
      <formula>0</formula>
    </cfRule>
  </conditionalFormatting>
  <conditionalFormatting sqref="F425">
    <cfRule type="cellIs" dxfId="2" priority="220" stopIfTrue="1" operator="lessThan">
      <formula>0</formula>
    </cfRule>
  </conditionalFormatting>
  <conditionalFormatting sqref="F426">
    <cfRule type="cellIs" dxfId="2" priority="219" stopIfTrue="1" operator="lessThan">
      <formula>0</formula>
    </cfRule>
  </conditionalFormatting>
  <conditionalFormatting sqref="F427">
    <cfRule type="cellIs" dxfId="2" priority="218" stopIfTrue="1" operator="lessThan">
      <formula>0</formula>
    </cfRule>
  </conditionalFormatting>
  <conditionalFormatting sqref="F428">
    <cfRule type="cellIs" dxfId="2" priority="217" stopIfTrue="1" operator="lessThan">
      <formula>0</formula>
    </cfRule>
  </conditionalFormatting>
  <conditionalFormatting sqref="F429">
    <cfRule type="cellIs" dxfId="2" priority="216" stopIfTrue="1" operator="lessThan">
      <formula>0</formula>
    </cfRule>
  </conditionalFormatting>
  <conditionalFormatting sqref="F430">
    <cfRule type="cellIs" dxfId="2" priority="215" stopIfTrue="1" operator="lessThan">
      <formula>0</formula>
    </cfRule>
  </conditionalFormatting>
  <conditionalFormatting sqref="F431">
    <cfRule type="cellIs" dxfId="2" priority="214" stopIfTrue="1" operator="lessThan">
      <formula>0</formula>
    </cfRule>
  </conditionalFormatting>
  <conditionalFormatting sqref="F432">
    <cfRule type="cellIs" dxfId="2" priority="213" stopIfTrue="1" operator="lessThan">
      <formula>0</formula>
    </cfRule>
  </conditionalFormatting>
  <conditionalFormatting sqref="F433">
    <cfRule type="cellIs" dxfId="2" priority="212" stopIfTrue="1" operator="lessThan">
      <formula>0</formula>
    </cfRule>
  </conditionalFormatting>
  <conditionalFormatting sqref="F434">
    <cfRule type="cellIs" dxfId="2" priority="211" stopIfTrue="1" operator="lessThan">
      <formula>0</formula>
    </cfRule>
  </conditionalFormatting>
  <conditionalFormatting sqref="F435">
    <cfRule type="cellIs" dxfId="2" priority="210" stopIfTrue="1" operator="lessThan">
      <formula>0</formula>
    </cfRule>
  </conditionalFormatting>
  <conditionalFormatting sqref="F436">
    <cfRule type="cellIs" dxfId="2" priority="209" stopIfTrue="1" operator="lessThan">
      <formula>0</formula>
    </cfRule>
  </conditionalFormatting>
  <conditionalFormatting sqref="F437">
    <cfRule type="cellIs" dxfId="2" priority="208" stopIfTrue="1" operator="lessThan">
      <formula>0</formula>
    </cfRule>
  </conditionalFormatting>
  <conditionalFormatting sqref="F438">
    <cfRule type="cellIs" dxfId="2" priority="207" stopIfTrue="1" operator="lessThan">
      <formula>0</formula>
    </cfRule>
  </conditionalFormatting>
  <conditionalFormatting sqref="F439">
    <cfRule type="cellIs" dxfId="2" priority="206" stopIfTrue="1" operator="lessThan">
      <formula>0</formula>
    </cfRule>
  </conditionalFormatting>
  <conditionalFormatting sqref="F440">
    <cfRule type="cellIs" dxfId="2" priority="205" stopIfTrue="1" operator="lessThan">
      <formula>0</formula>
    </cfRule>
  </conditionalFormatting>
  <conditionalFormatting sqref="F441">
    <cfRule type="cellIs" dxfId="2" priority="204" stopIfTrue="1" operator="lessThan">
      <formula>0</formula>
    </cfRule>
  </conditionalFormatting>
  <conditionalFormatting sqref="F442">
    <cfRule type="cellIs" dxfId="2" priority="203" stopIfTrue="1" operator="lessThan">
      <formula>0</formula>
    </cfRule>
  </conditionalFormatting>
  <conditionalFormatting sqref="F443">
    <cfRule type="cellIs" dxfId="2" priority="202" stopIfTrue="1" operator="lessThan">
      <formula>0</formula>
    </cfRule>
  </conditionalFormatting>
  <conditionalFormatting sqref="F444">
    <cfRule type="cellIs" dxfId="2" priority="201" stopIfTrue="1" operator="lessThan">
      <formula>0</formula>
    </cfRule>
  </conditionalFormatting>
  <conditionalFormatting sqref="F445">
    <cfRule type="cellIs" dxfId="2" priority="200" stopIfTrue="1" operator="lessThan">
      <formula>0</formula>
    </cfRule>
  </conditionalFormatting>
  <conditionalFormatting sqref="F446">
    <cfRule type="cellIs" dxfId="2" priority="199" stopIfTrue="1" operator="lessThan">
      <formula>0</formula>
    </cfRule>
  </conditionalFormatting>
  <conditionalFormatting sqref="F447">
    <cfRule type="cellIs" dxfId="2" priority="198" stopIfTrue="1" operator="lessThan">
      <formula>0</formula>
    </cfRule>
  </conditionalFormatting>
  <conditionalFormatting sqref="F448">
    <cfRule type="cellIs" dxfId="2" priority="197" stopIfTrue="1" operator="lessThan">
      <formula>0</formula>
    </cfRule>
  </conditionalFormatting>
  <conditionalFormatting sqref="F449">
    <cfRule type="cellIs" dxfId="2" priority="196" stopIfTrue="1" operator="lessThan">
      <formula>0</formula>
    </cfRule>
  </conditionalFormatting>
  <conditionalFormatting sqref="F450">
    <cfRule type="cellIs" dxfId="2" priority="195" stopIfTrue="1" operator="lessThan">
      <formula>0</formula>
    </cfRule>
  </conditionalFormatting>
  <conditionalFormatting sqref="F451">
    <cfRule type="cellIs" dxfId="2" priority="194" stopIfTrue="1" operator="lessThan">
      <formula>0</formula>
    </cfRule>
  </conditionalFormatting>
  <conditionalFormatting sqref="F452">
    <cfRule type="cellIs" dxfId="2" priority="193" stopIfTrue="1" operator="lessThan">
      <formula>0</formula>
    </cfRule>
  </conditionalFormatting>
  <conditionalFormatting sqref="F453">
    <cfRule type="cellIs" dxfId="2" priority="192" stopIfTrue="1" operator="lessThan">
      <formula>0</formula>
    </cfRule>
  </conditionalFormatting>
  <conditionalFormatting sqref="F454">
    <cfRule type="cellIs" dxfId="2" priority="191" stopIfTrue="1" operator="lessThan">
      <formula>0</formula>
    </cfRule>
  </conditionalFormatting>
  <conditionalFormatting sqref="F455">
    <cfRule type="cellIs" dxfId="2" priority="190" stopIfTrue="1" operator="lessThan">
      <formula>0</formula>
    </cfRule>
  </conditionalFormatting>
  <conditionalFormatting sqref="F456">
    <cfRule type="cellIs" dxfId="2" priority="189" stopIfTrue="1" operator="lessThan">
      <formula>0</formula>
    </cfRule>
  </conditionalFormatting>
  <conditionalFormatting sqref="F457">
    <cfRule type="cellIs" dxfId="2" priority="188" stopIfTrue="1" operator="lessThan">
      <formula>0</formula>
    </cfRule>
  </conditionalFormatting>
  <conditionalFormatting sqref="F458">
    <cfRule type="cellIs" dxfId="2" priority="187" stopIfTrue="1" operator="lessThan">
      <formula>0</formula>
    </cfRule>
  </conditionalFormatting>
  <conditionalFormatting sqref="F459">
    <cfRule type="cellIs" dxfId="2" priority="186" stopIfTrue="1" operator="lessThan">
      <formula>0</formula>
    </cfRule>
  </conditionalFormatting>
  <conditionalFormatting sqref="F460">
    <cfRule type="cellIs" dxfId="2" priority="185" stopIfTrue="1" operator="lessThan">
      <formula>0</formula>
    </cfRule>
  </conditionalFormatting>
  <conditionalFormatting sqref="F461">
    <cfRule type="cellIs" dxfId="2" priority="184" stopIfTrue="1" operator="lessThan">
      <formula>0</formula>
    </cfRule>
  </conditionalFormatting>
  <conditionalFormatting sqref="F462">
    <cfRule type="cellIs" dxfId="2" priority="183" stopIfTrue="1" operator="lessThan">
      <formula>0</formula>
    </cfRule>
  </conditionalFormatting>
  <conditionalFormatting sqref="F463">
    <cfRule type="cellIs" dxfId="2" priority="182" stopIfTrue="1" operator="lessThan">
      <formula>0</formula>
    </cfRule>
  </conditionalFormatting>
  <conditionalFormatting sqref="F464">
    <cfRule type="cellIs" dxfId="2" priority="181" stopIfTrue="1" operator="lessThan">
      <formula>0</formula>
    </cfRule>
  </conditionalFormatting>
  <conditionalFormatting sqref="F465">
    <cfRule type="cellIs" dxfId="2" priority="180" stopIfTrue="1" operator="lessThan">
      <formula>0</formula>
    </cfRule>
  </conditionalFormatting>
  <conditionalFormatting sqref="F466">
    <cfRule type="cellIs" dxfId="2" priority="179" stopIfTrue="1" operator="lessThan">
      <formula>0</formula>
    </cfRule>
  </conditionalFormatting>
  <conditionalFormatting sqref="F467">
    <cfRule type="cellIs" dxfId="2" priority="178" stopIfTrue="1" operator="lessThan">
      <formula>0</formula>
    </cfRule>
  </conditionalFormatting>
  <conditionalFormatting sqref="F468">
    <cfRule type="cellIs" dxfId="2" priority="177" stopIfTrue="1" operator="lessThan">
      <formula>0</formula>
    </cfRule>
  </conditionalFormatting>
  <conditionalFormatting sqref="F469">
    <cfRule type="cellIs" dxfId="2" priority="176" stopIfTrue="1" operator="lessThan">
      <formula>0</formula>
    </cfRule>
  </conditionalFormatting>
  <conditionalFormatting sqref="F470">
    <cfRule type="cellIs" dxfId="2" priority="175" stopIfTrue="1" operator="lessThan">
      <formula>0</formula>
    </cfRule>
  </conditionalFormatting>
  <conditionalFormatting sqref="F471">
    <cfRule type="cellIs" dxfId="2" priority="174" stopIfTrue="1" operator="lessThan">
      <formula>0</formula>
    </cfRule>
  </conditionalFormatting>
  <conditionalFormatting sqref="F472">
    <cfRule type="cellIs" dxfId="2" priority="173" stopIfTrue="1" operator="lessThan">
      <formula>0</formula>
    </cfRule>
  </conditionalFormatting>
  <conditionalFormatting sqref="F473">
    <cfRule type="cellIs" dxfId="2" priority="172" stopIfTrue="1" operator="lessThan">
      <formula>0</formula>
    </cfRule>
  </conditionalFormatting>
  <conditionalFormatting sqref="F474">
    <cfRule type="cellIs" dxfId="2" priority="171" stopIfTrue="1" operator="lessThan">
      <formula>0</formula>
    </cfRule>
  </conditionalFormatting>
  <conditionalFormatting sqref="F475">
    <cfRule type="cellIs" dxfId="2" priority="170" stopIfTrue="1" operator="lessThan">
      <formula>0</formula>
    </cfRule>
  </conditionalFormatting>
  <conditionalFormatting sqref="F476">
    <cfRule type="cellIs" dxfId="2" priority="169" stopIfTrue="1" operator="lessThan">
      <formula>0</formula>
    </cfRule>
  </conditionalFormatting>
  <conditionalFormatting sqref="F477">
    <cfRule type="cellIs" dxfId="2" priority="168" stopIfTrue="1" operator="lessThan">
      <formula>0</formula>
    </cfRule>
  </conditionalFormatting>
  <conditionalFormatting sqref="F478">
    <cfRule type="cellIs" dxfId="2" priority="167" stopIfTrue="1" operator="lessThan">
      <formula>0</formula>
    </cfRule>
  </conditionalFormatting>
  <conditionalFormatting sqref="F479">
    <cfRule type="cellIs" dxfId="2" priority="166" stopIfTrue="1" operator="lessThan">
      <formula>0</formula>
    </cfRule>
  </conditionalFormatting>
  <conditionalFormatting sqref="F480">
    <cfRule type="cellIs" dxfId="2" priority="165" stopIfTrue="1" operator="lessThan">
      <formula>0</formula>
    </cfRule>
  </conditionalFormatting>
  <conditionalFormatting sqref="F481">
    <cfRule type="cellIs" dxfId="2" priority="164" stopIfTrue="1" operator="lessThan">
      <formula>0</formula>
    </cfRule>
  </conditionalFormatting>
  <conditionalFormatting sqref="F482">
    <cfRule type="cellIs" dxfId="2" priority="163" stopIfTrue="1" operator="lessThan">
      <formula>0</formula>
    </cfRule>
  </conditionalFormatting>
  <conditionalFormatting sqref="F483">
    <cfRule type="cellIs" dxfId="2" priority="162" stopIfTrue="1" operator="lessThan">
      <formula>0</formula>
    </cfRule>
  </conditionalFormatting>
  <conditionalFormatting sqref="F484">
    <cfRule type="cellIs" dxfId="2" priority="161" stopIfTrue="1" operator="lessThan">
      <formula>0</formula>
    </cfRule>
  </conditionalFormatting>
  <conditionalFormatting sqref="F485">
    <cfRule type="cellIs" dxfId="2" priority="160" stopIfTrue="1" operator="lessThan">
      <formula>0</formula>
    </cfRule>
  </conditionalFormatting>
  <conditionalFormatting sqref="F486">
    <cfRule type="cellIs" dxfId="2" priority="159" stopIfTrue="1" operator="lessThan">
      <formula>0</formula>
    </cfRule>
  </conditionalFormatting>
  <conditionalFormatting sqref="F487">
    <cfRule type="cellIs" dxfId="2" priority="158" stopIfTrue="1" operator="lessThan">
      <formula>0</formula>
    </cfRule>
  </conditionalFormatting>
  <conditionalFormatting sqref="F488">
    <cfRule type="cellIs" dxfId="2" priority="157" stopIfTrue="1" operator="lessThan">
      <formula>0</formula>
    </cfRule>
  </conditionalFormatting>
  <conditionalFormatting sqref="F489">
    <cfRule type="cellIs" dxfId="2" priority="156" stopIfTrue="1" operator="lessThan">
      <formula>0</formula>
    </cfRule>
  </conditionalFormatting>
  <conditionalFormatting sqref="F490">
    <cfRule type="cellIs" dxfId="2" priority="155" stopIfTrue="1" operator="lessThan">
      <formula>0</formula>
    </cfRule>
  </conditionalFormatting>
  <conditionalFormatting sqref="F491">
    <cfRule type="cellIs" dxfId="2" priority="154" stopIfTrue="1" operator="lessThan">
      <formula>0</formula>
    </cfRule>
  </conditionalFormatting>
  <conditionalFormatting sqref="F492">
    <cfRule type="cellIs" dxfId="2" priority="153" stopIfTrue="1" operator="lessThan">
      <formula>0</formula>
    </cfRule>
  </conditionalFormatting>
  <conditionalFormatting sqref="F493">
    <cfRule type="cellIs" dxfId="2" priority="152" stopIfTrue="1" operator="lessThan">
      <formula>0</formula>
    </cfRule>
  </conditionalFormatting>
  <conditionalFormatting sqref="F494">
    <cfRule type="cellIs" dxfId="2" priority="151" stopIfTrue="1" operator="lessThan">
      <formula>0</formula>
    </cfRule>
  </conditionalFormatting>
  <conditionalFormatting sqref="F495">
    <cfRule type="cellIs" dxfId="2" priority="150" stopIfTrue="1" operator="lessThan">
      <formula>0</formula>
    </cfRule>
  </conditionalFormatting>
  <conditionalFormatting sqref="F496">
    <cfRule type="cellIs" dxfId="2" priority="149" stopIfTrue="1" operator="lessThan">
      <formula>0</formula>
    </cfRule>
  </conditionalFormatting>
  <conditionalFormatting sqref="F497">
    <cfRule type="cellIs" dxfId="2" priority="148" stopIfTrue="1" operator="lessThan">
      <formula>0</formula>
    </cfRule>
  </conditionalFormatting>
  <conditionalFormatting sqref="F498">
    <cfRule type="cellIs" dxfId="2" priority="147" stopIfTrue="1" operator="lessThan">
      <formula>0</formula>
    </cfRule>
  </conditionalFormatting>
  <conditionalFormatting sqref="F499">
    <cfRule type="cellIs" dxfId="2" priority="146" stopIfTrue="1" operator="lessThan">
      <formula>0</formula>
    </cfRule>
  </conditionalFormatting>
  <conditionalFormatting sqref="F500">
    <cfRule type="cellIs" dxfId="2" priority="145" stopIfTrue="1" operator="lessThan">
      <formula>0</formula>
    </cfRule>
  </conditionalFormatting>
  <conditionalFormatting sqref="F501">
    <cfRule type="cellIs" dxfId="2" priority="144" stopIfTrue="1" operator="lessThan">
      <formula>0</formula>
    </cfRule>
  </conditionalFormatting>
  <conditionalFormatting sqref="F502">
    <cfRule type="cellIs" dxfId="2" priority="143" stopIfTrue="1" operator="lessThan">
      <formula>0</formula>
    </cfRule>
  </conditionalFormatting>
  <conditionalFormatting sqref="F503">
    <cfRule type="cellIs" dxfId="2" priority="142" stopIfTrue="1" operator="lessThan">
      <formula>0</formula>
    </cfRule>
  </conditionalFormatting>
  <conditionalFormatting sqref="F504">
    <cfRule type="cellIs" dxfId="2" priority="141" stopIfTrue="1" operator="lessThan">
      <formula>0</formula>
    </cfRule>
  </conditionalFormatting>
  <conditionalFormatting sqref="F505">
    <cfRule type="cellIs" dxfId="2" priority="140" stopIfTrue="1" operator="lessThan">
      <formula>0</formula>
    </cfRule>
  </conditionalFormatting>
  <conditionalFormatting sqref="F506">
    <cfRule type="cellIs" dxfId="2" priority="139" stopIfTrue="1" operator="lessThan">
      <formula>0</formula>
    </cfRule>
  </conditionalFormatting>
  <conditionalFormatting sqref="F507">
    <cfRule type="cellIs" dxfId="2" priority="138" stopIfTrue="1" operator="lessThan">
      <formula>0</formula>
    </cfRule>
  </conditionalFormatting>
  <conditionalFormatting sqref="F508">
    <cfRule type="cellIs" dxfId="2" priority="137" stopIfTrue="1" operator="lessThan">
      <formula>0</formula>
    </cfRule>
  </conditionalFormatting>
  <conditionalFormatting sqref="F509">
    <cfRule type="cellIs" dxfId="2" priority="136" stopIfTrue="1" operator="lessThan">
      <formula>0</formula>
    </cfRule>
  </conditionalFormatting>
  <conditionalFormatting sqref="F510">
    <cfRule type="cellIs" dxfId="2" priority="135" stopIfTrue="1" operator="lessThan">
      <formula>0</formula>
    </cfRule>
  </conditionalFormatting>
  <conditionalFormatting sqref="F511">
    <cfRule type="cellIs" dxfId="2" priority="134" stopIfTrue="1" operator="lessThan">
      <formula>0</formula>
    </cfRule>
  </conditionalFormatting>
  <conditionalFormatting sqref="F512">
    <cfRule type="cellIs" dxfId="2" priority="133" stopIfTrue="1" operator="lessThan">
      <formula>0</formula>
    </cfRule>
  </conditionalFormatting>
  <conditionalFormatting sqref="F513">
    <cfRule type="cellIs" dxfId="2" priority="132" stopIfTrue="1" operator="lessThan">
      <formula>0</formula>
    </cfRule>
  </conditionalFormatting>
  <conditionalFormatting sqref="F514">
    <cfRule type="cellIs" dxfId="2" priority="131" stopIfTrue="1" operator="lessThan">
      <formula>0</formula>
    </cfRule>
  </conditionalFormatting>
  <conditionalFormatting sqref="F515">
    <cfRule type="cellIs" dxfId="2" priority="130" stopIfTrue="1" operator="lessThan">
      <formula>0</formula>
    </cfRule>
  </conditionalFormatting>
  <conditionalFormatting sqref="F516">
    <cfRule type="cellIs" dxfId="2" priority="129" stopIfTrue="1" operator="lessThan">
      <formula>0</formula>
    </cfRule>
  </conditionalFormatting>
  <conditionalFormatting sqref="F517">
    <cfRule type="cellIs" dxfId="2" priority="128" stopIfTrue="1" operator="lessThan">
      <formula>0</formula>
    </cfRule>
  </conditionalFormatting>
  <conditionalFormatting sqref="F518">
    <cfRule type="cellIs" dxfId="2" priority="127" stopIfTrue="1" operator="lessThan">
      <formula>0</formula>
    </cfRule>
  </conditionalFormatting>
  <conditionalFormatting sqref="F519">
    <cfRule type="cellIs" dxfId="2" priority="126" stopIfTrue="1" operator="lessThan">
      <formula>0</formula>
    </cfRule>
  </conditionalFormatting>
  <conditionalFormatting sqref="F520">
    <cfRule type="cellIs" dxfId="2" priority="125" stopIfTrue="1" operator="lessThan">
      <formula>0</formula>
    </cfRule>
  </conditionalFormatting>
  <conditionalFormatting sqref="F521">
    <cfRule type="cellIs" dxfId="2" priority="124" stopIfTrue="1" operator="lessThan">
      <formula>0</formula>
    </cfRule>
  </conditionalFormatting>
  <conditionalFormatting sqref="F522">
    <cfRule type="cellIs" dxfId="2" priority="123" stopIfTrue="1" operator="lessThan">
      <formula>0</formula>
    </cfRule>
  </conditionalFormatting>
  <conditionalFormatting sqref="F523">
    <cfRule type="cellIs" dxfId="2" priority="122" stopIfTrue="1" operator="lessThan">
      <formula>0</formula>
    </cfRule>
  </conditionalFormatting>
  <conditionalFormatting sqref="F524">
    <cfRule type="cellIs" dxfId="2" priority="121" stopIfTrue="1" operator="lessThan">
      <formula>0</formula>
    </cfRule>
  </conditionalFormatting>
  <conditionalFormatting sqref="F525">
    <cfRule type="cellIs" dxfId="2" priority="120" stopIfTrue="1" operator="lessThan">
      <formula>0</formula>
    </cfRule>
  </conditionalFormatting>
  <conditionalFormatting sqref="F526">
    <cfRule type="cellIs" dxfId="2" priority="119" stopIfTrue="1" operator="lessThan">
      <formula>0</formula>
    </cfRule>
  </conditionalFormatting>
  <conditionalFormatting sqref="F527">
    <cfRule type="cellIs" dxfId="2" priority="118" stopIfTrue="1" operator="lessThan">
      <formula>0</formula>
    </cfRule>
  </conditionalFormatting>
  <conditionalFormatting sqref="F528">
    <cfRule type="cellIs" dxfId="2" priority="117" stopIfTrue="1" operator="lessThan">
      <formula>0</formula>
    </cfRule>
  </conditionalFormatting>
  <conditionalFormatting sqref="F529">
    <cfRule type="cellIs" dxfId="2" priority="116" stopIfTrue="1" operator="lessThan">
      <formula>0</formula>
    </cfRule>
  </conditionalFormatting>
  <conditionalFormatting sqref="F530">
    <cfRule type="cellIs" dxfId="2" priority="115" stopIfTrue="1" operator="lessThan">
      <formula>0</formula>
    </cfRule>
  </conditionalFormatting>
  <conditionalFormatting sqref="F531">
    <cfRule type="cellIs" dxfId="2" priority="114" stopIfTrue="1" operator="lessThan">
      <formula>0</formula>
    </cfRule>
  </conditionalFormatting>
  <conditionalFormatting sqref="F532">
    <cfRule type="cellIs" dxfId="2" priority="113" stopIfTrue="1" operator="lessThan">
      <formula>0</formula>
    </cfRule>
  </conditionalFormatting>
  <conditionalFormatting sqref="F533">
    <cfRule type="cellIs" dxfId="2" priority="112" stopIfTrue="1" operator="lessThan">
      <formula>0</formula>
    </cfRule>
  </conditionalFormatting>
  <conditionalFormatting sqref="F534">
    <cfRule type="cellIs" dxfId="2" priority="111" stopIfTrue="1" operator="lessThan">
      <formula>0</formula>
    </cfRule>
  </conditionalFormatting>
  <conditionalFormatting sqref="F535">
    <cfRule type="cellIs" dxfId="2" priority="110" stopIfTrue="1" operator="lessThan">
      <formula>0</formula>
    </cfRule>
  </conditionalFormatting>
  <conditionalFormatting sqref="F536">
    <cfRule type="cellIs" dxfId="2" priority="109" stopIfTrue="1" operator="lessThan">
      <formula>0</formula>
    </cfRule>
  </conditionalFormatting>
  <conditionalFormatting sqref="F537">
    <cfRule type="cellIs" dxfId="2" priority="108" stopIfTrue="1" operator="lessThan">
      <formula>0</formula>
    </cfRule>
  </conditionalFormatting>
  <conditionalFormatting sqref="F538">
    <cfRule type="cellIs" dxfId="2" priority="107" stopIfTrue="1" operator="lessThan">
      <formula>0</formula>
    </cfRule>
  </conditionalFormatting>
  <conditionalFormatting sqref="F539">
    <cfRule type="cellIs" dxfId="2" priority="106" stopIfTrue="1" operator="lessThan">
      <formula>0</formula>
    </cfRule>
  </conditionalFormatting>
  <conditionalFormatting sqref="F540">
    <cfRule type="cellIs" dxfId="2" priority="105" stopIfTrue="1" operator="lessThan">
      <formula>0</formula>
    </cfRule>
  </conditionalFormatting>
  <conditionalFormatting sqref="F541">
    <cfRule type="cellIs" dxfId="2" priority="104" stopIfTrue="1" operator="lessThan">
      <formula>0</formula>
    </cfRule>
  </conditionalFormatting>
  <conditionalFormatting sqref="F542">
    <cfRule type="cellIs" dxfId="2" priority="103" stopIfTrue="1" operator="lessThan">
      <formula>0</formula>
    </cfRule>
  </conditionalFormatting>
  <conditionalFormatting sqref="F543">
    <cfRule type="cellIs" dxfId="2" priority="102" stopIfTrue="1" operator="lessThan">
      <formula>0</formula>
    </cfRule>
  </conditionalFormatting>
  <conditionalFormatting sqref="F544">
    <cfRule type="cellIs" dxfId="2" priority="101" stopIfTrue="1" operator="lessThan">
      <formula>0</formula>
    </cfRule>
  </conditionalFormatting>
  <conditionalFormatting sqref="F545">
    <cfRule type="cellIs" dxfId="2" priority="100" stopIfTrue="1" operator="lessThan">
      <formula>0</formula>
    </cfRule>
  </conditionalFormatting>
  <conditionalFormatting sqref="F546">
    <cfRule type="cellIs" dxfId="2" priority="99" stopIfTrue="1" operator="lessThan">
      <formula>0</formula>
    </cfRule>
  </conditionalFormatting>
  <conditionalFormatting sqref="F547">
    <cfRule type="cellIs" dxfId="2" priority="98" stopIfTrue="1" operator="lessThan">
      <formula>0</formula>
    </cfRule>
  </conditionalFormatting>
  <conditionalFormatting sqref="F548">
    <cfRule type="cellIs" dxfId="2" priority="97" stopIfTrue="1" operator="lessThan">
      <formula>0</formula>
    </cfRule>
  </conditionalFormatting>
  <conditionalFormatting sqref="F549">
    <cfRule type="cellIs" dxfId="2" priority="96" stopIfTrue="1" operator="lessThan">
      <formula>0</formula>
    </cfRule>
  </conditionalFormatting>
  <conditionalFormatting sqref="F550">
    <cfRule type="cellIs" dxfId="2" priority="95" stopIfTrue="1" operator="lessThan">
      <formula>0</formula>
    </cfRule>
  </conditionalFormatting>
  <conditionalFormatting sqref="F551">
    <cfRule type="cellIs" dxfId="2" priority="94" stopIfTrue="1" operator="lessThan">
      <formula>0</formula>
    </cfRule>
  </conditionalFormatting>
  <conditionalFormatting sqref="F552">
    <cfRule type="cellIs" dxfId="2" priority="93" stopIfTrue="1" operator="lessThan">
      <formula>0</formula>
    </cfRule>
  </conditionalFormatting>
  <conditionalFormatting sqref="F553">
    <cfRule type="cellIs" dxfId="2" priority="92" stopIfTrue="1" operator="lessThan">
      <formula>0</formula>
    </cfRule>
  </conditionalFormatting>
  <conditionalFormatting sqref="F554">
    <cfRule type="cellIs" dxfId="2" priority="91" stopIfTrue="1" operator="lessThan">
      <formula>0</formula>
    </cfRule>
  </conditionalFormatting>
  <conditionalFormatting sqref="F555">
    <cfRule type="cellIs" dxfId="2" priority="90" stopIfTrue="1" operator="lessThan">
      <formula>0</formula>
    </cfRule>
  </conditionalFormatting>
  <conditionalFormatting sqref="F556">
    <cfRule type="cellIs" dxfId="2" priority="89" stopIfTrue="1" operator="lessThan">
      <formula>0</formula>
    </cfRule>
  </conditionalFormatting>
  <conditionalFormatting sqref="F557">
    <cfRule type="cellIs" dxfId="2" priority="88" stopIfTrue="1" operator="lessThan">
      <formula>0</formula>
    </cfRule>
  </conditionalFormatting>
  <conditionalFormatting sqref="F558">
    <cfRule type="cellIs" dxfId="2" priority="87" stopIfTrue="1" operator="lessThan">
      <formula>0</formula>
    </cfRule>
  </conditionalFormatting>
  <conditionalFormatting sqref="F559">
    <cfRule type="cellIs" dxfId="2" priority="86" stopIfTrue="1" operator="lessThan">
      <formula>0</formula>
    </cfRule>
  </conditionalFormatting>
  <conditionalFormatting sqref="F560">
    <cfRule type="cellIs" dxfId="2" priority="85" stopIfTrue="1" operator="lessThan">
      <formula>0</formula>
    </cfRule>
  </conditionalFormatting>
  <conditionalFormatting sqref="F561">
    <cfRule type="cellIs" dxfId="2" priority="84" stopIfTrue="1" operator="lessThan">
      <formula>0</formula>
    </cfRule>
  </conditionalFormatting>
  <conditionalFormatting sqref="F562">
    <cfRule type="cellIs" dxfId="2" priority="83" stopIfTrue="1" operator="lessThan">
      <formula>0</formula>
    </cfRule>
  </conditionalFormatting>
  <conditionalFormatting sqref="F563">
    <cfRule type="cellIs" dxfId="2" priority="82" stopIfTrue="1" operator="lessThan">
      <formula>0</formula>
    </cfRule>
  </conditionalFormatting>
  <conditionalFormatting sqref="F564">
    <cfRule type="cellIs" dxfId="2" priority="81" stopIfTrue="1" operator="lessThan">
      <formula>0</formula>
    </cfRule>
  </conditionalFormatting>
  <conditionalFormatting sqref="F565">
    <cfRule type="cellIs" dxfId="2" priority="80" stopIfTrue="1" operator="lessThan">
      <formula>0</formula>
    </cfRule>
  </conditionalFormatting>
  <conditionalFormatting sqref="F566">
    <cfRule type="cellIs" dxfId="2" priority="79" stopIfTrue="1" operator="lessThan">
      <formula>0</formula>
    </cfRule>
  </conditionalFormatting>
  <conditionalFormatting sqref="F567">
    <cfRule type="cellIs" dxfId="2" priority="78" stopIfTrue="1" operator="lessThan">
      <formula>0</formula>
    </cfRule>
  </conditionalFormatting>
  <conditionalFormatting sqref="F568">
    <cfRule type="cellIs" dxfId="2" priority="77" stopIfTrue="1" operator="lessThan">
      <formula>0</formula>
    </cfRule>
  </conditionalFormatting>
  <conditionalFormatting sqref="F569">
    <cfRule type="cellIs" dxfId="2" priority="76" stopIfTrue="1" operator="lessThan">
      <formula>0</formula>
    </cfRule>
  </conditionalFormatting>
  <conditionalFormatting sqref="F570">
    <cfRule type="cellIs" dxfId="2" priority="75" stopIfTrue="1" operator="lessThan">
      <formula>0</formula>
    </cfRule>
  </conditionalFormatting>
  <conditionalFormatting sqref="F571">
    <cfRule type="cellIs" dxfId="2" priority="74" stopIfTrue="1" operator="lessThan">
      <formula>0</formula>
    </cfRule>
  </conditionalFormatting>
  <conditionalFormatting sqref="F572">
    <cfRule type="cellIs" dxfId="2" priority="73" stopIfTrue="1" operator="lessThan">
      <formula>0</formula>
    </cfRule>
  </conditionalFormatting>
  <conditionalFormatting sqref="F573">
    <cfRule type="cellIs" dxfId="2" priority="72" stopIfTrue="1" operator="lessThan">
      <formula>0</formula>
    </cfRule>
  </conditionalFormatting>
  <conditionalFormatting sqref="F574">
    <cfRule type="cellIs" dxfId="2" priority="71" stopIfTrue="1" operator="lessThan">
      <formula>0</formula>
    </cfRule>
  </conditionalFormatting>
  <conditionalFormatting sqref="F575">
    <cfRule type="cellIs" dxfId="2" priority="70" stopIfTrue="1" operator="lessThan">
      <formula>0</formula>
    </cfRule>
  </conditionalFormatting>
  <conditionalFormatting sqref="F576">
    <cfRule type="cellIs" dxfId="2" priority="69" stopIfTrue="1" operator="lessThan">
      <formula>0</formula>
    </cfRule>
  </conditionalFormatting>
  <conditionalFormatting sqref="F577">
    <cfRule type="cellIs" dxfId="2" priority="68" stopIfTrue="1" operator="lessThan">
      <formula>0</formula>
    </cfRule>
  </conditionalFormatting>
  <conditionalFormatting sqref="F578">
    <cfRule type="cellIs" dxfId="2" priority="67" stopIfTrue="1" operator="lessThan">
      <formula>0</formula>
    </cfRule>
  </conditionalFormatting>
  <conditionalFormatting sqref="F579">
    <cfRule type="cellIs" dxfId="2" priority="66" stopIfTrue="1" operator="lessThan">
      <formula>0</formula>
    </cfRule>
  </conditionalFormatting>
  <conditionalFormatting sqref="F580">
    <cfRule type="cellIs" dxfId="2" priority="65" stopIfTrue="1" operator="lessThan">
      <formula>0</formula>
    </cfRule>
  </conditionalFormatting>
  <conditionalFormatting sqref="F581">
    <cfRule type="cellIs" dxfId="2" priority="64" stopIfTrue="1" operator="lessThan">
      <formula>0</formula>
    </cfRule>
  </conditionalFormatting>
  <conditionalFormatting sqref="F582">
    <cfRule type="cellIs" dxfId="2" priority="63" stopIfTrue="1" operator="lessThan">
      <formula>0</formula>
    </cfRule>
  </conditionalFormatting>
  <conditionalFormatting sqref="F583">
    <cfRule type="cellIs" dxfId="2" priority="62" stopIfTrue="1" operator="lessThan">
      <formula>0</formula>
    </cfRule>
  </conditionalFormatting>
  <conditionalFormatting sqref="F584">
    <cfRule type="cellIs" dxfId="2" priority="61" stopIfTrue="1" operator="lessThan">
      <formula>0</formula>
    </cfRule>
  </conditionalFormatting>
  <conditionalFormatting sqref="F585">
    <cfRule type="cellIs" dxfId="2" priority="60" stopIfTrue="1" operator="lessThan">
      <formula>0</formula>
    </cfRule>
  </conditionalFormatting>
  <conditionalFormatting sqref="F586">
    <cfRule type="cellIs" dxfId="2" priority="59" stopIfTrue="1" operator="lessThan">
      <formula>0</formula>
    </cfRule>
  </conditionalFormatting>
  <conditionalFormatting sqref="F587">
    <cfRule type="cellIs" dxfId="2" priority="58" stopIfTrue="1" operator="lessThan">
      <formula>0</formula>
    </cfRule>
  </conditionalFormatting>
  <conditionalFormatting sqref="F588">
    <cfRule type="cellIs" dxfId="2" priority="57" stopIfTrue="1" operator="lessThan">
      <formula>0</formula>
    </cfRule>
  </conditionalFormatting>
  <conditionalFormatting sqref="F589">
    <cfRule type="cellIs" dxfId="2" priority="56" stopIfTrue="1" operator="lessThan">
      <formula>0</formula>
    </cfRule>
  </conditionalFormatting>
  <conditionalFormatting sqref="F590">
    <cfRule type="cellIs" dxfId="2" priority="55" stopIfTrue="1" operator="lessThan">
      <formula>0</formula>
    </cfRule>
  </conditionalFormatting>
  <conditionalFormatting sqref="F591">
    <cfRule type="cellIs" dxfId="2" priority="54" stopIfTrue="1" operator="lessThan">
      <formula>0</formula>
    </cfRule>
  </conditionalFormatting>
  <conditionalFormatting sqref="F592">
    <cfRule type="cellIs" dxfId="2" priority="53" stopIfTrue="1" operator="lessThan">
      <formula>0</formula>
    </cfRule>
  </conditionalFormatting>
  <conditionalFormatting sqref="F593">
    <cfRule type="cellIs" dxfId="2" priority="52" stopIfTrue="1" operator="lessThan">
      <formula>0</formula>
    </cfRule>
  </conditionalFormatting>
  <conditionalFormatting sqref="F594">
    <cfRule type="cellIs" dxfId="2" priority="51" stopIfTrue="1" operator="lessThan">
      <formula>0</formula>
    </cfRule>
  </conditionalFormatting>
  <conditionalFormatting sqref="F595">
    <cfRule type="cellIs" dxfId="2" priority="50" stopIfTrue="1" operator="lessThan">
      <formula>0</formula>
    </cfRule>
  </conditionalFormatting>
  <conditionalFormatting sqref="F596">
    <cfRule type="cellIs" dxfId="2" priority="49" stopIfTrue="1" operator="lessThan">
      <formula>0</formula>
    </cfRule>
  </conditionalFormatting>
  <conditionalFormatting sqref="F597">
    <cfRule type="cellIs" dxfId="2" priority="48" stopIfTrue="1" operator="lessThan">
      <formula>0</formula>
    </cfRule>
  </conditionalFormatting>
  <conditionalFormatting sqref="F598">
    <cfRule type="cellIs" dxfId="2" priority="47" stopIfTrue="1" operator="lessThan">
      <formula>0</formula>
    </cfRule>
  </conditionalFormatting>
  <conditionalFormatting sqref="F599">
    <cfRule type="cellIs" dxfId="2" priority="46" stopIfTrue="1" operator="lessThan">
      <formula>0</formula>
    </cfRule>
  </conditionalFormatting>
  <conditionalFormatting sqref="F600">
    <cfRule type="cellIs" dxfId="2" priority="45" stopIfTrue="1" operator="lessThan">
      <formula>0</formula>
    </cfRule>
  </conditionalFormatting>
  <conditionalFormatting sqref="F601">
    <cfRule type="cellIs" dxfId="2" priority="44" stopIfTrue="1" operator="lessThan">
      <formula>0</formula>
    </cfRule>
  </conditionalFormatting>
  <conditionalFormatting sqref="F602">
    <cfRule type="cellIs" dxfId="2" priority="43" stopIfTrue="1" operator="lessThan">
      <formula>0</formula>
    </cfRule>
  </conditionalFormatting>
  <conditionalFormatting sqref="F603">
    <cfRule type="cellIs" dxfId="2" priority="42" stopIfTrue="1" operator="lessThan">
      <formula>0</formula>
    </cfRule>
  </conditionalFormatting>
  <conditionalFormatting sqref="F604">
    <cfRule type="cellIs" dxfId="2" priority="41" stopIfTrue="1" operator="lessThan">
      <formula>0</formula>
    </cfRule>
  </conditionalFormatting>
  <conditionalFormatting sqref="F605">
    <cfRule type="cellIs" dxfId="2" priority="40" stopIfTrue="1" operator="lessThan">
      <formula>0</formula>
    </cfRule>
  </conditionalFormatting>
  <conditionalFormatting sqref="F606">
    <cfRule type="cellIs" dxfId="2" priority="39" stopIfTrue="1" operator="lessThan">
      <formula>0</formula>
    </cfRule>
  </conditionalFormatting>
  <conditionalFormatting sqref="F607">
    <cfRule type="cellIs" dxfId="2" priority="38" stopIfTrue="1" operator="lessThan">
      <formula>0</formula>
    </cfRule>
  </conditionalFormatting>
  <conditionalFormatting sqref="F608">
    <cfRule type="cellIs" dxfId="2" priority="37" stopIfTrue="1" operator="lessThan">
      <formula>0</formula>
    </cfRule>
  </conditionalFormatting>
  <conditionalFormatting sqref="F609">
    <cfRule type="cellIs" dxfId="2" priority="36" stopIfTrue="1" operator="lessThan">
      <formula>0</formula>
    </cfRule>
  </conditionalFormatting>
  <conditionalFormatting sqref="F610">
    <cfRule type="cellIs" dxfId="2" priority="35" stopIfTrue="1" operator="lessThan">
      <formula>0</formula>
    </cfRule>
  </conditionalFormatting>
  <conditionalFormatting sqref="F611">
    <cfRule type="cellIs" dxfId="2" priority="34" stopIfTrue="1" operator="lessThan">
      <formula>0</formula>
    </cfRule>
  </conditionalFormatting>
  <conditionalFormatting sqref="F612">
    <cfRule type="cellIs" dxfId="2" priority="33" stopIfTrue="1" operator="lessThan">
      <formula>0</formula>
    </cfRule>
  </conditionalFormatting>
  <conditionalFormatting sqref="F613">
    <cfRule type="cellIs" dxfId="2" priority="32" stopIfTrue="1" operator="lessThan">
      <formula>0</formula>
    </cfRule>
  </conditionalFormatting>
  <conditionalFormatting sqref="F614">
    <cfRule type="cellIs" dxfId="2" priority="31" stopIfTrue="1" operator="lessThan">
      <formula>0</formula>
    </cfRule>
  </conditionalFormatting>
  <conditionalFormatting sqref="F615">
    <cfRule type="cellIs" dxfId="2" priority="30" stopIfTrue="1" operator="lessThan">
      <formula>0</formula>
    </cfRule>
  </conditionalFormatting>
  <conditionalFormatting sqref="F616">
    <cfRule type="cellIs" dxfId="2" priority="29" stopIfTrue="1" operator="lessThan">
      <formula>0</formula>
    </cfRule>
  </conditionalFormatting>
  <conditionalFormatting sqref="F617">
    <cfRule type="cellIs" dxfId="2" priority="28" stopIfTrue="1" operator="lessThan">
      <formula>0</formula>
    </cfRule>
  </conditionalFormatting>
  <conditionalFormatting sqref="F618">
    <cfRule type="cellIs" dxfId="2" priority="27" stopIfTrue="1" operator="lessThan">
      <formula>0</formula>
    </cfRule>
  </conditionalFormatting>
  <conditionalFormatting sqref="F619">
    <cfRule type="cellIs" dxfId="2" priority="26" stopIfTrue="1" operator="lessThan">
      <formula>0</formula>
    </cfRule>
  </conditionalFormatting>
  <conditionalFormatting sqref="F620">
    <cfRule type="cellIs" dxfId="2" priority="25" stopIfTrue="1" operator="lessThan">
      <formula>0</formula>
    </cfRule>
  </conditionalFormatting>
  <conditionalFormatting sqref="F621">
    <cfRule type="cellIs" dxfId="2" priority="24" stopIfTrue="1" operator="lessThan">
      <formula>0</formula>
    </cfRule>
  </conditionalFormatting>
  <conditionalFormatting sqref="F622">
    <cfRule type="cellIs" dxfId="2" priority="23" stopIfTrue="1" operator="lessThan">
      <formula>0</formula>
    </cfRule>
  </conditionalFormatting>
  <conditionalFormatting sqref="F623">
    <cfRule type="cellIs" dxfId="2" priority="22" stopIfTrue="1" operator="lessThan">
      <formula>0</formula>
    </cfRule>
  </conditionalFormatting>
  <conditionalFormatting sqref="F624">
    <cfRule type="cellIs" dxfId="2" priority="21" stopIfTrue="1" operator="lessThan">
      <formula>0</formula>
    </cfRule>
  </conditionalFormatting>
  <conditionalFormatting sqref="F625">
    <cfRule type="cellIs" dxfId="2" priority="20" stopIfTrue="1" operator="lessThan">
      <formula>0</formula>
    </cfRule>
  </conditionalFormatting>
  <conditionalFormatting sqref="F626">
    <cfRule type="cellIs" dxfId="2" priority="19" stopIfTrue="1" operator="lessThan">
      <formula>0</formula>
    </cfRule>
  </conditionalFormatting>
  <conditionalFormatting sqref="F627">
    <cfRule type="cellIs" dxfId="2" priority="18" stopIfTrue="1" operator="lessThan">
      <formula>0</formula>
    </cfRule>
  </conditionalFormatting>
  <conditionalFormatting sqref="F628">
    <cfRule type="cellIs" dxfId="2" priority="17" stopIfTrue="1" operator="lessThan">
      <formula>0</formula>
    </cfRule>
  </conditionalFormatting>
  <conditionalFormatting sqref="F629">
    <cfRule type="cellIs" dxfId="2" priority="16" stopIfTrue="1" operator="lessThan">
      <formula>0</formula>
    </cfRule>
  </conditionalFormatting>
  <conditionalFormatting sqref="F630">
    <cfRule type="cellIs" dxfId="2" priority="15" stopIfTrue="1" operator="lessThan">
      <formula>0</formula>
    </cfRule>
  </conditionalFormatting>
  <conditionalFormatting sqref="F631">
    <cfRule type="cellIs" dxfId="2" priority="14" stopIfTrue="1" operator="lessThan">
      <formula>0</formula>
    </cfRule>
  </conditionalFormatting>
  <conditionalFormatting sqref="F632">
    <cfRule type="cellIs" dxfId="2" priority="13" stopIfTrue="1" operator="lessThan">
      <formula>0</formula>
    </cfRule>
  </conditionalFormatting>
  <conditionalFormatting sqref="F633">
    <cfRule type="cellIs" dxfId="2" priority="12" stopIfTrue="1" operator="lessThan">
      <formula>0</formula>
    </cfRule>
  </conditionalFormatting>
  <conditionalFormatting sqref="F634">
    <cfRule type="cellIs" dxfId="2" priority="11" stopIfTrue="1" operator="lessThan">
      <formula>0</formula>
    </cfRule>
  </conditionalFormatting>
  <conditionalFormatting sqref="F635">
    <cfRule type="cellIs" dxfId="2" priority="10" stopIfTrue="1" operator="lessThan">
      <formula>0</formula>
    </cfRule>
  </conditionalFormatting>
  <conditionalFormatting sqref="F636">
    <cfRule type="cellIs" dxfId="2" priority="9" stopIfTrue="1" operator="lessThan">
      <formula>0</formula>
    </cfRule>
  </conditionalFormatting>
  <conditionalFormatting sqref="F637">
    <cfRule type="cellIs" dxfId="2" priority="8" stopIfTrue="1" operator="lessThan">
      <formula>0</formula>
    </cfRule>
  </conditionalFormatting>
  <conditionalFormatting sqref="F638">
    <cfRule type="cellIs" dxfId="2" priority="7" stopIfTrue="1" operator="lessThan">
      <formula>0</formula>
    </cfRule>
  </conditionalFormatting>
  <conditionalFormatting sqref="F639">
    <cfRule type="cellIs" dxfId="2" priority="6" stopIfTrue="1" operator="lessThan">
      <formula>0</formula>
    </cfRule>
  </conditionalFormatting>
  <conditionalFormatting sqref="F640">
    <cfRule type="cellIs" dxfId="2" priority="5" stopIfTrue="1" operator="lessThan">
      <formula>0</formula>
    </cfRule>
  </conditionalFormatting>
  <conditionalFormatting sqref="F641">
    <cfRule type="cellIs" dxfId="2" priority="4" stopIfTrue="1" operator="lessThan">
      <formula>0</formula>
    </cfRule>
  </conditionalFormatting>
  <conditionalFormatting sqref="F642">
    <cfRule type="cellIs" dxfId="2" priority="3" stopIfTrue="1" operator="lessThan">
      <formula>0</formula>
    </cfRule>
  </conditionalFormatting>
  <conditionalFormatting sqref="F643">
    <cfRule type="cellIs" dxfId="2" priority="2" stopIfTrue="1" operator="lessThan">
      <formula>0</formula>
    </cfRule>
  </conditionalFormatting>
  <conditionalFormatting sqref="F644">
    <cfRule type="cellIs" dxfId="2" priority="1" stopIfTrue="1" operator="lessThan">
      <formula>0</formula>
    </cfRule>
  </conditionalFormatting>
  <conditionalFormatting sqref="F645">
    <cfRule type="cellIs" dxfId="2" priority="1999" stopIfTrue="1" operator="lessThan">
      <formula>0</formula>
    </cfRule>
  </conditionalFormatting>
  <conditionalFormatting sqref="F646">
    <cfRule type="cellIs" dxfId="2" priority="1998" stopIfTrue="1" operator="lessThan">
      <formula>0</formula>
    </cfRule>
  </conditionalFormatting>
  <conditionalFormatting sqref="F647">
    <cfRule type="cellIs" dxfId="2" priority="1997" stopIfTrue="1" operator="lessThan">
      <formula>0</formula>
    </cfRule>
  </conditionalFormatting>
  <conditionalFormatting sqref="F648">
    <cfRule type="cellIs" dxfId="2" priority="1996" stopIfTrue="1" operator="lessThan">
      <formula>0</formula>
    </cfRule>
  </conditionalFormatting>
  <conditionalFormatting sqref="F649">
    <cfRule type="cellIs" dxfId="2" priority="1995" stopIfTrue="1" operator="lessThan">
      <formula>0</formula>
    </cfRule>
  </conditionalFormatting>
  <conditionalFormatting sqref="F650">
    <cfRule type="cellIs" dxfId="2" priority="1994" stopIfTrue="1" operator="lessThan">
      <formula>0</formula>
    </cfRule>
  </conditionalFormatting>
  <conditionalFormatting sqref="F651">
    <cfRule type="cellIs" dxfId="2" priority="1993" stopIfTrue="1" operator="lessThan">
      <formula>0</formula>
    </cfRule>
  </conditionalFormatting>
  <conditionalFormatting sqref="F652">
    <cfRule type="cellIs" dxfId="2" priority="1992" stopIfTrue="1" operator="lessThan">
      <formula>0</formula>
    </cfRule>
  </conditionalFormatting>
  <conditionalFormatting sqref="F653">
    <cfRule type="cellIs" dxfId="2" priority="1991" stopIfTrue="1" operator="lessThan">
      <formula>0</formula>
    </cfRule>
  </conditionalFormatting>
  <conditionalFormatting sqref="F654">
    <cfRule type="cellIs" dxfId="2" priority="1990" stopIfTrue="1" operator="lessThan">
      <formula>0</formula>
    </cfRule>
  </conditionalFormatting>
  <conditionalFormatting sqref="F655">
    <cfRule type="cellIs" dxfId="2" priority="1989" stopIfTrue="1" operator="lessThan">
      <formula>0</formula>
    </cfRule>
  </conditionalFormatting>
  <conditionalFormatting sqref="F656">
    <cfRule type="cellIs" dxfId="2" priority="1988" stopIfTrue="1" operator="lessThan">
      <formula>0</formula>
    </cfRule>
  </conditionalFormatting>
  <conditionalFormatting sqref="F657">
    <cfRule type="cellIs" dxfId="2" priority="1987" stopIfTrue="1" operator="lessThan">
      <formula>0</formula>
    </cfRule>
  </conditionalFormatting>
  <conditionalFormatting sqref="F658">
    <cfRule type="cellIs" dxfId="2" priority="1986" stopIfTrue="1" operator="lessThan">
      <formula>0</formula>
    </cfRule>
  </conditionalFormatting>
  <conditionalFormatting sqref="F659">
    <cfRule type="cellIs" dxfId="2" priority="1985" stopIfTrue="1" operator="lessThan">
      <formula>0</formula>
    </cfRule>
  </conditionalFormatting>
  <conditionalFormatting sqref="F660">
    <cfRule type="cellIs" dxfId="2" priority="1984" stopIfTrue="1" operator="lessThan">
      <formula>0</formula>
    </cfRule>
  </conditionalFormatting>
  <conditionalFormatting sqref="F661">
    <cfRule type="cellIs" dxfId="2" priority="1983" stopIfTrue="1" operator="lessThan">
      <formula>0</formula>
    </cfRule>
  </conditionalFormatting>
  <conditionalFormatting sqref="F662">
    <cfRule type="cellIs" dxfId="2" priority="1982" stopIfTrue="1" operator="lessThan">
      <formula>0</formula>
    </cfRule>
  </conditionalFormatting>
  <conditionalFormatting sqref="F663">
    <cfRule type="cellIs" dxfId="2" priority="1981" stopIfTrue="1" operator="lessThan">
      <formula>0</formula>
    </cfRule>
  </conditionalFormatting>
  <conditionalFormatting sqref="F664">
    <cfRule type="cellIs" dxfId="2" priority="1980" stopIfTrue="1" operator="lessThan">
      <formula>0</formula>
    </cfRule>
  </conditionalFormatting>
  <conditionalFormatting sqref="F665">
    <cfRule type="cellIs" dxfId="2" priority="1979" stopIfTrue="1" operator="lessThan">
      <formula>0</formula>
    </cfRule>
  </conditionalFormatting>
  <conditionalFormatting sqref="F666">
    <cfRule type="cellIs" dxfId="2" priority="1978" stopIfTrue="1" operator="lessThan">
      <formula>0</formula>
    </cfRule>
  </conditionalFormatting>
  <conditionalFormatting sqref="F667">
    <cfRule type="cellIs" dxfId="2" priority="1977" stopIfTrue="1" operator="lessThan">
      <formula>0</formula>
    </cfRule>
  </conditionalFormatting>
  <conditionalFormatting sqref="F668">
    <cfRule type="cellIs" dxfId="2" priority="1976" stopIfTrue="1" operator="lessThan">
      <formula>0</formula>
    </cfRule>
  </conditionalFormatting>
  <conditionalFormatting sqref="F669">
    <cfRule type="cellIs" dxfId="2" priority="1975" stopIfTrue="1" operator="lessThan">
      <formula>0</formula>
    </cfRule>
  </conditionalFormatting>
  <conditionalFormatting sqref="F670">
    <cfRule type="cellIs" dxfId="2" priority="1286" stopIfTrue="1" operator="lessThan">
      <formula>0</formula>
    </cfRule>
  </conditionalFormatting>
  <conditionalFormatting sqref="F671">
    <cfRule type="cellIs" dxfId="2" priority="1285" stopIfTrue="1" operator="lessThan">
      <formula>0</formula>
    </cfRule>
  </conditionalFormatting>
  <conditionalFormatting sqref="F672">
    <cfRule type="cellIs" dxfId="2" priority="1284" stopIfTrue="1" operator="lessThan">
      <formula>0</formula>
    </cfRule>
  </conditionalFormatting>
  <conditionalFormatting sqref="F673">
    <cfRule type="cellIs" dxfId="2" priority="1283" stopIfTrue="1" operator="lessThan">
      <formula>0</formula>
    </cfRule>
  </conditionalFormatting>
  <conditionalFormatting sqref="F674">
    <cfRule type="cellIs" dxfId="2" priority="1282" stopIfTrue="1" operator="lessThan">
      <formula>0</formula>
    </cfRule>
  </conditionalFormatting>
  <conditionalFormatting sqref="F675">
    <cfRule type="cellIs" dxfId="2" priority="1281" stopIfTrue="1" operator="lessThan">
      <formula>0</formula>
    </cfRule>
  </conditionalFormatting>
  <conditionalFormatting sqref="F676">
    <cfRule type="cellIs" dxfId="2" priority="1280" stopIfTrue="1" operator="lessThan">
      <formula>0</formula>
    </cfRule>
  </conditionalFormatting>
  <conditionalFormatting sqref="F677">
    <cfRule type="cellIs" dxfId="2" priority="1279" stopIfTrue="1" operator="lessThan">
      <formula>0</formula>
    </cfRule>
  </conditionalFormatting>
  <conditionalFormatting sqref="F678">
    <cfRule type="cellIs" dxfId="2" priority="1278" stopIfTrue="1" operator="lessThan">
      <formula>0</formula>
    </cfRule>
  </conditionalFormatting>
  <conditionalFormatting sqref="F679">
    <cfRule type="cellIs" dxfId="2" priority="1277" stopIfTrue="1" operator="lessThan">
      <formula>0</formula>
    </cfRule>
  </conditionalFormatting>
  <conditionalFormatting sqref="F680">
    <cfRule type="cellIs" dxfId="2" priority="1276" stopIfTrue="1" operator="lessThan">
      <formula>0</formula>
    </cfRule>
  </conditionalFormatting>
  <conditionalFormatting sqref="F681">
    <cfRule type="cellIs" dxfId="2" priority="1275" stopIfTrue="1" operator="lessThan">
      <formula>0</formula>
    </cfRule>
  </conditionalFormatting>
  <conditionalFormatting sqref="F682">
    <cfRule type="cellIs" dxfId="2" priority="1274" stopIfTrue="1" operator="lessThan">
      <formula>0</formula>
    </cfRule>
  </conditionalFormatting>
  <conditionalFormatting sqref="F683">
    <cfRule type="cellIs" dxfId="2" priority="1273" stopIfTrue="1" operator="lessThan">
      <formula>0</formula>
    </cfRule>
  </conditionalFormatting>
  <conditionalFormatting sqref="F684">
    <cfRule type="cellIs" dxfId="2" priority="1272" stopIfTrue="1" operator="lessThan">
      <formula>0</formula>
    </cfRule>
  </conditionalFormatting>
  <conditionalFormatting sqref="F685">
    <cfRule type="cellIs" dxfId="2" priority="1271" stopIfTrue="1" operator="lessThan">
      <formula>0</formula>
    </cfRule>
  </conditionalFormatting>
  <conditionalFormatting sqref="F686">
    <cfRule type="cellIs" dxfId="2" priority="1270" stopIfTrue="1" operator="lessThan">
      <formula>0</formula>
    </cfRule>
  </conditionalFormatting>
  <conditionalFormatting sqref="F687">
    <cfRule type="cellIs" dxfId="2" priority="1269" stopIfTrue="1" operator="lessThan">
      <formula>0</formula>
    </cfRule>
  </conditionalFormatting>
  <conditionalFormatting sqref="F688">
    <cfRule type="cellIs" dxfId="2" priority="1268" stopIfTrue="1" operator="lessThan">
      <formula>0</formula>
    </cfRule>
  </conditionalFormatting>
  <conditionalFormatting sqref="F689">
    <cfRule type="cellIs" dxfId="2" priority="1267" stopIfTrue="1" operator="lessThan">
      <formula>0</formula>
    </cfRule>
  </conditionalFormatting>
  <conditionalFormatting sqref="F690">
    <cfRule type="cellIs" dxfId="2" priority="1266" stopIfTrue="1" operator="lessThan">
      <formula>0</formula>
    </cfRule>
  </conditionalFormatting>
  <conditionalFormatting sqref="F691">
    <cfRule type="cellIs" dxfId="2" priority="1265" stopIfTrue="1" operator="lessThan">
      <formula>0</formula>
    </cfRule>
  </conditionalFormatting>
  <conditionalFormatting sqref="F692">
    <cfRule type="cellIs" dxfId="2" priority="1264" stopIfTrue="1" operator="lessThan">
      <formula>0</formula>
    </cfRule>
  </conditionalFormatting>
  <conditionalFormatting sqref="F693">
    <cfRule type="cellIs" dxfId="2" priority="1263" stopIfTrue="1" operator="lessThan">
      <formula>0</formula>
    </cfRule>
  </conditionalFormatting>
  <conditionalFormatting sqref="F694">
    <cfRule type="cellIs" dxfId="2" priority="1262" stopIfTrue="1" operator="lessThan">
      <formula>0</formula>
    </cfRule>
  </conditionalFormatting>
  <conditionalFormatting sqref="F695">
    <cfRule type="cellIs" dxfId="2" priority="1261" stopIfTrue="1" operator="lessThan">
      <formula>0</formula>
    </cfRule>
  </conditionalFormatting>
  <conditionalFormatting sqref="F696">
    <cfRule type="cellIs" dxfId="2" priority="1260" stopIfTrue="1" operator="lessThan">
      <formula>0</formula>
    </cfRule>
  </conditionalFormatting>
  <conditionalFormatting sqref="F697">
    <cfRule type="cellIs" dxfId="2" priority="1259" stopIfTrue="1" operator="lessThan">
      <formula>0</formula>
    </cfRule>
  </conditionalFormatting>
  <conditionalFormatting sqref="F698">
    <cfRule type="cellIs" dxfId="2" priority="1258" stopIfTrue="1" operator="lessThan">
      <formula>0</formula>
    </cfRule>
  </conditionalFormatting>
  <conditionalFormatting sqref="F699">
    <cfRule type="cellIs" dxfId="2" priority="1257" stopIfTrue="1" operator="lessThan">
      <formula>0</formula>
    </cfRule>
  </conditionalFormatting>
  <conditionalFormatting sqref="F700">
    <cfRule type="cellIs" dxfId="2" priority="1256" stopIfTrue="1" operator="lessThan">
      <formula>0</formula>
    </cfRule>
  </conditionalFormatting>
  <conditionalFormatting sqref="F701">
    <cfRule type="cellIs" dxfId="2" priority="1255" stopIfTrue="1" operator="lessThan">
      <formula>0</formula>
    </cfRule>
  </conditionalFormatting>
  <conditionalFormatting sqref="F702">
    <cfRule type="cellIs" dxfId="2" priority="1254" stopIfTrue="1" operator="lessThan">
      <formula>0</formula>
    </cfRule>
  </conditionalFormatting>
  <conditionalFormatting sqref="F703">
    <cfRule type="cellIs" dxfId="2" priority="1253" stopIfTrue="1" operator="lessThan">
      <formula>0</formula>
    </cfRule>
  </conditionalFormatting>
  <conditionalFormatting sqref="F704">
    <cfRule type="cellIs" dxfId="2" priority="1252" stopIfTrue="1" operator="lessThan">
      <formula>0</formula>
    </cfRule>
  </conditionalFormatting>
  <conditionalFormatting sqref="F705">
    <cfRule type="cellIs" dxfId="2" priority="1251" stopIfTrue="1" operator="lessThan">
      <formula>0</formula>
    </cfRule>
  </conditionalFormatting>
  <conditionalFormatting sqref="F706">
    <cfRule type="cellIs" dxfId="2" priority="1250" stopIfTrue="1" operator="lessThan">
      <formula>0</formula>
    </cfRule>
  </conditionalFormatting>
  <conditionalFormatting sqref="F707">
    <cfRule type="cellIs" dxfId="2" priority="1249" stopIfTrue="1" operator="lessThan">
      <formula>0</formula>
    </cfRule>
  </conditionalFormatting>
  <conditionalFormatting sqref="F708">
    <cfRule type="cellIs" dxfId="2" priority="1248" stopIfTrue="1" operator="lessThan">
      <formula>0</formula>
    </cfRule>
  </conditionalFormatting>
  <conditionalFormatting sqref="F709">
    <cfRule type="cellIs" dxfId="2" priority="1247" stopIfTrue="1" operator="lessThan">
      <formula>0</formula>
    </cfRule>
  </conditionalFormatting>
  <conditionalFormatting sqref="F710">
    <cfRule type="cellIs" dxfId="2" priority="1246" stopIfTrue="1" operator="lessThan">
      <formula>0</formula>
    </cfRule>
  </conditionalFormatting>
  <conditionalFormatting sqref="F711">
    <cfRule type="cellIs" dxfId="2" priority="1245" stopIfTrue="1" operator="lessThan">
      <formula>0</formula>
    </cfRule>
  </conditionalFormatting>
  <conditionalFormatting sqref="F712">
    <cfRule type="cellIs" dxfId="2" priority="1244" stopIfTrue="1" operator="lessThan">
      <formula>0</formula>
    </cfRule>
  </conditionalFormatting>
  <conditionalFormatting sqref="F713">
    <cfRule type="cellIs" dxfId="2" priority="1243" stopIfTrue="1" operator="lessThan">
      <formula>0</formula>
    </cfRule>
  </conditionalFormatting>
  <conditionalFormatting sqref="F714">
    <cfRule type="cellIs" dxfId="2" priority="1242" stopIfTrue="1" operator="lessThan">
      <formula>0</formula>
    </cfRule>
  </conditionalFormatting>
  <conditionalFormatting sqref="F715">
    <cfRule type="cellIs" dxfId="2" priority="1241" stopIfTrue="1" operator="lessThan">
      <formula>0</formula>
    </cfRule>
  </conditionalFormatting>
  <conditionalFormatting sqref="F716">
    <cfRule type="cellIs" dxfId="2" priority="1240" stopIfTrue="1" operator="lessThan">
      <formula>0</formula>
    </cfRule>
  </conditionalFormatting>
  <conditionalFormatting sqref="F717">
    <cfRule type="cellIs" dxfId="2" priority="1239" stopIfTrue="1" operator="lessThan">
      <formula>0</formula>
    </cfRule>
  </conditionalFormatting>
  <conditionalFormatting sqref="F718">
    <cfRule type="cellIs" dxfId="2" priority="1238" stopIfTrue="1" operator="lessThan">
      <formula>0</formula>
    </cfRule>
  </conditionalFormatting>
  <conditionalFormatting sqref="F719">
    <cfRule type="cellIs" dxfId="2" priority="1237" stopIfTrue="1" operator="lessThan">
      <formula>0</formula>
    </cfRule>
  </conditionalFormatting>
  <conditionalFormatting sqref="F720">
    <cfRule type="cellIs" dxfId="2" priority="1236" stopIfTrue="1" operator="lessThan">
      <formula>0</formula>
    </cfRule>
  </conditionalFormatting>
  <conditionalFormatting sqref="F721">
    <cfRule type="cellIs" dxfId="2" priority="1235" stopIfTrue="1" operator="lessThan">
      <formula>0</formula>
    </cfRule>
  </conditionalFormatting>
  <conditionalFormatting sqref="F722">
    <cfRule type="cellIs" dxfId="2" priority="1234" stopIfTrue="1" operator="lessThan">
      <formula>0</formula>
    </cfRule>
  </conditionalFormatting>
  <conditionalFormatting sqref="F723">
    <cfRule type="cellIs" dxfId="2" priority="1233" stopIfTrue="1" operator="lessThan">
      <formula>0</formula>
    </cfRule>
  </conditionalFormatting>
  <conditionalFormatting sqref="F724">
    <cfRule type="cellIs" dxfId="2" priority="1232" stopIfTrue="1" operator="lessThan">
      <formula>0</formula>
    </cfRule>
  </conditionalFormatting>
  <conditionalFormatting sqref="F725">
    <cfRule type="cellIs" dxfId="2" priority="1231" stopIfTrue="1" operator="lessThan">
      <formula>0</formula>
    </cfRule>
  </conditionalFormatting>
  <conditionalFormatting sqref="F726">
    <cfRule type="cellIs" dxfId="2" priority="1230" stopIfTrue="1" operator="lessThan">
      <formula>0</formula>
    </cfRule>
  </conditionalFormatting>
  <conditionalFormatting sqref="F727">
    <cfRule type="cellIs" dxfId="2" priority="1229" stopIfTrue="1" operator="lessThan">
      <formula>0</formula>
    </cfRule>
  </conditionalFormatting>
  <conditionalFormatting sqref="F728">
    <cfRule type="cellIs" dxfId="2" priority="1228" stopIfTrue="1" operator="lessThan">
      <formula>0</formula>
    </cfRule>
  </conditionalFormatting>
  <conditionalFormatting sqref="F729">
    <cfRule type="cellIs" dxfId="2" priority="1227" stopIfTrue="1" operator="lessThan">
      <formula>0</formula>
    </cfRule>
  </conditionalFormatting>
  <conditionalFormatting sqref="F730">
    <cfRule type="cellIs" dxfId="2" priority="1226" stopIfTrue="1" operator="lessThan">
      <formula>0</formula>
    </cfRule>
  </conditionalFormatting>
  <conditionalFormatting sqref="F731">
    <cfRule type="cellIs" dxfId="2" priority="1225" stopIfTrue="1" operator="lessThan">
      <formula>0</formula>
    </cfRule>
  </conditionalFormatting>
  <conditionalFormatting sqref="F732">
    <cfRule type="cellIs" dxfId="2" priority="1224" stopIfTrue="1" operator="lessThan">
      <formula>0</formula>
    </cfRule>
  </conditionalFormatting>
  <conditionalFormatting sqref="F733">
    <cfRule type="cellIs" dxfId="2" priority="1223" stopIfTrue="1" operator="lessThan">
      <formula>0</formula>
    </cfRule>
  </conditionalFormatting>
  <conditionalFormatting sqref="F734">
    <cfRule type="cellIs" dxfId="2" priority="1222" stopIfTrue="1" operator="lessThan">
      <formula>0</formula>
    </cfRule>
  </conditionalFormatting>
  <conditionalFormatting sqref="F735">
    <cfRule type="cellIs" dxfId="2" priority="1221" stopIfTrue="1" operator="lessThan">
      <formula>0</formula>
    </cfRule>
  </conditionalFormatting>
  <conditionalFormatting sqref="F736">
    <cfRule type="cellIs" dxfId="2" priority="1220" stopIfTrue="1" operator="lessThan">
      <formula>0</formula>
    </cfRule>
  </conditionalFormatting>
  <conditionalFormatting sqref="F737">
    <cfRule type="cellIs" dxfId="2" priority="1219" stopIfTrue="1" operator="lessThan">
      <formula>0</formula>
    </cfRule>
  </conditionalFormatting>
  <conditionalFormatting sqref="F738">
    <cfRule type="cellIs" dxfId="2" priority="1218" stopIfTrue="1" operator="lessThan">
      <formula>0</formula>
    </cfRule>
  </conditionalFormatting>
  <conditionalFormatting sqref="F739">
    <cfRule type="cellIs" dxfId="2" priority="1217" stopIfTrue="1" operator="lessThan">
      <formula>0</formula>
    </cfRule>
  </conditionalFormatting>
  <conditionalFormatting sqref="F740">
    <cfRule type="cellIs" dxfId="2" priority="1216" stopIfTrue="1" operator="lessThan">
      <formula>0</formula>
    </cfRule>
  </conditionalFormatting>
  <conditionalFormatting sqref="F741">
    <cfRule type="cellIs" dxfId="2" priority="1215" stopIfTrue="1" operator="lessThan">
      <formula>0</formula>
    </cfRule>
  </conditionalFormatting>
  <conditionalFormatting sqref="F742">
    <cfRule type="cellIs" dxfId="2" priority="1214" stopIfTrue="1" operator="lessThan">
      <formula>0</formula>
    </cfRule>
  </conditionalFormatting>
  <conditionalFormatting sqref="F743">
    <cfRule type="cellIs" dxfId="2" priority="1213" stopIfTrue="1" operator="lessThan">
      <formula>0</formula>
    </cfRule>
  </conditionalFormatting>
  <conditionalFormatting sqref="F744">
    <cfRule type="cellIs" dxfId="2" priority="1212" stopIfTrue="1" operator="lessThan">
      <formula>0</formula>
    </cfRule>
  </conditionalFormatting>
  <conditionalFormatting sqref="F745">
    <cfRule type="cellIs" dxfId="2" priority="1211" stopIfTrue="1" operator="lessThan">
      <formula>0</formula>
    </cfRule>
  </conditionalFormatting>
  <conditionalFormatting sqref="F746">
    <cfRule type="cellIs" dxfId="2" priority="1210" stopIfTrue="1" operator="lessThan">
      <formula>0</formula>
    </cfRule>
  </conditionalFormatting>
  <conditionalFormatting sqref="F747">
    <cfRule type="cellIs" dxfId="2" priority="1209" stopIfTrue="1" operator="lessThan">
      <formula>0</formula>
    </cfRule>
  </conditionalFormatting>
  <conditionalFormatting sqref="F748">
    <cfRule type="cellIs" dxfId="2" priority="1208" stopIfTrue="1" operator="lessThan">
      <formula>0</formula>
    </cfRule>
  </conditionalFormatting>
  <conditionalFormatting sqref="F749">
    <cfRule type="cellIs" dxfId="2" priority="1207" stopIfTrue="1" operator="lessThan">
      <formula>0</formula>
    </cfRule>
  </conditionalFormatting>
  <conditionalFormatting sqref="F750">
    <cfRule type="cellIs" dxfId="2" priority="1206" stopIfTrue="1" operator="lessThan">
      <formula>0</formula>
    </cfRule>
  </conditionalFormatting>
  <conditionalFormatting sqref="F751">
    <cfRule type="cellIs" dxfId="2" priority="1205" stopIfTrue="1" operator="lessThan">
      <formula>0</formula>
    </cfRule>
  </conditionalFormatting>
  <conditionalFormatting sqref="F752">
    <cfRule type="cellIs" dxfId="2" priority="1204" stopIfTrue="1" operator="lessThan">
      <formula>0</formula>
    </cfRule>
  </conditionalFormatting>
  <conditionalFormatting sqref="F753">
    <cfRule type="cellIs" dxfId="2" priority="1203" stopIfTrue="1" operator="lessThan">
      <formula>0</formula>
    </cfRule>
  </conditionalFormatting>
  <conditionalFormatting sqref="F754">
    <cfRule type="cellIs" dxfId="2" priority="1202" stopIfTrue="1" operator="lessThan">
      <formula>0</formula>
    </cfRule>
  </conditionalFormatting>
  <conditionalFormatting sqref="F755">
    <cfRule type="cellIs" dxfId="2" priority="1201" stopIfTrue="1" operator="lessThan">
      <formula>0</formula>
    </cfRule>
  </conditionalFormatting>
  <conditionalFormatting sqref="F756">
    <cfRule type="cellIs" dxfId="2" priority="1200" stopIfTrue="1" operator="lessThan">
      <formula>0</formula>
    </cfRule>
  </conditionalFormatting>
  <conditionalFormatting sqref="F757">
    <cfRule type="cellIs" dxfId="2" priority="1199" stopIfTrue="1" operator="lessThan">
      <formula>0</formula>
    </cfRule>
  </conditionalFormatting>
  <conditionalFormatting sqref="F758">
    <cfRule type="cellIs" dxfId="2" priority="1198" stopIfTrue="1" operator="lessThan">
      <formula>0</formula>
    </cfRule>
  </conditionalFormatting>
  <conditionalFormatting sqref="F759">
    <cfRule type="cellIs" dxfId="2" priority="1197" stopIfTrue="1" operator="lessThan">
      <formula>0</formula>
    </cfRule>
  </conditionalFormatting>
  <conditionalFormatting sqref="F760">
    <cfRule type="cellIs" dxfId="2" priority="1196" stopIfTrue="1" operator="lessThan">
      <formula>0</formula>
    </cfRule>
  </conditionalFormatting>
  <conditionalFormatting sqref="F761">
    <cfRule type="cellIs" dxfId="2" priority="1195" stopIfTrue="1" operator="lessThan">
      <formula>0</formula>
    </cfRule>
  </conditionalFormatting>
  <conditionalFormatting sqref="F762">
    <cfRule type="cellIs" dxfId="2" priority="1194" stopIfTrue="1" operator="lessThan">
      <formula>0</formula>
    </cfRule>
  </conditionalFormatting>
  <conditionalFormatting sqref="F763">
    <cfRule type="cellIs" dxfId="2" priority="1193" stopIfTrue="1" operator="lessThan">
      <formula>0</formula>
    </cfRule>
  </conditionalFormatting>
  <conditionalFormatting sqref="F764">
    <cfRule type="cellIs" dxfId="2" priority="1192" stopIfTrue="1" operator="lessThan">
      <formula>0</formula>
    </cfRule>
  </conditionalFormatting>
  <conditionalFormatting sqref="F765">
    <cfRule type="cellIs" dxfId="2" priority="1191" stopIfTrue="1" operator="lessThan">
      <formula>0</formula>
    </cfRule>
  </conditionalFormatting>
  <conditionalFormatting sqref="F766">
    <cfRule type="cellIs" dxfId="2" priority="1190" stopIfTrue="1" operator="lessThan">
      <formula>0</formula>
    </cfRule>
  </conditionalFormatting>
  <conditionalFormatting sqref="F767">
    <cfRule type="cellIs" dxfId="2" priority="1189" stopIfTrue="1" operator="lessThan">
      <formula>0</formula>
    </cfRule>
  </conditionalFormatting>
  <conditionalFormatting sqref="F768">
    <cfRule type="cellIs" dxfId="2" priority="1188" stopIfTrue="1" operator="lessThan">
      <formula>0</formula>
    </cfRule>
  </conditionalFormatting>
  <conditionalFormatting sqref="F769">
    <cfRule type="cellIs" dxfId="2" priority="1187" stopIfTrue="1" operator="lessThan">
      <formula>0</formula>
    </cfRule>
  </conditionalFormatting>
  <conditionalFormatting sqref="F770">
    <cfRule type="cellIs" dxfId="2" priority="1186" stopIfTrue="1" operator="lessThan">
      <formula>0</formula>
    </cfRule>
  </conditionalFormatting>
  <conditionalFormatting sqref="F771">
    <cfRule type="cellIs" dxfId="2" priority="1185" stopIfTrue="1" operator="lessThan">
      <formula>0</formula>
    </cfRule>
  </conditionalFormatting>
  <conditionalFormatting sqref="F772">
    <cfRule type="cellIs" dxfId="2" priority="1184" stopIfTrue="1" operator="lessThan">
      <formula>0</formula>
    </cfRule>
  </conditionalFormatting>
  <conditionalFormatting sqref="F773">
    <cfRule type="cellIs" dxfId="2" priority="1183" stopIfTrue="1" operator="lessThan">
      <formula>0</formula>
    </cfRule>
  </conditionalFormatting>
  <conditionalFormatting sqref="F774">
    <cfRule type="cellIs" dxfId="2" priority="1182" stopIfTrue="1" operator="lessThan">
      <formula>0</formula>
    </cfRule>
  </conditionalFormatting>
  <conditionalFormatting sqref="F775">
    <cfRule type="cellIs" dxfId="2" priority="1181" stopIfTrue="1" operator="lessThan">
      <formula>0</formula>
    </cfRule>
  </conditionalFormatting>
  <conditionalFormatting sqref="F776">
    <cfRule type="cellIs" dxfId="2" priority="1180" stopIfTrue="1" operator="lessThan">
      <formula>0</formula>
    </cfRule>
  </conditionalFormatting>
  <conditionalFormatting sqref="F777">
    <cfRule type="cellIs" dxfId="2" priority="1179" stopIfTrue="1" operator="lessThan">
      <formula>0</formula>
    </cfRule>
  </conditionalFormatting>
  <conditionalFormatting sqref="F778">
    <cfRule type="cellIs" dxfId="2" priority="1178" stopIfTrue="1" operator="lessThan">
      <formula>0</formula>
    </cfRule>
  </conditionalFormatting>
  <conditionalFormatting sqref="F779">
    <cfRule type="cellIs" dxfId="2" priority="1177" stopIfTrue="1" operator="lessThan">
      <formula>0</formula>
    </cfRule>
  </conditionalFormatting>
  <conditionalFormatting sqref="F780">
    <cfRule type="cellIs" dxfId="2" priority="1176" stopIfTrue="1" operator="lessThan">
      <formula>0</formula>
    </cfRule>
  </conditionalFormatting>
  <conditionalFormatting sqref="F781">
    <cfRule type="cellIs" dxfId="2" priority="1175" stopIfTrue="1" operator="lessThan">
      <formula>0</formula>
    </cfRule>
  </conditionalFormatting>
  <conditionalFormatting sqref="F782">
    <cfRule type="cellIs" dxfId="2" priority="1174" stopIfTrue="1" operator="lessThan">
      <formula>0</formula>
    </cfRule>
  </conditionalFormatting>
  <conditionalFormatting sqref="F783">
    <cfRule type="cellIs" dxfId="2" priority="1173" stopIfTrue="1" operator="lessThan">
      <formula>0</formula>
    </cfRule>
  </conditionalFormatting>
  <conditionalFormatting sqref="F784">
    <cfRule type="cellIs" dxfId="2" priority="1172" stopIfTrue="1" operator="lessThan">
      <formula>0</formula>
    </cfRule>
  </conditionalFormatting>
  <conditionalFormatting sqref="F785">
    <cfRule type="cellIs" dxfId="2" priority="1171" stopIfTrue="1" operator="lessThan">
      <formula>0</formula>
    </cfRule>
  </conditionalFormatting>
  <conditionalFormatting sqref="F786">
    <cfRule type="cellIs" dxfId="2" priority="1170" stopIfTrue="1" operator="lessThan">
      <formula>0</formula>
    </cfRule>
  </conditionalFormatting>
  <conditionalFormatting sqref="F787">
    <cfRule type="cellIs" dxfId="2" priority="1169" stopIfTrue="1" operator="lessThan">
      <formula>0</formula>
    </cfRule>
  </conditionalFormatting>
  <conditionalFormatting sqref="F788">
    <cfRule type="cellIs" dxfId="2" priority="1168" stopIfTrue="1" operator="lessThan">
      <formula>0</formula>
    </cfRule>
  </conditionalFormatting>
  <conditionalFormatting sqref="F789">
    <cfRule type="cellIs" dxfId="2" priority="1167" stopIfTrue="1" operator="lessThan">
      <formula>0</formula>
    </cfRule>
  </conditionalFormatting>
  <conditionalFormatting sqref="F790">
    <cfRule type="cellIs" dxfId="2" priority="1166" stopIfTrue="1" operator="lessThan">
      <formula>0</formula>
    </cfRule>
  </conditionalFormatting>
  <conditionalFormatting sqref="F791">
    <cfRule type="cellIs" dxfId="2" priority="1165" stopIfTrue="1" operator="lessThan">
      <formula>0</formula>
    </cfRule>
  </conditionalFormatting>
  <conditionalFormatting sqref="F792">
    <cfRule type="cellIs" dxfId="2" priority="1164" stopIfTrue="1" operator="lessThan">
      <formula>0</formula>
    </cfRule>
  </conditionalFormatting>
  <conditionalFormatting sqref="F793">
    <cfRule type="cellIs" dxfId="2" priority="1163" stopIfTrue="1" operator="lessThan">
      <formula>0</formula>
    </cfRule>
  </conditionalFormatting>
  <conditionalFormatting sqref="F794">
    <cfRule type="cellIs" dxfId="2" priority="1162" stopIfTrue="1" operator="lessThan">
      <formula>0</formula>
    </cfRule>
  </conditionalFormatting>
  <conditionalFormatting sqref="F795">
    <cfRule type="cellIs" dxfId="2" priority="1161" stopIfTrue="1" operator="lessThan">
      <formula>0</formula>
    </cfRule>
  </conditionalFormatting>
  <conditionalFormatting sqref="F796">
    <cfRule type="cellIs" dxfId="2" priority="1160" stopIfTrue="1" operator="lessThan">
      <formula>0</formula>
    </cfRule>
  </conditionalFormatting>
  <conditionalFormatting sqref="F797">
    <cfRule type="cellIs" dxfId="2" priority="1159" stopIfTrue="1" operator="lessThan">
      <formula>0</formula>
    </cfRule>
  </conditionalFormatting>
  <conditionalFormatting sqref="F798">
    <cfRule type="cellIs" dxfId="2" priority="1158" stopIfTrue="1" operator="lessThan">
      <formula>0</formula>
    </cfRule>
  </conditionalFormatting>
  <conditionalFormatting sqref="F799">
    <cfRule type="cellIs" dxfId="2" priority="1157" stopIfTrue="1" operator="lessThan">
      <formula>0</formula>
    </cfRule>
  </conditionalFormatting>
  <conditionalFormatting sqref="F800">
    <cfRule type="cellIs" dxfId="2" priority="1156" stopIfTrue="1" operator="lessThan">
      <formula>0</formula>
    </cfRule>
  </conditionalFormatting>
  <conditionalFormatting sqref="F801">
    <cfRule type="cellIs" dxfId="2" priority="1155" stopIfTrue="1" operator="lessThan">
      <formula>0</formula>
    </cfRule>
  </conditionalFormatting>
  <conditionalFormatting sqref="F802">
    <cfRule type="cellIs" dxfId="2" priority="1154" stopIfTrue="1" operator="lessThan">
      <formula>0</formula>
    </cfRule>
  </conditionalFormatting>
  <conditionalFormatting sqref="F803">
    <cfRule type="cellIs" dxfId="2" priority="1153" stopIfTrue="1" operator="lessThan">
      <formula>0</formula>
    </cfRule>
  </conditionalFormatting>
  <conditionalFormatting sqref="F804">
    <cfRule type="cellIs" dxfId="2" priority="1152" stopIfTrue="1" operator="lessThan">
      <formula>0</formula>
    </cfRule>
  </conditionalFormatting>
  <conditionalFormatting sqref="F805">
    <cfRule type="cellIs" dxfId="2" priority="1151" stopIfTrue="1" operator="lessThan">
      <formula>0</formula>
    </cfRule>
  </conditionalFormatting>
  <conditionalFormatting sqref="F806">
    <cfRule type="cellIs" dxfId="2" priority="1150" stopIfTrue="1" operator="lessThan">
      <formula>0</formula>
    </cfRule>
  </conditionalFormatting>
  <conditionalFormatting sqref="F807">
    <cfRule type="cellIs" dxfId="2" priority="1149" stopIfTrue="1" operator="lessThan">
      <formula>0</formula>
    </cfRule>
  </conditionalFormatting>
  <conditionalFormatting sqref="F808">
    <cfRule type="cellIs" dxfId="2" priority="1148" stopIfTrue="1" operator="lessThan">
      <formula>0</formula>
    </cfRule>
  </conditionalFormatting>
  <conditionalFormatting sqref="F809">
    <cfRule type="cellIs" dxfId="2" priority="1147" stopIfTrue="1" operator="lessThan">
      <formula>0</formula>
    </cfRule>
  </conditionalFormatting>
  <conditionalFormatting sqref="F810">
    <cfRule type="cellIs" dxfId="2" priority="1146" stopIfTrue="1" operator="lessThan">
      <formula>0</formula>
    </cfRule>
  </conditionalFormatting>
  <conditionalFormatting sqref="F811">
    <cfRule type="cellIs" dxfId="2" priority="1145" stopIfTrue="1" operator="lessThan">
      <formula>0</formula>
    </cfRule>
  </conditionalFormatting>
  <conditionalFormatting sqref="F812">
    <cfRule type="cellIs" dxfId="2" priority="1144" stopIfTrue="1" operator="lessThan">
      <formula>0</formula>
    </cfRule>
  </conditionalFormatting>
  <conditionalFormatting sqref="F813">
    <cfRule type="cellIs" dxfId="2" priority="1143" stopIfTrue="1" operator="lessThan">
      <formula>0</formula>
    </cfRule>
  </conditionalFormatting>
  <conditionalFormatting sqref="F814">
    <cfRule type="cellIs" dxfId="2" priority="1142" stopIfTrue="1" operator="lessThan">
      <formula>0</formula>
    </cfRule>
  </conditionalFormatting>
  <conditionalFormatting sqref="F815">
    <cfRule type="cellIs" dxfId="2" priority="1141" stopIfTrue="1" operator="lessThan">
      <formula>0</formula>
    </cfRule>
  </conditionalFormatting>
  <conditionalFormatting sqref="F816">
    <cfRule type="cellIs" dxfId="2" priority="1140" stopIfTrue="1" operator="lessThan">
      <formula>0</formula>
    </cfRule>
  </conditionalFormatting>
  <conditionalFormatting sqref="F817">
    <cfRule type="cellIs" dxfId="2" priority="1139" stopIfTrue="1" operator="lessThan">
      <formula>0</formula>
    </cfRule>
  </conditionalFormatting>
  <conditionalFormatting sqref="F818">
    <cfRule type="cellIs" dxfId="2" priority="1138" stopIfTrue="1" operator="lessThan">
      <formula>0</formula>
    </cfRule>
  </conditionalFormatting>
  <conditionalFormatting sqref="F819">
    <cfRule type="cellIs" dxfId="2" priority="1137" stopIfTrue="1" operator="lessThan">
      <formula>0</formula>
    </cfRule>
  </conditionalFormatting>
  <conditionalFormatting sqref="F820">
    <cfRule type="cellIs" dxfId="2" priority="1136" stopIfTrue="1" operator="lessThan">
      <formula>0</formula>
    </cfRule>
  </conditionalFormatting>
  <conditionalFormatting sqref="F821">
    <cfRule type="cellIs" dxfId="2" priority="1135" stopIfTrue="1" operator="lessThan">
      <formula>0</formula>
    </cfRule>
  </conditionalFormatting>
  <conditionalFormatting sqref="F822">
    <cfRule type="cellIs" dxfId="2" priority="1134" stopIfTrue="1" operator="lessThan">
      <formula>0</formula>
    </cfRule>
  </conditionalFormatting>
  <conditionalFormatting sqref="F823">
    <cfRule type="cellIs" dxfId="2" priority="1133" stopIfTrue="1" operator="lessThan">
      <formula>0</formula>
    </cfRule>
  </conditionalFormatting>
  <conditionalFormatting sqref="F824">
    <cfRule type="cellIs" dxfId="2" priority="1132" stopIfTrue="1" operator="lessThan">
      <formula>0</formula>
    </cfRule>
  </conditionalFormatting>
  <conditionalFormatting sqref="F825">
    <cfRule type="cellIs" dxfId="2" priority="1131" stopIfTrue="1" operator="lessThan">
      <formula>0</formula>
    </cfRule>
  </conditionalFormatting>
  <conditionalFormatting sqref="F826">
    <cfRule type="cellIs" dxfId="2" priority="1130" stopIfTrue="1" operator="lessThan">
      <formula>0</formula>
    </cfRule>
  </conditionalFormatting>
  <conditionalFormatting sqref="F827">
    <cfRule type="cellIs" dxfId="2" priority="1129" stopIfTrue="1" operator="lessThan">
      <formula>0</formula>
    </cfRule>
  </conditionalFormatting>
  <conditionalFormatting sqref="F828">
    <cfRule type="cellIs" dxfId="2" priority="1128" stopIfTrue="1" operator="lessThan">
      <formula>0</formula>
    </cfRule>
  </conditionalFormatting>
  <conditionalFormatting sqref="F829">
    <cfRule type="cellIs" dxfId="2" priority="1127" stopIfTrue="1" operator="lessThan">
      <formula>0</formula>
    </cfRule>
  </conditionalFormatting>
  <conditionalFormatting sqref="F830">
    <cfRule type="cellIs" dxfId="2" priority="1126" stopIfTrue="1" operator="lessThan">
      <formula>0</formula>
    </cfRule>
  </conditionalFormatting>
  <conditionalFormatting sqref="F831">
    <cfRule type="cellIs" dxfId="2" priority="1125" stopIfTrue="1" operator="lessThan">
      <formula>0</formula>
    </cfRule>
  </conditionalFormatting>
  <conditionalFormatting sqref="F832">
    <cfRule type="cellIs" dxfId="2" priority="1124" stopIfTrue="1" operator="lessThan">
      <formula>0</formula>
    </cfRule>
  </conditionalFormatting>
  <conditionalFormatting sqref="F833">
    <cfRule type="cellIs" dxfId="2" priority="1123" stopIfTrue="1" operator="lessThan">
      <formula>0</formula>
    </cfRule>
  </conditionalFormatting>
  <conditionalFormatting sqref="F834">
    <cfRule type="cellIs" dxfId="2" priority="1122" stopIfTrue="1" operator="lessThan">
      <formula>0</formula>
    </cfRule>
  </conditionalFormatting>
  <conditionalFormatting sqref="F835">
    <cfRule type="cellIs" dxfId="2" priority="1121" stopIfTrue="1" operator="lessThan">
      <formula>0</formula>
    </cfRule>
  </conditionalFormatting>
  <conditionalFormatting sqref="F836">
    <cfRule type="cellIs" dxfId="2" priority="1120" stopIfTrue="1" operator="lessThan">
      <formula>0</formula>
    </cfRule>
  </conditionalFormatting>
  <conditionalFormatting sqref="F837">
    <cfRule type="cellIs" dxfId="2" priority="1119" stopIfTrue="1" operator="lessThan">
      <formula>0</formula>
    </cfRule>
  </conditionalFormatting>
  <conditionalFormatting sqref="F838">
    <cfRule type="cellIs" dxfId="2" priority="1118" stopIfTrue="1" operator="lessThan">
      <formula>0</formula>
    </cfRule>
  </conditionalFormatting>
  <conditionalFormatting sqref="F839">
    <cfRule type="cellIs" dxfId="2" priority="1117" stopIfTrue="1" operator="lessThan">
      <formula>0</formula>
    </cfRule>
  </conditionalFormatting>
  <conditionalFormatting sqref="F840">
    <cfRule type="cellIs" dxfId="2" priority="1116" stopIfTrue="1" operator="lessThan">
      <formula>0</formula>
    </cfRule>
  </conditionalFormatting>
  <conditionalFormatting sqref="F841">
    <cfRule type="cellIs" dxfId="2" priority="1115" stopIfTrue="1" operator="lessThan">
      <formula>0</formula>
    </cfRule>
  </conditionalFormatting>
  <conditionalFormatting sqref="F842">
    <cfRule type="cellIs" dxfId="2" priority="1114" stopIfTrue="1" operator="lessThan">
      <formula>0</formula>
    </cfRule>
  </conditionalFormatting>
  <conditionalFormatting sqref="F843">
    <cfRule type="cellIs" dxfId="2" priority="1113" stopIfTrue="1" operator="lessThan">
      <formula>0</formula>
    </cfRule>
  </conditionalFormatting>
  <conditionalFormatting sqref="F844">
    <cfRule type="cellIs" dxfId="2" priority="1112" stopIfTrue="1" operator="lessThan">
      <formula>0</formula>
    </cfRule>
  </conditionalFormatting>
  <conditionalFormatting sqref="F845">
    <cfRule type="cellIs" dxfId="2" priority="1111" stopIfTrue="1" operator="lessThan">
      <formula>0</formula>
    </cfRule>
  </conditionalFormatting>
  <conditionalFormatting sqref="F846">
    <cfRule type="cellIs" dxfId="2" priority="1110" stopIfTrue="1" operator="lessThan">
      <formula>0</formula>
    </cfRule>
  </conditionalFormatting>
  <conditionalFormatting sqref="F847">
    <cfRule type="cellIs" dxfId="2" priority="1109" stopIfTrue="1" operator="lessThan">
      <formula>0</formula>
    </cfRule>
  </conditionalFormatting>
  <conditionalFormatting sqref="F848">
    <cfRule type="cellIs" dxfId="2" priority="1108" stopIfTrue="1" operator="lessThan">
      <formula>0</formula>
    </cfRule>
  </conditionalFormatting>
  <conditionalFormatting sqref="F849">
    <cfRule type="cellIs" dxfId="2" priority="1107" stopIfTrue="1" operator="lessThan">
      <formula>0</formula>
    </cfRule>
  </conditionalFormatting>
  <conditionalFormatting sqref="F850">
    <cfRule type="cellIs" dxfId="2" priority="1106" stopIfTrue="1" operator="lessThan">
      <formula>0</formula>
    </cfRule>
  </conditionalFormatting>
  <conditionalFormatting sqref="F851">
    <cfRule type="cellIs" dxfId="2" priority="1105" stopIfTrue="1" operator="lessThan">
      <formula>0</formula>
    </cfRule>
  </conditionalFormatting>
  <conditionalFormatting sqref="F852">
    <cfRule type="cellIs" dxfId="2" priority="1104" stopIfTrue="1" operator="lessThan">
      <formula>0</formula>
    </cfRule>
  </conditionalFormatting>
  <conditionalFormatting sqref="F853">
    <cfRule type="cellIs" dxfId="2" priority="1103" stopIfTrue="1" operator="lessThan">
      <formula>0</formula>
    </cfRule>
  </conditionalFormatting>
  <conditionalFormatting sqref="F854">
    <cfRule type="cellIs" dxfId="2" priority="1102" stopIfTrue="1" operator="lessThan">
      <formula>0</formula>
    </cfRule>
  </conditionalFormatting>
  <conditionalFormatting sqref="F855">
    <cfRule type="cellIs" dxfId="2" priority="1101" stopIfTrue="1" operator="lessThan">
      <formula>0</formula>
    </cfRule>
  </conditionalFormatting>
  <conditionalFormatting sqref="F856">
    <cfRule type="cellIs" dxfId="2" priority="1100" stopIfTrue="1" operator="lessThan">
      <formula>0</formula>
    </cfRule>
  </conditionalFormatting>
  <conditionalFormatting sqref="F857">
    <cfRule type="cellIs" dxfId="2" priority="1099" stopIfTrue="1" operator="lessThan">
      <formula>0</formula>
    </cfRule>
  </conditionalFormatting>
  <conditionalFormatting sqref="F858">
    <cfRule type="cellIs" dxfId="2" priority="1098" stopIfTrue="1" operator="lessThan">
      <formula>0</formula>
    </cfRule>
  </conditionalFormatting>
  <conditionalFormatting sqref="F859">
    <cfRule type="cellIs" dxfId="2" priority="1097" stopIfTrue="1" operator="lessThan">
      <formula>0</formula>
    </cfRule>
  </conditionalFormatting>
  <conditionalFormatting sqref="F860">
    <cfRule type="cellIs" dxfId="2" priority="1096" stopIfTrue="1" operator="lessThan">
      <formula>0</formula>
    </cfRule>
  </conditionalFormatting>
  <conditionalFormatting sqref="F861">
    <cfRule type="cellIs" dxfId="2" priority="1095" stopIfTrue="1" operator="lessThan">
      <formula>0</formula>
    </cfRule>
  </conditionalFormatting>
  <conditionalFormatting sqref="F862">
    <cfRule type="cellIs" dxfId="2" priority="1094" stopIfTrue="1" operator="lessThan">
      <formula>0</formula>
    </cfRule>
  </conditionalFormatting>
  <conditionalFormatting sqref="F863">
    <cfRule type="cellIs" dxfId="2" priority="1093" stopIfTrue="1" operator="lessThan">
      <formula>0</formula>
    </cfRule>
  </conditionalFormatting>
  <conditionalFormatting sqref="F864">
    <cfRule type="cellIs" dxfId="2" priority="1092" stopIfTrue="1" operator="lessThan">
      <formula>0</formula>
    </cfRule>
  </conditionalFormatting>
  <conditionalFormatting sqref="F865">
    <cfRule type="cellIs" dxfId="2" priority="1091" stopIfTrue="1" operator="lessThan">
      <formula>0</formula>
    </cfRule>
  </conditionalFormatting>
  <conditionalFormatting sqref="F866">
    <cfRule type="cellIs" dxfId="2" priority="1090" stopIfTrue="1" operator="lessThan">
      <formula>0</formula>
    </cfRule>
  </conditionalFormatting>
  <conditionalFormatting sqref="F867">
    <cfRule type="cellIs" dxfId="2" priority="1089" stopIfTrue="1" operator="lessThan">
      <formula>0</formula>
    </cfRule>
  </conditionalFormatting>
  <conditionalFormatting sqref="F868">
    <cfRule type="cellIs" dxfId="2" priority="1088" stopIfTrue="1" operator="lessThan">
      <formula>0</formula>
    </cfRule>
  </conditionalFormatting>
  <conditionalFormatting sqref="F869">
    <cfRule type="cellIs" dxfId="2" priority="1087" stopIfTrue="1" operator="lessThan">
      <formula>0</formula>
    </cfRule>
  </conditionalFormatting>
  <conditionalFormatting sqref="F870">
    <cfRule type="cellIs" dxfId="2" priority="1086" stopIfTrue="1" operator="lessThan">
      <formula>0</formula>
    </cfRule>
  </conditionalFormatting>
  <conditionalFormatting sqref="F871">
    <cfRule type="cellIs" dxfId="2" priority="1085" stopIfTrue="1" operator="lessThan">
      <formula>0</formula>
    </cfRule>
  </conditionalFormatting>
  <conditionalFormatting sqref="F872">
    <cfRule type="cellIs" dxfId="2" priority="1084" stopIfTrue="1" operator="lessThan">
      <formula>0</formula>
    </cfRule>
  </conditionalFormatting>
  <conditionalFormatting sqref="F873">
    <cfRule type="cellIs" dxfId="2" priority="1083" stopIfTrue="1" operator="lessThan">
      <formula>0</formula>
    </cfRule>
  </conditionalFormatting>
  <conditionalFormatting sqref="F874">
    <cfRule type="cellIs" dxfId="2" priority="1082" stopIfTrue="1" operator="lessThan">
      <formula>0</formula>
    </cfRule>
  </conditionalFormatting>
  <conditionalFormatting sqref="F875">
    <cfRule type="cellIs" dxfId="2" priority="1081" stopIfTrue="1" operator="lessThan">
      <formula>0</formula>
    </cfRule>
  </conditionalFormatting>
  <conditionalFormatting sqref="F876">
    <cfRule type="cellIs" dxfId="2" priority="1080" stopIfTrue="1" operator="lessThan">
      <formula>0</formula>
    </cfRule>
  </conditionalFormatting>
  <conditionalFormatting sqref="F877">
    <cfRule type="cellIs" dxfId="2" priority="1079" stopIfTrue="1" operator="lessThan">
      <formula>0</formula>
    </cfRule>
  </conditionalFormatting>
  <conditionalFormatting sqref="F878">
    <cfRule type="cellIs" dxfId="2" priority="1078" stopIfTrue="1" operator="lessThan">
      <formula>0</formula>
    </cfRule>
  </conditionalFormatting>
  <conditionalFormatting sqref="F879">
    <cfRule type="cellIs" dxfId="2" priority="1077" stopIfTrue="1" operator="lessThan">
      <formula>0</formula>
    </cfRule>
  </conditionalFormatting>
  <conditionalFormatting sqref="F880">
    <cfRule type="cellIs" dxfId="2" priority="1076" stopIfTrue="1" operator="lessThan">
      <formula>0</formula>
    </cfRule>
  </conditionalFormatting>
  <conditionalFormatting sqref="F881">
    <cfRule type="cellIs" dxfId="2" priority="1075" stopIfTrue="1" operator="lessThan">
      <formula>0</formula>
    </cfRule>
  </conditionalFormatting>
  <conditionalFormatting sqref="F882">
    <cfRule type="cellIs" dxfId="2" priority="1074" stopIfTrue="1" operator="lessThan">
      <formula>0</formula>
    </cfRule>
  </conditionalFormatting>
  <conditionalFormatting sqref="F883">
    <cfRule type="cellIs" dxfId="2" priority="1073" stopIfTrue="1" operator="lessThan">
      <formula>0</formula>
    </cfRule>
  </conditionalFormatting>
  <conditionalFormatting sqref="F884">
    <cfRule type="cellIs" dxfId="2" priority="1072" stopIfTrue="1" operator="lessThan">
      <formula>0</formula>
    </cfRule>
  </conditionalFormatting>
  <conditionalFormatting sqref="F885">
    <cfRule type="cellIs" dxfId="2" priority="1071" stopIfTrue="1" operator="lessThan">
      <formula>0</formula>
    </cfRule>
  </conditionalFormatting>
  <conditionalFormatting sqref="F886">
    <cfRule type="cellIs" dxfId="2" priority="1070" stopIfTrue="1" operator="lessThan">
      <formula>0</formula>
    </cfRule>
  </conditionalFormatting>
  <conditionalFormatting sqref="F887">
    <cfRule type="cellIs" dxfId="2" priority="1069" stopIfTrue="1" operator="lessThan">
      <formula>0</formula>
    </cfRule>
  </conditionalFormatting>
  <conditionalFormatting sqref="F888">
    <cfRule type="cellIs" dxfId="2" priority="1068" stopIfTrue="1" operator="lessThan">
      <formula>0</formula>
    </cfRule>
  </conditionalFormatting>
  <conditionalFormatting sqref="F889">
    <cfRule type="cellIs" dxfId="2" priority="1067" stopIfTrue="1" operator="lessThan">
      <formula>0</formula>
    </cfRule>
  </conditionalFormatting>
  <conditionalFormatting sqref="F890">
    <cfRule type="cellIs" dxfId="2" priority="1066" stopIfTrue="1" operator="lessThan">
      <formula>0</formula>
    </cfRule>
  </conditionalFormatting>
  <conditionalFormatting sqref="F891">
    <cfRule type="cellIs" dxfId="2" priority="1065" stopIfTrue="1" operator="lessThan">
      <formula>0</formula>
    </cfRule>
  </conditionalFormatting>
  <conditionalFormatting sqref="F892">
    <cfRule type="cellIs" dxfId="2" priority="1064" stopIfTrue="1" operator="lessThan">
      <formula>0</formula>
    </cfRule>
  </conditionalFormatting>
  <conditionalFormatting sqref="F893">
    <cfRule type="cellIs" dxfId="2" priority="1063" stopIfTrue="1" operator="lessThan">
      <formula>0</formula>
    </cfRule>
  </conditionalFormatting>
  <conditionalFormatting sqref="F894">
    <cfRule type="cellIs" dxfId="2" priority="1062" stopIfTrue="1" operator="lessThan">
      <formula>0</formula>
    </cfRule>
  </conditionalFormatting>
  <conditionalFormatting sqref="F895">
    <cfRule type="cellIs" dxfId="2" priority="1061" stopIfTrue="1" operator="lessThan">
      <formula>0</formula>
    </cfRule>
  </conditionalFormatting>
  <conditionalFormatting sqref="F896">
    <cfRule type="cellIs" dxfId="2" priority="1060" stopIfTrue="1" operator="lessThan">
      <formula>0</formula>
    </cfRule>
  </conditionalFormatting>
  <conditionalFormatting sqref="F897">
    <cfRule type="cellIs" dxfId="2" priority="1059" stopIfTrue="1" operator="lessThan">
      <formula>0</formula>
    </cfRule>
  </conditionalFormatting>
  <conditionalFormatting sqref="F898">
    <cfRule type="cellIs" dxfId="2" priority="1058" stopIfTrue="1" operator="lessThan">
      <formula>0</formula>
    </cfRule>
  </conditionalFormatting>
  <conditionalFormatting sqref="F899">
    <cfRule type="cellIs" dxfId="2" priority="1057" stopIfTrue="1" operator="lessThan">
      <formula>0</formula>
    </cfRule>
  </conditionalFormatting>
  <conditionalFormatting sqref="F900">
    <cfRule type="cellIs" dxfId="2" priority="1056" stopIfTrue="1" operator="lessThan">
      <formula>0</formula>
    </cfRule>
  </conditionalFormatting>
  <conditionalFormatting sqref="F901">
    <cfRule type="cellIs" dxfId="2" priority="1055" stopIfTrue="1" operator="lessThan">
      <formula>0</formula>
    </cfRule>
  </conditionalFormatting>
  <conditionalFormatting sqref="F902">
    <cfRule type="cellIs" dxfId="2" priority="1054" stopIfTrue="1" operator="lessThan">
      <formula>0</formula>
    </cfRule>
  </conditionalFormatting>
  <conditionalFormatting sqref="F903">
    <cfRule type="cellIs" dxfId="2" priority="1053" stopIfTrue="1" operator="lessThan">
      <formula>0</formula>
    </cfRule>
  </conditionalFormatting>
  <conditionalFormatting sqref="F904">
    <cfRule type="cellIs" dxfId="2" priority="1052" stopIfTrue="1" operator="lessThan">
      <formula>0</formula>
    </cfRule>
  </conditionalFormatting>
  <conditionalFormatting sqref="F905">
    <cfRule type="cellIs" dxfId="2" priority="1051" stopIfTrue="1" operator="lessThan">
      <formula>0</formula>
    </cfRule>
  </conditionalFormatting>
  <conditionalFormatting sqref="F906">
    <cfRule type="cellIs" dxfId="2" priority="1050" stopIfTrue="1" operator="lessThan">
      <formula>0</formula>
    </cfRule>
  </conditionalFormatting>
  <conditionalFormatting sqref="F907">
    <cfRule type="cellIs" dxfId="2" priority="1049" stopIfTrue="1" operator="lessThan">
      <formula>0</formula>
    </cfRule>
  </conditionalFormatting>
  <conditionalFormatting sqref="F908">
    <cfRule type="cellIs" dxfId="2" priority="1048" stopIfTrue="1" operator="lessThan">
      <formula>0</formula>
    </cfRule>
  </conditionalFormatting>
  <conditionalFormatting sqref="F909">
    <cfRule type="cellIs" dxfId="2" priority="1047" stopIfTrue="1" operator="lessThan">
      <formula>0</formula>
    </cfRule>
  </conditionalFormatting>
  <conditionalFormatting sqref="F910">
    <cfRule type="cellIs" dxfId="2" priority="1046" stopIfTrue="1" operator="lessThan">
      <formula>0</formula>
    </cfRule>
  </conditionalFormatting>
  <conditionalFormatting sqref="F911">
    <cfRule type="cellIs" dxfId="2" priority="1045" stopIfTrue="1" operator="lessThan">
      <formula>0</formula>
    </cfRule>
  </conditionalFormatting>
  <conditionalFormatting sqref="F912">
    <cfRule type="cellIs" dxfId="2" priority="1044" stopIfTrue="1" operator="lessThan">
      <formula>0</formula>
    </cfRule>
  </conditionalFormatting>
  <conditionalFormatting sqref="F913">
    <cfRule type="cellIs" dxfId="2" priority="1043" stopIfTrue="1" operator="lessThan">
      <formula>0</formula>
    </cfRule>
  </conditionalFormatting>
  <conditionalFormatting sqref="F914">
    <cfRule type="cellIs" dxfId="2" priority="1042" stopIfTrue="1" operator="lessThan">
      <formula>0</formula>
    </cfRule>
  </conditionalFormatting>
  <conditionalFormatting sqref="F915">
    <cfRule type="cellIs" dxfId="2" priority="1041" stopIfTrue="1" operator="lessThan">
      <formula>0</formula>
    </cfRule>
  </conditionalFormatting>
  <conditionalFormatting sqref="F916">
    <cfRule type="cellIs" dxfId="2" priority="1040" stopIfTrue="1" operator="lessThan">
      <formula>0</formula>
    </cfRule>
  </conditionalFormatting>
  <conditionalFormatting sqref="F917">
    <cfRule type="cellIs" dxfId="2" priority="1039" stopIfTrue="1" operator="lessThan">
      <formula>0</formula>
    </cfRule>
  </conditionalFormatting>
  <conditionalFormatting sqref="F918">
    <cfRule type="cellIs" dxfId="2" priority="1038" stopIfTrue="1" operator="lessThan">
      <formula>0</formula>
    </cfRule>
  </conditionalFormatting>
  <conditionalFormatting sqref="F919">
    <cfRule type="cellIs" dxfId="2" priority="1037" stopIfTrue="1" operator="lessThan">
      <formula>0</formula>
    </cfRule>
  </conditionalFormatting>
  <conditionalFormatting sqref="F920">
    <cfRule type="cellIs" dxfId="2" priority="1036" stopIfTrue="1" operator="lessThan">
      <formula>0</formula>
    </cfRule>
  </conditionalFormatting>
  <conditionalFormatting sqref="F921">
    <cfRule type="cellIs" dxfId="2" priority="1035" stopIfTrue="1" operator="lessThan">
      <formula>0</formula>
    </cfRule>
  </conditionalFormatting>
  <conditionalFormatting sqref="F922">
    <cfRule type="cellIs" dxfId="2" priority="1034" stopIfTrue="1" operator="lessThan">
      <formula>0</formula>
    </cfRule>
  </conditionalFormatting>
  <conditionalFormatting sqref="F923">
    <cfRule type="cellIs" dxfId="2" priority="1033" stopIfTrue="1" operator="lessThan">
      <formula>0</formula>
    </cfRule>
  </conditionalFormatting>
  <conditionalFormatting sqref="F924">
    <cfRule type="cellIs" dxfId="2" priority="1032" stopIfTrue="1" operator="lessThan">
      <formula>0</formula>
    </cfRule>
  </conditionalFormatting>
  <conditionalFormatting sqref="F925">
    <cfRule type="cellIs" dxfId="2" priority="1031" stopIfTrue="1" operator="lessThan">
      <formula>0</formula>
    </cfRule>
  </conditionalFormatting>
  <conditionalFormatting sqref="F926">
    <cfRule type="cellIs" dxfId="2" priority="1030" stopIfTrue="1" operator="lessThan">
      <formula>0</formula>
    </cfRule>
  </conditionalFormatting>
  <conditionalFormatting sqref="F927">
    <cfRule type="cellIs" dxfId="2" priority="1029" stopIfTrue="1" operator="lessThan">
      <formula>0</formula>
    </cfRule>
  </conditionalFormatting>
  <conditionalFormatting sqref="F928">
    <cfRule type="cellIs" dxfId="2" priority="1028" stopIfTrue="1" operator="lessThan">
      <formula>0</formula>
    </cfRule>
  </conditionalFormatting>
  <conditionalFormatting sqref="F929">
    <cfRule type="cellIs" dxfId="2" priority="1027" stopIfTrue="1" operator="lessThan">
      <formula>0</formula>
    </cfRule>
  </conditionalFormatting>
  <conditionalFormatting sqref="F930">
    <cfRule type="cellIs" dxfId="2" priority="1026" stopIfTrue="1" operator="lessThan">
      <formula>0</formula>
    </cfRule>
  </conditionalFormatting>
  <conditionalFormatting sqref="F931">
    <cfRule type="cellIs" dxfId="2" priority="1025" stopIfTrue="1" operator="lessThan">
      <formula>0</formula>
    </cfRule>
  </conditionalFormatting>
  <conditionalFormatting sqref="F932">
    <cfRule type="cellIs" dxfId="2" priority="1024" stopIfTrue="1" operator="lessThan">
      <formula>0</formula>
    </cfRule>
  </conditionalFormatting>
  <conditionalFormatting sqref="F933">
    <cfRule type="cellIs" dxfId="2" priority="1023" stopIfTrue="1" operator="lessThan">
      <formula>0</formula>
    </cfRule>
  </conditionalFormatting>
  <conditionalFormatting sqref="F934">
    <cfRule type="cellIs" dxfId="2" priority="1022" stopIfTrue="1" operator="lessThan">
      <formula>0</formula>
    </cfRule>
  </conditionalFormatting>
  <conditionalFormatting sqref="F935">
    <cfRule type="cellIs" dxfId="2" priority="1021" stopIfTrue="1" operator="lessThan">
      <formula>0</formula>
    </cfRule>
  </conditionalFormatting>
  <conditionalFormatting sqref="F936">
    <cfRule type="cellIs" dxfId="2" priority="1020" stopIfTrue="1" operator="lessThan">
      <formula>0</formula>
    </cfRule>
  </conditionalFormatting>
  <conditionalFormatting sqref="F937">
    <cfRule type="cellIs" dxfId="2" priority="1019" stopIfTrue="1" operator="lessThan">
      <formula>0</formula>
    </cfRule>
  </conditionalFormatting>
  <conditionalFormatting sqref="F938">
    <cfRule type="cellIs" dxfId="2" priority="1018" stopIfTrue="1" operator="lessThan">
      <formula>0</formula>
    </cfRule>
  </conditionalFormatting>
  <conditionalFormatting sqref="F939">
    <cfRule type="cellIs" dxfId="2" priority="1017" stopIfTrue="1" operator="lessThan">
      <formula>0</formula>
    </cfRule>
  </conditionalFormatting>
  <conditionalFormatting sqref="F940">
    <cfRule type="cellIs" dxfId="2" priority="1016" stopIfTrue="1" operator="lessThan">
      <formula>0</formula>
    </cfRule>
  </conditionalFormatting>
  <conditionalFormatting sqref="F941">
    <cfRule type="cellIs" dxfId="2" priority="1015" stopIfTrue="1" operator="lessThan">
      <formula>0</formula>
    </cfRule>
  </conditionalFormatting>
  <conditionalFormatting sqref="F942">
    <cfRule type="cellIs" dxfId="2" priority="1014" stopIfTrue="1" operator="lessThan">
      <formula>0</formula>
    </cfRule>
  </conditionalFormatting>
  <conditionalFormatting sqref="F943">
    <cfRule type="cellIs" dxfId="2" priority="1013" stopIfTrue="1" operator="lessThan">
      <formula>0</formula>
    </cfRule>
  </conditionalFormatting>
  <conditionalFormatting sqref="F944">
    <cfRule type="cellIs" dxfId="2" priority="1012" stopIfTrue="1" operator="lessThan">
      <formula>0</formula>
    </cfRule>
  </conditionalFormatting>
  <conditionalFormatting sqref="F945">
    <cfRule type="cellIs" dxfId="2" priority="1011" stopIfTrue="1" operator="lessThan">
      <formula>0</formula>
    </cfRule>
  </conditionalFormatting>
  <conditionalFormatting sqref="F946">
    <cfRule type="cellIs" dxfId="2" priority="1010" stopIfTrue="1" operator="lessThan">
      <formula>0</formula>
    </cfRule>
  </conditionalFormatting>
  <conditionalFormatting sqref="F947">
    <cfRule type="cellIs" dxfId="2" priority="1009" stopIfTrue="1" operator="lessThan">
      <formula>0</formula>
    </cfRule>
  </conditionalFormatting>
  <conditionalFormatting sqref="F948">
    <cfRule type="cellIs" dxfId="2" priority="1008" stopIfTrue="1" operator="lessThan">
      <formula>0</formula>
    </cfRule>
  </conditionalFormatting>
  <conditionalFormatting sqref="F949">
    <cfRule type="cellIs" dxfId="2" priority="1007" stopIfTrue="1" operator="lessThan">
      <formula>0</formula>
    </cfRule>
  </conditionalFormatting>
  <conditionalFormatting sqref="F950">
    <cfRule type="cellIs" dxfId="2" priority="1006" stopIfTrue="1" operator="lessThan">
      <formula>0</formula>
    </cfRule>
  </conditionalFormatting>
  <conditionalFormatting sqref="F951">
    <cfRule type="cellIs" dxfId="2" priority="1005" stopIfTrue="1" operator="lessThan">
      <formula>0</formula>
    </cfRule>
  </conditionalFormatting>
  <conditionalFormatting sqref="F952">
    <cfRule type="cellIs" dxfId="2" priority="1004" stopIfTrue="1" operator="lessThan">
      <formula>0</formula>
    </cfRule>
  </conditionalFormatting>
  <conditionalFormatting sqref="F953">
    <cfRule type="cellIs" dxfId="2" priority="1003" stopIfTrue="1" operator="lessThan">
      <formula>0</formula>
    </cfRule>
  </conditionalFormatting>
  <conditionalFormatting sqref="F954">
    <cfRule type="cellIs" dxfId="2" priority="1002" stopIfTrue="1" operator="lessThan">
      <formula>0</formula>
    </cfRule>
  </conditionalFormatting>
  <conditionalFormatting sqref="F955">
    <cfRule type="cellIs" dxfId="2" priority="1001" stopIfTrue="1" operator="lessThan">
      <formula>0</formula>
    </cfRule>
  </conditionalFormatting>
  <conditionalFormatting sqref="F956">
    <cfRule type="cellIs" dxfId="2" priority="1000" stopIfTrue="1" operator="lessThan">
      <formula>0</formula>
    </cfRule>
  </conditionalFormatting>
  <conditionalFormatting sqref="F957">
    <cfRule type="cellIs" dxfId="2" priority="999" stopIfTrue="1" operator="lessThan">
      <formula>0</formula>
    </cfRule>
  </conditionalFormatting>
  <conditionalFormatting sqref="F958">
    <cfRule type="cellIs" dxfId="2" priority="998" stopIfTrue="1" operator="lessThan">
      <formula>0</formula>
    </cfRule>
  </conditionalFormatting>
  <conditionalFormatting sqref="F959">
    <cfRule type="cellIs" dxfId="2" priority="997" stopIfTrue="1" operator="lessThan">
      <formula>0</formula>
    </cfRule>
  </conditionalFormatting>
  <conditionalFormatting sqref="F960">
    <cfRule type="cellIs" dxfId="2" priority="996" stopIfTrue="1" operator="lessThan">
      <formula>0</formula>
    </cfRule>
  </conditionalFormatting>
  <conditionalFormatting sqref="F961">
    <cfRule type="cellIs" dxfId="2" priority="995" stopIfTrue="1" operator="lessThan">
      <formula>0</formula>
    </cfRule>
  </conditionalFormatting>
  <conditionalFormatting sqref="F962">
    <cfRule type="cellIs" dxfId="2" priority="994" stopIfTrue="1" operator="lessThan">
      <formula>0</formula>
    </cfRule>
  </conditionalFormatting>
  <conditionalFormatting sqref="F963">
    <cfRule type="cellIs" dxfId="2" priority="993" stopIfTrue="1" operator="lessThan">
      <formula>0</formula>
    </cfRule>
  </conditionalFormatting>
  <conditionalFormatting sqref="F964">
    <cfRule type="cellIs" dxfId="2" priority="992" stopIfTrue="1" operator="lessThan">
      <formula>0</formula>
    </cfRule>
  </conditionalFormatting>
  <conditionalFormatting sqref="F965">
    <cfRule type="cellIs" dxfId="2" priority="991" stopIfTrue="1" operator="lessThan">
      <formula>0</formula>
    </cfRule>
  </conditionalFormatting>
  <conditionalFormatting sqref="F966">
    <cfRule type="cellIs" dxfId="2" priority="990" stopIfTrue="1" operator="lessThan">
      <formula>0</formula>
    </cfRule>
  </conditionalFormatting>
  <conditionalFormatting sqref="F967">
    <cfRule type="cellIs" dxfId="2" priority="989" stopIfTrue="1" operator="lessThan">
      <formula>0</formula>
    </cfRule>
  </conditionalFormatting>
  <conditionalFormatting sqref="F968">
    <cfRule type="cellIs" dxfId="2" priority="988" stopIfTrue="1" operator="lessThan">
      <formula>0</formula>
    </cfRule>
  </conditionalFormatting>
  <conditionalFormatting sqref="F969">
    <cfRule type="cellIs" dxfId="2" priority="987" stopIfTrue="1" operator="lessThan">
      <formula>0</formula>
    </cfRule>
  </conditionalFormatting>
  <conditionalFormatting sqref="F970">
    <cfRule type="cellIs" dxfId="2" priority="986" stopIfTrue="1" operator="lessThan">
      <formula>0</formula>
    </cfRule>
  </conditionalFormatting>
  <conditionalFormatting sqref="F971">
    <cfRule type="cellIs" dxfId="2" priority="985" stopIfTrue="1" operator="lessThan">
      <formula>0</formula>
    </cfRule>
  </conditionalFormatting>
  <conditionalFormatting sqref="F972">
    <cfRule type="cellIs" dxfId="2" priority="984" stopIfTrue="1" operator="lessThan">
      <formula>0</formula>
    </cfRule>
  </conditionalFormatting>
  <conditionalFormatting sqref="F973">
    <cfRule type="cellIs" dxfId="2" priority="983" stopIfTrue="1" operator="lessThan">
      <formula>0</formula>
    </cfRule>
  </conditionalFormatting>
  <conditionalFormatting sqref="F974">
    <cfRule type="cellIs" dxfId="2" priority="982" stopIfTrue="1" operator="lessThan">
      <formula>0</formula>
    </cfRule>
  </conditionalFormatting>
  <conditionalFormatting sqref="F975">
    <cfRule type="cellIs" dxfId="2" priority="981" stopIfTrue="1" operator="lessThan">
      <formula>0</formula>
    </cfRule>
  </conditionalFormatting>
  <conditionalFormatting sqref="F976">
    <cfRule type="cellIs" dxfId="2" priority="980" stopIfTrue="1" operator="lessThan">
      <formula>0</formula>
    </cfRule>
  </conditionalFormatting>
  <conditionalFormatting sqref="F977">
    <cfRule type="cellIs" dxfId="2" priority="979" stopIfTrue="1" operator="lessThan">
      <formula>0</formula>
    </cfRule>
  </conditionalFormatting>
  <conditionalFormatting sqref="F978">
    <cfRule type="cellIs" dxfId="2" priority="978" stopIfTrue="1" operator="lessThan">
      <formula>0</formula>
    </cfRule>
  </conditionalFormatting>
  <conditionalFormatting sqref="F979">
    <cfRule type="cellIs" dxfId="2" priority="977" stopIfTrue="1" operator="lessThan">
      <formula>0</formula>
    </cfRule>
  </conditionalFormatting>
  <conditionalFormatting sqref="F980">
    <cfRule type="cellIs" dxfId="2" priority="976" stopIfTrue="1" operator="lessThan">
      <formula>0</formula>
    </cfRule>
  </conditionalFormatting>
  <conditionalFormatting sqref="F981">
    <cfRule type="cellIs" dxfId="2" priority="975" stopIfTrue="1" operator="lessThan">
      <formula>0</formula>
    </cfRule>
  </conditionalFormatting>
  <conditionalFormatting sqref="F982">
    <cfRule type="cellIs" dxfId="2" priority="974" stopIfTrue="1" operator="lessThan">
      <formula>0</formula>
    </cfRule>
  </conditionalFormatting>
  <conditionalFormatting sqref="F983">
    <cfRule type="cellIs" dxfId="2" priority="973" stopIfTrue="1" operator="lessThan">
      <formula>0</formula>
    </cfRule>
  </conditionalFormatting>
  <conditionalFormatting sqref="F984">
    <cfRule type="cellIs" dxfId="2" priority="972" stopIfTrue="1" operator="lessThan">
      <formula>0</formula>
    </cfRule>
  </conditionalFormatting>
  <conditionalFormatting sqref="F985">
    <cfRule type="cellIs" dxfId="2" priority="971" stopIfTrue="1" operator="lessThan">
      <formula>0</formula>
    </cfRule>
  </conditionalFormatting>
  <conditionalFormatting sqref="F986">
    <cfRule type="cellIs" dxfId="2" priority="970" stopIfTrue="1" operator="lessThan">
      <formula>0</formula>
    </cfRule>
  </conditionalFormatting>
  <conditionalFormatting sqref="F987">
    <cfRule type="cellIs" dxfId="2" priority="969" stopIfTrue="1" operator="lessThan">
      <formula>0</formula>
    </cfRule>
  </conditionalFormatting>
  <conditionalFormatting sqref="F988">
    <cfRule type="cellIs" dxfId="2" priority="968" stopIfTrue="1" operator="lessThan">
      <formula>0</formula>
    </cfRule>
  </conditionalFormatting>
  <conditionalFormatting sqref="F989">
    <cfRule type="cellIs" dxfId="2" priority="967" stopIfTrue="1" operator="lessThan">
      <formula>0</formula>
    </cfRule>
  </conditionalFormatting>
  <conditionalFormatting sqref="F990">
    <cfRule type="cellIs" dxfId="2" priority="966" stopIfTrue="1" operator="lessThan">
      <formula>0</formula>
    </cfRule>
  </conditionalFormatting>
  <conditionalFormatting sqref="F991">
    <cfRule type="cellIs" dxfId="2" priority="965" stopIfTrue="1" operator="lessThan">
      <formula>0</formula>
    </cfRule>
  </conditionalFormatting>
  <conditionalFormatting sqref="F992">
    <cfRule type="cellIs" dxfId="2" priority="964" stopIfTrue="1" operator="lessThan">
      <formula>0</formula>
    </cfRule>
  </conditionalFormatting>
  <conditionalFormatting sqref="F993">
    <cfRule type="cellIs" dxfId="2" priority="963" stopIfTrue="1" operator="lessThan">
      <formula>0</formula>
    </cfRule>
  </conditionalFormatting>
  <conditionalFormatting sqref="F994">
    <cfRule type="cellIs" dxfId="2" priority="962" stopIfTrue="1" operator="lessThan">
      <formula>0</formula>
    </cfRule>
  </conditionalFormatting>
  <conditionalFormatting sqref="F995">
    <cfRule type="cellIs" dxfId="2" priority="961" stopIfTrue="1" operator="lessThan">
      <formula>0</formula>
    </cfRule>
  </conditionalFormatting>
  <conditionalFormatting sqref="F996">
    <cfRule type="cellIs" dxfId="2" priority="960" stopIfTrue="1" operator="lessThan">
      <formula>0</formula>
    </cfRule>
  </conditionalFormatting>
  <conditionalFormatting sqref="F997">
    <cfRule type="cellIs" dxfId="2" priority="959" stopIfTrue="1" operator="lessThan">
      <formula>0</formula>
    </cfRule>
  </conditionalFormatting>
  <conditionalFormatting sqref="F998">
    <cfRule type="cellIs" dxfId="2" priority="958" stopIfTrue="1" operator="lessThan">
      <formula>0</formula>
    </cfRule>
  </conditionalFormatting>
  <conditionalFormatting sqref="F999">
    <cfRule type="cellIs" dxfId="2" priority="957" stopIfTrue="1" operator="lessThan">
      <formula>0</formula>
    </cfRule>
  </conditionalFormatting>
  <conditionalFormatting sqref="F1000">
    <cfRule type="cellIs" dxfId="2" priority="956" stopIfTrue="1" operator="lessThan">
      <formula>0</formula>
    </cfRule>
  </conditionalFormatting>
  <conditionalFormatting sqref="F1001">
    <cfRule type="cellIs" dxfId="2" priority="955" stopIfTrue="1" operator="lessThan">
      <formula>0</formula>
    </cfRule>
  </conditionalFormatting>
  <conditionalFormatting sqref="F1002">
    <cfRule type="cellIs" dxfId="2" priority="954" stopIfTrue="1" operator="lessThan">
      <formula>0</formula>
    </cfRule>
  </conditionalFormatting>
  <conditionalFormatting sqref="F1003">
    <cfRule type="cellIs" dxfId="2" priority="953" stopIfTrue="1" operator="lessThan">
      <formula>0</formula>
    </cfRule>
  </conditionalFormatting>
  <conditionalFormatting sqref="F1004">
    <cfRule type="cellIs" dxfId="2" priority="952" stopIfTrue="1" operator="lessThan">
      <formula>0</formula>
    </cfRule>
  </conditionalFormatting>
  <conditionalFormatting sqref="F1005">
    <cfRule type="cellIs" dxfId="2" priority="951" stopIfTrue="1" operator="lessThan">
      <formula>0</formula>
    </cfRule>
  </conditionalFormatting>
  <conditionalFormatting sqref="F1006">
    <cfRule type="cellIs" dxfId="2" priority="950" stopIfTrue="1" operator="lessThan">
      <formula>0</formula>
    </cfRule>
  </conditionalFormatting>
  <conditionalFormatting sqref="F1007">
    <cfRule type="cellIs" dxfId="2" priority="949" stopIfTrue="1" operator="lessThan">
      <formula>0</formula>
    </cfRule>
  </conditionalFormatting>
  <conditionalFormatting sqref="F1008">
    <cfRule type="cellIs" dxfId="2" priority="948" stopIfTrue="1" operator="lessThan">
      <formula>0</formula>
    </cfRule>
  </conditionalFormatting>
  <conditionalFormatting sqref="F1009">
    <cfRule type="cellIs" dxfId="2" priority="947" stopIfTrue="1" operator="lessThan">
      <formula>0</formula>
    </cfRule>
  </conditionalFormatting>
  <conditionalFormatting sqref="F1010">
    <cfRule type="cellIs" dxfId="2" priority="946" stopIfTrue="1" operator="lessThan">
      <formula>0</formula>
    </cfRule>
  </conditionalFormatting>
  <conditionalFormatting sqref="F1011">
    <cfRule type="cellIs" dxfId="2" priority="945" stopIfTrue="1" operator="lessThan">
      <formula>0</formula>
    </cfRule>
  </conditionalFormatting>
  <conditionalFormatting sqref="F1012">
    <cfRule type="cellIs" dxfId="2" priority="944" stopIfTrue="1" operator="lessThan">
      <formula>0</formula>
    </cfRule>
  </conditionalFormatting>
  <conditionalFormatting sqref="F1013">
    <cfRule type="cellIs" dxfId="2" priority="943" stopIfTrue="1" operator="lessThan">
      <formula>0</formula>
    </cfRule>
  </conditionalFormatting>
  <conditionalFormatting sqref="F1014">
    <cfRule type="cellIs" dxfId="2" priority="942" stopIfTrue="1" operator="lessThan">
      <formula>0</formula>
    </cfRule>
  </conditionalFormatting>
  <conditionalFormatting sqref="F1015">
    <cfRule type="cellIs" dxfId="2" priority="941" stopIfTrue="1" operator="lessThan">
      <formula>0</formula>
    </cfRule>
  </conditionalFormatting>
  <conditionalFormatting sqref="F1016">
    <cfRule type="cellIs" dxfId="2" priority="940" stopIfTrue="1" operator="lessThan">
      <formula>0</formula>
    </cfRule>
  </conditionalFormatting>
  <conditionalFormatting sqref="F1017">
    <cfRule type="cellIs" dxfId="2" priority="939" stopIfTrue="1" operator="lessThan">
      <formula>0</formula>
    </cfRule>
  </conditionalFormatting>
  <conditionalFormatting sqref="F1018">
    <cfRule type="cellIs" dxfId="2" priority="938" stopIfTrue="1" operator="lessThan">
      <formula>0</formula>
    </cfRule>
  </conditionalFormatting>
  <conditionalFormatting sqref="F1019">
    <cfRule type="cellIs" dxfId="2" priority="937" stopIfTrue="1" operator="lessThan">
      <formula>0</formula>
    </cfRule>
  </conditionalFormatting>
  <conditionalFormatting sqref="F1020">
    <cfRule type="cellIs" dxfId="2" priority="936" stopIfTrue="1" operator="lessThan">
      <formula>0</formula>
    </cfRule>
  </conditionalFormatting>
  <conditionalFormatting sqref="F1021">
    <cfRule type="cellIs" dxfId="2" priority="935" stopIfTrue="1" operator="lessThan">
      <formula>0</formula>
    </cfRule>
  </conditionalFormatting>
  <conditionalFormatting sqref="F1022">
    <cfRule type="cellIs" dxfId="2" priority="934" stopIfTrue="1" operator="lessThan">
      <formula>0</formula>
    </cfRule>
  </conditionalFormatting>
  <conditionalFormatting sqref="F1023">
    <cfRule type="cellIs" dxfId="2" priority="933" stopIfTrue="1" operator="lessThan">
      <formula>0</formula>
    </cfRule>
  </conditionalFormatting>
  <conditionalFormatting sqref="F1024">
    <cfRule type="cellIs" dxfId="2" priority="932" stopIfTrue="1" operator="lessThan">
      <formula>0</formula>
    </cfRule>
  </conditionalFormatting>
  <conditionalFormatting sqref="F1025">
    <cfRule type="cellIs" dxfId="2" priority="931" stopIfTrue="1" operator="lessThan">
      <formula>0</formula>
    </cfRule>
  </conditionalFormatting>
  <conditionalFormatting sqref="F1026">
    <cfRule type="cellIs" dxfId="2" priority="930" stopIfTrue="1" operator="lessThan">
      <formula>0</formula>
    </cfRule>
  </conditionalFormatting>
  <conditionalFormatting sqref="F1027">
    <cfRule type="cellIs" dxfId="2" priority="929" stopIfTrue="1" operator="lessThan">
      <formula>0</formula>
    </cfRule>
  </conditionalFormatting>
  <conditionalFormatting sqref="F1028">
    <cfRule type="cellIs" dxfId="2" priority="928" stopIfTrue="1" operator="lessThan">
      <formula>0</formula>
    </cfRule>
  </conditionalFormatting>
  <conditionalFormatting sqref="F1029">
    <cfRule type="cellIs" dxfId="2" priority="927" stopIfTrue="1" operator="lessThan">
      <formula>0</formula>
    </cfRule>
  </conditionalFormatting>
  <conditionalFormatting sqref="F1030">
    <cfRule type="cellIs" dxfId="2" priority="926" stopIfTrue="1" operator="lessThan">
      <formula>0</formula>
    </cfRule>
  </conditionalFormatting>
  <conditionalFormatting sqref="F1031">
    <cfRule type="cellIs" dxfId="2" priority="925" stopIfTrue="1" operator="lessThan">
      <formula>0</formula>
    </cfRule>
  </conditionalFormatting>
  <conditionalFormatting sqref="F1032">
    <cfRule type="cellIs" dxfId="2" priority="924" stopIfTrue="1" operator="lessThan">
      <formula>0</formula>
    </cfRule>
  </conditionalFormatting>
  <conditionalFormatting sqref="F1033">
    <cfRule type="cellIs" dxfId="2" priority="923" stopIfTrue="1" operator="lessThan">
      <formula>0</formula>
    </cfRule>
  </conditionalFormatting>
  <conditionalFormatting sqref="F1034">
    <cfRule type="cellIs" dxfId="2" priority="922" stopIfTrue="1" operator="lessThan">
      <formula>0</formula>
    </cfRule>
  </conditionalFormatting>
  <conditionalFormatting sqref="F1035">
    <cfRule type="cellIs" dxfId="2" priority="921" stopIfTrue="1" operator="lessThan">
      <formula>0</formula>
    </cfRule>
  </conditionalFormatting>
  <conditionalFormatting sqref="F1036">
    <cfRule type="cellIs" dxfId="2" priority="920" stopIfTrue="1" operator="lessThan">
      <formula>0</formula>
    </cfRule>
  </conditionalFormatting>
  <conditionalFormatting sqref="F1037">
    <cfRule type="cellIs" dxfId="2" priority="919" stopIfTrue="1" operator="lessThan">
      <formula>0</formula>
    </cfRule>
  </conditionalFormatting>
  <conditionalFormatting sqref="F1038">
    <cfRule type="cellIs" dxfId="2" priority="918" stopIfTrue="1" operator="lessThan">
      <formula>0</formula>
    </cfRule>
  </conditionalFormatting>
  <conditionalFormatting sqref="F1039">
    <cfRule type="cellIs" dxfId="2" priority="917" stopIfTrue="1" operator="lessThan">
      <formula>0</formula>
    </cfRule>
  </conditionalFormatting>
  <conditionalFormatting sqref="F1040">
    <cfRule type="cellIs" dxfId="2" priority="916" stopIfTrue="1" operator="lessThan">
      <formula>0</formula>
    </cfRule>
  </conditionalFormatting>
  <conditionalFormatting sqref="F1041">
    <cfRule type="cellIs" dxfId="2" priority="915" stopIfTrue="1" operator="lessThan">
      <formula>0</formula>
    </cfRule>
  </conditionalFormatting>
  <conditionalFormatting sqref="F1042">
    <cfRule type="cellIs" dxfId="2" priority="914" stopIfTrue="1" operator="lessThan">
      <formula>0</formula>
    </cfRule>
  </conditionalFormatting>
  <conditionalFormatting sqref="F1043">
    <cfRule type="cellIs" dxfId="2" priority="913" stopIfTrue="1" operator="lessThan">
      <formula>0</formula>
    </cfRule>
  </conditionalFormatting>
  <conditionalFormatting sqref="F1044">
    <cfRule type="cellIs" dxfId="2" priority="912" stopIfTrue="1" operator="lessThan">
      <formula>0</formula>
    </cfRule>
  </conditionalFormatting>
  <conditionalFormatting sqref="F1045">
    <cfRule type="cellIs" dxfId="2" priority="911" stopIfTrue="1" operator="lessThan">
      <formula>0</formula>
    </cfRule>
  </conditionalFormatting>
  <conditionalFormatting sqref="F1046">
    <cfRule type="cellIs" dxfId="2" priority="910" stopIfTrue="1" operator="lessThan">
      <formula>0</formula>
    </cfRule>
  </conditionalFormatting>
  <conditionalFormatting sqref="F1047">
    <cfRule type="cellIs" dxfId="2" priority="909" stopIfTrue="1" operator="lessThan">
      <formula>0</formula>
    </cfRule>
  </conditionalFormatting>
  <conditionalFormatting sqref="F1048">
    <cfRule type="cellIs" dxfId="2" priority="908" stopIfTrue="1" operator="lessThan">
      <formula>0</formula>
    </cfRule>
  </conditionalFormatting>
  <conditionalFormatting sqref="F1049">
    <cfRule type="cellIs" dxfId="2" priority="907" stopIfTrue="1" operator="lessThan">
      <formula>0</formula>
    </cfRule>
  </conditionalFormatting>
  <conditionalFormatting sqref="F1050">
    <cfRule type="cellIs" dxfId="2" priority="906" stopIfTrue="1" operator="lessThan">
      <formula>0</formula>
    </cfRule>
  </conditionalFormatting>
  <conditionalFormatting sqref="F1051">
    <cfRule type="cellIs" dxfId="2" priority="905" stopIfTrue="1" operator="lessThan">
      <formula>0</formula>
    </cfRule>
  </conditionalFormatting>
  <conditionalFormatting sqref="F1052">
    <cfRule type="cellIs" dxfId="2" priority="904" stopIfTrue="1" operator="lessThan">
      <formula>0</formula>
    </cfRule>
  </conditionalFormatting>
  <conditionalFormatting sqref="F1053">
    <cfRule type="cellIs" dxfId="2" priority="903" stopIfTrue="1" operator="lessThan">
      <formula>0</formula>
    </cfRule>
  </conditionalFormatting>
  <conditionalFormatting sqref="F1054">
    <cfRule type="cellIs" dxfId="2" priority="902" stopIfTrue="1" operator="lessThan">
      <formula>0</formula>
    </cfRule>
  </conditionalFormatting>
  <conditionalFormatting sqref="F1055">
    <cfRule type="cellIs" dxfId="2" priority="901" stopIfTrue="1" operator="lessThan">
      <formula>0</formula>
    </cfRule>
  </conditionalFormatting>
  <conditionalFormatting sqref="F1056">
    <cfRule type="cellIs" dxfId="2" priority="900" stopIfTrue="1" operator="lessThan">
      <formula>0</formula>
    </cfRule>
  </conditionalFormatting>
  <conditionalFormatting sqref="F1057">
    <cfRule type="cellIs" dxfId="2" priority="899" stopIfTrue="1" operator="lessThan">
      <formula>0</formula>
    </cfRule>
  </conditionalFormatting>
  <conditionalFormatting sqref="F1058">
    <cfRule type="cellIs" dxfId="2" priority="898" stopIfTrue="1" operator="lessThan">
      <formula>0</formula>
    </cfRule>
  </conditionalFormatting>
  <conditionalFormatting sqref="F1059">
    <cfRule type="cellIs" dxfId="2" priority="897" stopIfTrue="1" operator="lessThan">
      <formula>0</formula>
    </cfRule>
  </conditionalFormatting>
  <conditionalFormatting sqref="F1060">
    <cfRule type="cellIs" dxfId="2" priority="896" stopIfTrue="1" operator="lessThan">
      <formula>0</formula>
    </cfRule>
  </conditionalFormatting>
  <conditionalFormatting sqref="F1061">
    <cfRule type="cellIs" dxfId="2" priority="895" stopIfTrue="1" operator="lessThan">
      <formula>0</formula>
    </cfRule>
  </conditionalFormatting>
  <conditionalFormatting sqref="F1062">
    <cfRule type="cellIs" dxfId="2" priority="894" stopIfTrue="1" operator="lessThan">
      <formula>0</formula>
    </cfRule>
  </conditionalFormatting>
  <conditionalFormatting sqref="F1063">
    <cfRule type="cellIs" dxfId="2" priority="893" stopIfTrue="1" operator="lessThan">
      <formula>0</formula>
    </cfRule>
  </conditionalFormatting>
  <conditionalFormatting sqref="F1064">
    <cfRule type="cellIs" dxfId="2" priority="892" stopIfTrue="1" operator="lessThan">
      <formula>0</formula>
    </cfRule>
  </conditionalFormatting>
  <conditionalFormatting sqref="F1065">
    <cfRule type="cellIs" dxfId="2" priority="891" stopIfTrue="1" operator="lessThan">
      <formula>0</formula>
    </cfRule>
  </conditionalFormatting>
  <conditionalFormatting sqref="F1066">
    <cfRule type="cellIs" dxfId="2" priority="890" stopIfTrue="1" operator="lessThan">
      <formula>0</formula>
    </cfRule>
  </conditionalFormatting>
  <conditionalFormatting sqref="F1067">
    <cfRule type="cellIs" dxfId="2" priority="889" stopIfTrue="1" operator="lessThan">
      <formula>0</formula>
    </cfRule>
  </conditionalFormatting>
  <conditionalFormatting sqref="F1068">
    <cfRule type="cellIs" dxfId="2" priority="888" stopIfTrue="1" operator="lessThan">
      <formula>0</formula>
    </cfRule>
  </conditionalFormatting>
  <conditionalFormatting sqref="F1069">
    <cfRule type="cellIs" dxfId="2" priority="887" stopIfTrue="1" operator="lessThan">
      <formula>0</formula>
    </cfRule>
  </conditionalFormatting>
  <conditionalFormatting sqref="F1070">
    <cfRule type="cellIs" dxfId="2" priority="886" stopIfTrue="1" operator="lessThan">
      <formula>0</formula>
    </cfRule>
  </conditionalFormatting>
  <conditionalFormatting sqref="F1071">
    <cfRule type="cellIs" dxfId="2" priority="885" stopIfTrue="1" operator="lessThan">
      <formula>0</formula>
    </cfRule>
  </conditionalFormatting>
  <conditionalFormatting sqref="F1072">
    <cfRule type="cellIs" dxfId="2" priority="884" stopIfTrue="1" operator="lessThan">
      <formula>0</formula>
    </cfRule>
  </conditionalFormatting>
  <conditionalFormatting sqref="F1073">
    <cfRule type="cellIs" dxfId="2" priority="883" stopIfTrue="1" operator="lessThan">
      <formula>0</formula>
    </cfRule>
  </conditionalFormatting>
  <conditionalFormatting sqref="F1074">
    <cfRule type="cellIs" dxfId="2" priority="882" stopIfTrue="1" operator="lessThan">
      <formula>0</formula>
    </cfRule>
  </conditionalFormatting>
  <conditionalFormatting sqref="F1075">
    <cfRule type="cellIs" dxfId="2" priority="881" stopIfTrue="1" operator="lessThan">
      <formula>0</formula>
    </cfRule>
  </conditionalFormatting>
  <conditionalFormatting sqref="F1076">
    <cfRule type="cellIs" dxfId="2" priority="880" stopIfTrue="1" operator="lessThan">
      <formula>0</formula>
    </cfRule>
  </conditionalFormatting>
  <conditionalFormatting sqref="F1077">
    <cfRule type="cellIs" dxfId="2" priority="879" stopIfTrue="1" operator="lessThan">
      <formula>0</formula>
    </cfRule>
  </conditionalFormatting>
  <conditionalFormatting sqref="F1078">
    <cfRule type="cellIs" dxfId="2" priority="878" stopIfTrue="1" operator="lessThan">
      <formula>0</formula>
    </cfRule>
  </conditionalFormatting>
  <conditionalFormatting sqref="F1079">
    <cfRule type="cellIs" dxfId="2" priority="877" stopIfTrue="1" operator="lessThan">
      <formula>0</formula>
    </cfRule>
  </conditionalFormatting>
  <conditionalFormatting sqref="F1080">
    <cfRule type="cellIs" dxfId="2" priority="876" stopIfTrue="1" operator="lessThan">
      <formula>0</formula>
    </cfRule>
  </conditionalFormatting>
  <conditionalFormatting sqref="F1081">
    <cfRule type="cellIs" dxfId="2" priority="875" stopIfTrue="1" operator="lessThan">
      <formula>0</formula>
    </cfRule>
  </conditionalFormatting>
  <conditionalFormatting sqref="F1082">
    <cfRule type="cellIs" dxfId="2" priority="874" stopIfTrue="1" operator="lessThan">
      <formula>0</formula>
    </cfRule>
  </conditionalFormatting>
  <conditionalFormatting sqref="F1083">
    <cfRule type="cellIs" dxfId="2" priority="873" stopIfTrue="1" operator="lessThan">
      <formula>0</formula>
    </cfRule>
  </conditionalFormatting>
  <conditionalFormatting sqref="F1084">
    <cfRule type="cellIs" dxfId="2" priority="872" stopIfTrue="1" operator="lessThan">
      <formula>0</formula>
    </cfRule>
  </conditionalFormatting>
  <conditionalFormatting sqref="F1085">
    <cfRule type="cellIs" dxfId="2" priority="871" stopIfTrue="1" operator="lessThan">
      <formula>0</formula>
    </cfRule>
  </conditionalFormatting>
  <conditionalFormatting sqref="F1086">
    <cfRule type="cellIs" dxfId="2" priority="870" stopIfTrue="1" operator="lessThan">
      <formula>0</formula>
    </cfRule>
  </conditionalFormatting>
  <conditionalFormatting sqref="F1087">
    <cfRule type="cellIs" dxfId="2" priority="869" stopIfTrue="1" operator="lessThan">
      <formula>0</formula>
    </cfRule>
  </conditionalFormatting>
  <conditionalFormatting sqref="F1088">
    <cfRule type="cellIs" dxfId="2" priority="868" stopIfTrue="1" operator="lessThan">
      <formula>0</formula>
    </cfRule>
  </conditionalFormatting>
  <conditionalFormatting sqref="F1089">
    <cfRule type="cellIs" dxfId="2" priority="867" stopIfTrue="1" operator="lessThan">
      <formula>0</formula>
    </cfRule>
  </conditionalFormatting>
  <conditionalFormatting sqref="F1090">
    <cfRule type="cellIs" dxfId="2" priority="866" stopIfTrue="1" operator="lessThan">
      <formula>0</formula>
    </cfRule>
  </conditionalFormatting>
  <conditionalFormatting sqref="F1091">
    <cfRule type="cellIs" dxfId="2" priority="865" stopIfTrue="1" operator="lessThan">
      <formula>0</formula>
    </cfRule>
  </conditionalFormatting>
  <conditionalFormatting sqref="F1092">
    <cfRule type="cellIs" dxfId="2" priority="864" stopIfTrue="1" operator="lessThan">
      <formula>0</formula>
    </cfRule>
  </conditionalFormatting>
  <conditionalFormatting sqref="F1093">
    <cfRule type="cellIs" dxfId="2" priority="863" stopIfTrue="1" operator="lessThan">
      <formula>0</formula>
    </cfRule>
  </conditionalFormatting>
  <conditionalFormatting sqref="F1094">
    <cfRule type="cellIs" dxfId="2" priority="862" stopIfTrue="1" operator="lessThan">
      <formula>0</formula>
    </cfRule>
  </conditionalFormatting>
  <conditionalFormatting sqref="F1095">
    <cfRule type="cellIs" dxfId="2" priority="861" stopIfTrue="1" operator="lessThan">
      <formula>0</formula>
    </cfRule>
  </conditionalFormatting>
  <conditionalFormatting sqref="F1096">
    <cfRule type="cellIs" dxfId="2" priority="860" stopIfTrue="1" operator="lessThan">
      <formula>0</formula>
    </cfRule>
  </conditionalFormatting>
  <conditionalFormatting sqref="F1097">
    <cfRule type="cellIs" dxfId="2" priority="859" stopIfTrue="1" operator="lessThan">
      <formula>0</formula>
    </cfRule>
  </conditionalFormatting>
  <conditionalFormatting sqref="F1098">
    <cfRule type="cellIs" dxfId="2" priority="858" stopIfTrue="1" operator="lessThan">
      <formula>0</formula>
    </cfRule>
  </conditionalFormatting>
  <conditionalFormatting sqref="F1099">
    <cfRule type="cellIs" dxfId="2" priority="857" stopIfTrue="1" operator="lessThan">
      <formula>0</formula>
    </cfRule>
  </conditionalFormatting>
  <conditionalFormatting sqref="F1100">
    <cfRule type="cellIs" dxfId="2" priority="856" stopIfTrue="1" operator="lessThan">
      <formula>0</formula>
    </cfRule>
  </conditionalFormatting>
  <conditionalFormatting sqref="F1101">
    <cfRule type="cellIs" dxfId="2" priority="855" stopIfTrue="1" operator="lessThan">
      <formula>0</formula>
    </cfRule>
  </conditionalFormatting>
  <conditionalFormatting sqref="F1102">
    <cfRule type="cellIs" dxfId="2" priority="854" stopIfTrue="1" operator="lessThan">
      <formula>0</formula>
    </cfRule>
  </conditionalFormatting>
  <conditionalFormatting sqref="F1103">
    <cfRule type="cellIs" dxfId="2" priority="853" stopIfTrue="1" operator="lessThan">
      <formula>0</formula>
    </cfRule>
  </conditionalFormatting>
  <conditionalFormatting sqref="F1104">
    <cfRule type="cellIs" dxfId="2" priority="852" stopIfTrue="1" operator="lessThan">
      <formula>0</formula>
    </cfRule>
  </conditionalFormatting>
  <conditionalFormatting sqref="F1105">
    <cfRule type="cellIs" dxfId="2" priority="851" stopIfTrue="1" operator="lessThan">
      <formula>0</formula>
    </cfRule>
  </conditionalFormatting>
  <conditionalFormatting sqref="F1106">
    <cfRule type="cellIs" dxfId="2" priority="850" stopIfTrue="1" operator="lessThan">
      <formula>0</formula>
    </cfRule>
  </conditionalFormatting>
  <conditionalFormatting sqref="F1107">
    <cfRule type="cellIs" dxfId="2" priority="849" stopIfTrue="1" operator="lessThan">
      <formula>0</formula>
    </cfRule>
  </conditionalFormatting>
  <conditionalFormatting sqref="F1108">
    <cfRule type="cellIs" dxfId="2" priority="848" stopIfTrue="1" operator="lessThan">
      <formula>0</formula>
    </cfRule>
  </conditionalFormatting>
  <conditionalFormatting sqref="F1109">
    <cfRule type="cellIs" dxfId="2" priority="847" stopIfTrue="1" operator="lessThan">
      <formula>0</formula>
    </cfRule>
  </conditionalFormatting>
  <conditionalFormatting sqref="F1110">
    <cfRule type="cellIs" dxfId="2" priority="846" stopIfTrue="1" operator="lessThan">
      <formula>0</formula>
    </cfRule>
  </conditionalFormatting>
  <conditionalFormatting sqref="F1111">
    <cfRule type="cellIs" dxfId="2" priority="845" stopIfTrue="1" operator="lessThan">
      <formula>0</formula>
    </cfRule>
  </conditionalFormatting>
  <conditionalFormatting sqref="F1112">
    <cfRule type="cellIs" dxfId="2" priority="844" stopIfTrue="1" operator="lessThan">
      <formula>0</formula>
    </cfRule>
  </conditionalFormatting>
  <conditionalFormatting sqref="F1113">
    <cfRule type="cellIs" dxfId="2" priority="843" stopIfTrue="1" operator="lessThan">
      <formula>0</formula>
    </cfRule>
  </conditionalFormatting>
  <conditionalFormatting sqref="F1114">
    <cfRule type="cellIs" dxfId="2" priority="842" stopIfTrue="1" operator="lessThan">
      <formula>0</formula>
    </cfRule>
  </conditionalFormatting>
  <conditionalFormatting sqref="F1115">
    <cfRule type="cellIs" dxfId="2" priority="841" stopIfTrue="1" operator="lessThan">
      <formula>0</formula>
    </cfRule>
  </conditionalFormatting>
  <conditionalFormatting sqref="F1116">
    <cfRule type="cellIs" dxfId="2" priority="840" stopIfTrue="1" operator="lessThan">
      <formula>0</formula>
    </cfRule>
  </conditionalFormatting>
  <conditionalFormatting sqref="F1117">
    <cfRule type="cellIs" dxfId="2" priority="839" stopIfTrue="1" operator="lessThan">
      <formula>0</formula>
    </cfRule>
  </conditionalFormatting>
  <conditionalFormatting sqref="F1118">
    <cfRule type="cellIs" dxfId="2" priority="838" stopIfTrue="1" operator="lessThan">
      <formula>0</formula>
    </cfRule>
  </conditionalFormatting>
  <conditionalFormatting sqref="F1119">
    <cfRule type="cellIs" dxfId="2" priority="837" stopIfTrue="1" operator="lessThan">
      <formula>0</formula>
    </cfRule>
  </conditionalFormatting>
  <conditionalFormatting sqref="F1120">
    <cfRule type="cellIs" dxfId="2" priority="836" stopIfTrue="1" operator="lessThan">
      <formula>0</formula>
    </cfRule>
  </conditionalFormatting>
  <conditionalFormatting sqref="F1121">
    <cfRule type="cellIs" dxfId="2" priority="835" stopIfTrue="1" operator="lessThan">
      <formula>0</formula>
    </cfRule>
  </conditionalFormatting>
  <conditionalFormatting sqref="F1122">
    <cfRule type="cellIs" dxfId="2" priority="834" stopIfTrue="1" operator="lessThan">
      <formula>0</formula>
    </cfRule>
  </conditionalFormatting>
  <conditionalFormatting sqref="F1123">
    <cfRule type="cellIs" dxfId="2" priority="833" stopIfTrue="1" operator="lessThan">
      <formula>0</formula>
    </cfRule>
  </conditionalFormatting>
  <conditionalFormatting sqref="F1124">
    <cfRule type="cellIs" dxfId="2" priority="832" stopIfTrue="1" operator="lessThan">
      <formula>0</formula>
    </cfRule>
  </conditionalFormatting>
  <conditionalFormatting sqref="F1125">
    <cfRule type="cellIs" dxfId="2" priority="831" stopIfTrue="1" operator="lessThan">
      <formula>0</formula>
    </cfRule>
  </conditionalFormatting>
  <conditionalFormatting sqref="F1126">
    <cfRule type="cellIs" dxfId="2" priority="830" stopIfTrue="1" operator="lessThan">
      <formula>0</formula>
    </cfRule>
  </conditionalFormatting>
  <conditionalFormatting sqref="F1127">
    <cfRule type="cellIs" dxfId="2" priority="829" stopIfTrue="1" operator="lessThan">
      <formula>0</formula>
    </cfRule>
  </conditionalFormatting>
  <conditionalFormatting sqref="F1128">
    <cfRule type="cellIs" dxfId="2" priority="828" stopIfTrue="1" operator="lessThan">
      <formula>0</formula>
    </cfRule>
  </conditionalFormatting>
  <conditionalFormatting sqref="F1129">
    <cfRule type="cellIs" dxfId="2" priority="827" stopIfTrue="1" operator="lessThan">
      <formula>0</formula>
    </cfRule>
  </conditionalFormatting>
  <conditionalFormatting sqref="F1130">
    <cfRule type="cellIs" dxfId="2" priority="826" stopIfTrue="1" operator="lessThan">
      <formula>0</formula>
    </cfRule>
  </conditionalFormatting>
  <conditionalFormatting sqref="F1131">
    <cfRule type="cellIs" dxfId="2" priority="825" stopIfTrue="1" operator="lessThan">
      <formula>0</formula>
    </cfRule>
  </conditionalFormatting>
  <conditionalFormatting sqref="F1132">
    <cfRule type="cellIs" dxfId="2" priority="824" stopIfTrue="1" operator="lessThan">
      <formula>0</formula>
    </cfRule>
  </conditionalFormatting>
  <conditionalFormatting sqref="F1133">
    <cfRule type="cellIs" dxfId="2" priority="823" stopIfTrue="1" operator="lessThan">
      <formula>0</formula>
    </cfRule>
  </conditionalFormatting>
  <conditionalFormatting sqref="F1134">
    <cfRule type="cellIs" dxfId="2" priority="822" stopIfTrue="1" operator="lessThan">
      <formula>0</formula>
    </cfRule>
  </conditionalFormatting>
  <conditionalFormatting sqref="F1135">
    <cfRule type="cellIs" dxfId="2" priority="821" stopIfTrue="1" operator="lessThan">
      <formula>0</formula>
    </cfRule>
  </conditionalFormatting>
  <conditionalFormatting sqref="F1136">
    <cfRule type="cellIs" dxfId="2" priority="820" stopIfTrue="1" operator="lessThan">
      <formula>0</formula>
    </cfRule>
  </conditionalFormatting>
  <conditionalFormatting sqref="F1137">
    <cfRule type="cellIs" dxfId="2" priority="819" stopIfTrue="1" operator="lessThan">
      <formula>0</formula>
    </cfRule>
  </conditionalFormatting>
  <conditionalFormatting sqref="F1138">
    <cfRule type="cellIs" dxfId="2" priority="818" stopIfTrue="1" operator="lessThan">
      <formula>0</formula>
    </cfRule>
  </conditionalFormatting>
  <conditionalFormatting sqref="F1139">
    <cfRule type="cellIs" dxfId="2" priority="817" stopIfTrue="1" operator="lessThan">
      <formula>0</formula>
    </cfRule>
  </conditionalFormatting>
  <conditionalFormatting sqref="F1140">
    <cfRule type="cellIs" dxfId="2" priority="816" stopIfTrue="1" operator="lessThan">
      <formula>0</formula>
    </cfRule>
  </conditionalFormatting>
  <conditionalFormatting sqref="F1141">
    <cfRule type="cellIs" dxfId="2" priority="815" stopIfTrue="1" operator="lessThan">
      <formula>0</formula>
    </cfRule>
  </conditionalFormatting>
  <conditionalFormatting sqref="F1142">
    <cfRule type="cellIs" dxfId="2" priority="814" stopIfTrue="1" operator="lessThan">
      <formula>0</formula>
    </cfRule>
  </conditionalFormatting>
  <conditionalFormatting sqref="F1143">
    <cfRule type="cellIs" dxfId="2" priority="813" stopIfTrue="1" operator="lessThan">
      <formula>0</formula>
    </cfRule>
  </conditionalFormatting>
  <conditionalFormatting sqref="F1144">
    <cfRule type="cellIs" dxfId="2" priority="812" stopIfTrue="1" operator="lessThan">
      <formula>0</formula>
    </cfRule>
  </conditionalFormatting>
  <conditionalFormatting sqref="F1145">
    <cfRule type="cellIs" dxfId="2" priority="811" stopIfTrue="1" operator="lessThan">
      <formula>0</formula>
    </cfRule>
  </conditionalFormatting>
  <conditionalFormatting sqref="F1146">
    <cfRule type="cellIs" dxfId="2" priority="810" stopIfTrue="1" operator="lessThan">
      <formula>0</formula>
    </cfRule>
  </conditionalFormatting>
  <conditionalFormatting sqref="F1147">
    <cfRule type="cellIs" dxfId="2" priority="809" stopIfTrue="1" operator="lessThan">
      <formula>0</formula>
    </cfRule>
  </conditionalFormatting>
  <conditionalFormatting sqref="F1148">
    <cfRule type="cellIs" dxfId="2" priority="808" stopIfTrue="1" operator="lessThan">
      <formula>0</formula>
    </cfRule>
  </conditionalFormatting>
  <conditionalFormatting sqref="F1149">
    <cfRule type="cellIs" dxfId="2" priority="807" stopIfTrue="1" operator="lessThan">
      <formula>0</formula>
    </cfRule>
  </conditionalFormatting>
  <conditionalFormatting sqref="F1150">
    <cfRule type="cellIs" dxfId="2" priority="806" stopIfTrue="1" operator="lessThan">
      <formula>0</formula>
    </cfRule>
  </conditionalFormatting>
  <conditionalFormatting sqref="F1151">
    <cfRule type="cellIs" dxfId="2" priority="805" stopIfTrue="1" operator="lessThan">
      <formula>0</formula>
    </cfRule>
  </conditionalFormatting>
  <conditionalFormatting sqref="F1152">
    <cfRule type="cellIs" dxfId="2" priority="804" stopIfTrue="1" operator="lessThan">
      <formula>0</formula>
    </cfRule>
  </conditionalFormatting>
  <conditionalFormatting sqref="F1153">
    <cfRule type="cellIs" dxfId="2" priority="803" stopIfTrue="1" operator="lessThan">
      <formula>0</formula>
    </cfRule>
  </conditionalFormatting>
  <conditionalFormatting sqref="F1154">
    <cfRule type="cellIs" dxfId="2" priority="802" stopIfTrue="1" operator="lessThan">
      <formula>0</formula>
    </cfRule>
  </conditionalFormatting>
  <conditionalFormatting sqref="F1155">
    <cfRule type="cellIs" dxfId="2" priority="801" stopIfTrue="1" operator="lessThan">
      <formula>0</formula>
    </cfRule>
  </conditionalFormatting>
  <conditionalFormatting sqref="F1156">
    <cfRule type="cellIs" dxfId="2" priority="800" stopIfTrue="1" operator="lessThan">
      <formula>0</formula>
    </cfRule>
  </conditionalFormatting>
  <conditionalFormatting sqref="F1157">
    <cfRule type="cellIs" dxfId="2" priority="799" stopIfTrue="1" operator="lessThan">
      <formula>0</formula>
    </cfRule>
  </conditionalFormatting>
  <conditionalFormatting sqref="F1158">
    <cfRule type="cellIs" dxfId="2" priority="798" stopIfTrue="1" operator="lessThan">
      <formula>0</formula>
    </cfRule>
  </conditionalFormatting>
  <conditionalFormatting sqref="F1159">
    <cfRule type="cellIs" dxfId="2" priority="797" stopIfTrue="1" operator="lessThan">
      <formula>0</formula>
    </cfRule>
  </conditionalFormatting>
  <conditionalFormatting sqref="F1160">
    <cfRule type="cellIs" dxfId="2" priority="796" stopIfTrue="1" operator="lessThan">
      <formula>0</formula>
    </cfRule>
  </conditionalFormatting>
  <conditionalFormatting sqref="F1161">
    <cfRule type="cellIs" dxfId="2" priority="795" stopIfTrue="1" operator="lessThan">
      <formula>0</formula>
    </cfRule>
  </conditionalFormatting>
  <conditionalFormatting sqref="F1162">
    <cfRule type="cellIs" dxfId="2" priority="794" stopIfTrue="1" operator="lessThan">
      <formula>0</formula>
    </cfRule>
  </conditionalFormatting>
  <conditionalFormatting sqref="F1163">
    <cfRule type="cellIs" dxfId="2" priority="793" stopIfTrue="1" operator="lessThan">
      <formula>0</formula>
    </cfRule>
  </conditionalFormatting>
  <conditionalFormatting sqref="F1164">
    <cfRule type="cellIs" dxfId="2" priority="792" stopIfTrue="1" operator="lessThan">
      <formula>0</formula>
    </cfRule>
  </conditionalFormatting>
  <conditionalFormatting sqref="F1165">
    <cfRule type="cellIs" dxfId="2" priority="791" stopIfTrue="1" operator="lessThan">
      <formula>0</formula>
    </cfRule>
  </conditionalFormatting>
  <conditionalFormatting sqref="F1166">
    <cfRule type="cellIs" dxfId="2" priority="790" stopIfTrue="1" operator="lessThan">
      <formula>0</formula>
    </cfRule>
  </conditionalFormatting>
  <conditionalFormatting sqref="F1167">
    <cfRule type="cellIs" dxfId="2" priority="789" stopIfTrue="1" operator="lessThan">
      <formula>0</formula>
    </cfRule>
  </conditionalFormatting>
  <conditionalFormatting sqref="F1168">
    <cfRule type="cellIs" dxfId="2" priority="788" stopIfTrue="1" operator="lessThan">
      <formula>0</formula>
    </cfRule>
  </conditionalFormatting>
  <conditionalFormatting sqref="F1169">
    <cfRule type="cellIs" dxfId="2" priority="787" stopIfTrue="1" operator="lessThan">
      <formula>0</formula>
    </cfRule>
  </conditionalFormatting>
  <conditionalFormatting sqref="F1170">
    <cfRule type="cellIs" dxfId="2" priority="786" stopIfTrue="1" operator="lessThan">
      <formula>0</formula>
    </cfRule>
  </conditionalFormatting>
  <conditionalFormatting sqref="F1171">
    <cfRule type="cellIs" dxfId="2" priority="785" stopIfTrue="1" operator="lessThan">
      <formula>0</formula>
    </cfRule>
  </conditionalFormatting>
  <conditionalFormatting sqref="F1172">
    <cfRule type="cellIs" dxfId="2" priority="784" stopIfTrue="1" operator="lessThan">
      <formula>0</formula>
    </cfRule>
  </conditionalFormatting>
  <conditionalFormatting sqref="F1173">
    <cfRule type="cellIs" dxfId="2" priority="783" stopIfTrue="1" operator="lessThan">
      <formula>0</formula>
    </cfRule>
  </conditionalFormatting>
  <conditionalFormatting sqref="F1174">
    <cfRule type="cellIs" dxfId="2" priority="782" stopIfTrue="1" operator="lessThan">
      <formula>0</formula>
    </cfRule>
  </conditionalFormatting>
  <conditionalFormatting sqref="F1175">
    <cfRule type="cellIs" dxfId="2" priority="781" stopIfTrue="1" operator="lessThan">
      <formula>0</formula>
    </cfRule>
  </conditionalFormatting>
  <conditionalFormatting sqref="F1176">
    <cfRule type="cellIs" dxfId="2" priority="780" stopIfTrue="1" operator="lessThan">
      <formula>0</formula>
    </cfRule>
  </conditionalFormatting>
  <conditionalFormatting sqref="F1177">
    <cfRule type="cellIs" dxfId="2" priority="779" stopIfTrue="1" operator="lessThan">
      <formula>0</formula>
    </cfRule>
  </conditionalFormatting>
  <conditionalFormatting sqref="F1178">
    <cfRule type="cellIs" dxfId="2" priority="778" stopIfTrue="1" operator="lessThan">
      <formula>0</formula>
    </cfRule>
  </conditionalFormatting>
  <conditionalFormatting sqref="F1179">
    <cfRule type="cellIs" dxfId="2" priority="777" stopIfTrue="1" operator="lessThan">
      <formula>0</formula>
    </cfRule>
  </conditionalFormatting>
  <conditionalFormatting sqref="F1180">
    <cfRule type="cellIs" dxfId="2" priority="776" stopIfTrue="1" operator="lessThan">
      <formula>0</formula>
    </cfRule>
  </conditionalFormatting>
  <conditionalFormatting sqref="F1181">
    <cfRule type="cellIs" dxfId="2" priority="775" stopIfTrue="1" operator="lessThan">
      <formula>0</formula>
    </cfRule>
  </conditionalFormatting>
  <conditionalFormatting sqref="F1182">
    <cfRule type="cellIs" dxfId="2" priority="774" stopIfTrue="1" operator="lessThan">
      <formula>0</formula>
    </cfRule>
  </conditionalFormatting>
  <conditionalFormatting sqref="F1183">
    <cfRule type="cellIs" dxfId="2" priority="773" stopIfTrue="1" operator="lessThan">
      <formula>0</formula>
    </cfRule>
  </conditionalFormatting>
  <conditionalFormatting sqref="F1184">
    <cfRule type="cellIs" dxfId="2" priority="772" stopIfTrue="1" operator="lessThan">
      <formula>0</formula>
    </cfRule>
  </conditionalFormatting>
  <conditionalFormatting sqref="F1185">
    <cfRule type="cellIs" dxfId="2" priority="771" stopIfTrue="1" operator="lessThan">
      <formula>0</formula>
    </cfRule>
  </conditionalFormatting>
  <conditionalFormatting sqref="F1186">
    <cfRule type="cellIs" dxfId="2" priority="770" stopIfTrue="1" operator="lessThan">
      <formula>0</formula>
    </cfRule>
  </conditionalFormatting>
  <conditionalFormatting sqref="F1187">
    <cfRule type="cellIs" dxfId="2" priority="769" stopIfTrue="1" operator="lessThan">
      <formula>0</formula>
    </cfRule>
  </conditionalFormatting>
  <conditionalFormatting sqref="F1188">
    <cfRule type="cellIs" dxfId="2" priority="768" stopIfTrue="1" operator="lessThan">
      <formula>0</formula>
    </cfRule>
  </conditionalFormatting>
  <conditionalFormatting sqref="F1189">
    <cfRule type="cellIs" dxfId="2" priority="767" stopIfTrue="1" operator="lessThan">
      <formula>0</formula>
    </cfRule>
  </conditionalFormatting>
  <conditionalFormatting sqref="F1190">
    <cfRule type="cellIs" dxfId="2" priority="766" stopIfTrue="1" operator="lessThan">
      <formula>0</formula>
    </cfRule>
  </conditionalFormatting>
  <conditionalFormatting sqref="F1191">
    <cfRule type="cellIs" dxfId="2" priority="765" stopIfTrue="1" operator="lessThan">
      <formula>0</formula>
    </cfRule>
  </conditionalFormatting>
  <conditionalFormatting sqref="F1192">
    <cfRule type="cellIs" dxfId="2" priority="764" stopIfTrue="1" operator="lessThan">
      <formula>0</formula>
    </cfRule>
  </conditionalFormatting>
  <conditionalFormatting sqref="F1193">
    <cfRule type="cellIs" dxfId="2" priority="763" stopIfTrue="1" operator="lessThan">
      <formula>0</formula>
    </cfRule>
  </conditionalFormatting>
  <conditionalFormatting sqref="F1194">
    <cfRule type="cellIs" dxfId="2" priority="762" stopIfTrue="1" operator="lessThan">
      <formula>0</formula>
    </cfRule>
  </conditionalFormatting>
  <conditionalFormatting sqref="F1195">
    <cfRule type="cellIs" dxfId="2" priority="761" stopIfTrue="1" operator="lessThan">
      <formula>0</formula>
    </cfRule>
  </conditionalFormatting>
  <conditionalFormatting sqref="F1196">
    <cfRule type="cellIs" dxfId="2" priority="760" stopIfTrue="1" operator="lessThan">
      <formula>0</formula>
    </cfRule>
  </conditionalFormatting>
  <conditionalFormatting sqref="F1197">
    <cfRule type="cellIs" dxfId="2" priority="759" stopIfTrue="1" operator="lessThan">
      <formula>0</formula>
    </cfRule>
  </conditionalFormatting>
  <conditionalFormatting sqref="F1198">
    <cfRule type="cellIs" dxfId="2" priority="758" stopIfTrue="1" operator="lessThan">
      <formula>0</formula>
    </cfRule>
  </conditionalFormatting>
  <conditionalFormatting sqref="F1199">
    <cfRule type="cellIs" dxfId="2" priority="757" stopIfTrue="1" operator="lessThan">
      <formula>0</formula>
    </cfRule>
  </conditionalFormatting>
  <conditionalFormatting sqref="F1200">
    <cfRule type="cellIs" dxfId="2" priority="756" stopIfTrue="1" operator="lessThan">
      <formula>0</formula>
    </cfRule>
  </conditionalFormatting>
  <conditionalFormatting sqref="F1201">
    <cfRule type="cellIs" dxfId="2" priority="755" stopIfTrue="1" operator="lessThan">
      <formula>0</formula>
    </cfRule>
  </conditionalFormatting>
  <conditionalFormatting sqref="F1202">
    <cfRule type="cellIs" dxfId="2" priority="754" stopIfTrue="1" operator="lessThan">
      <formula>0</formula>
    </cfRule>
  </conditionalFormatting>
  <conditionalFormatting sqref="F1203">
    <cfRule type="cellIs" dxfId="2" priority="753" stopIfTrue="1" operator="lessThan">
      <formula>0</formula>
    </cfRule>
  </conditionalFormatting>
  <conditionalFormatting sqref="F1204">
    <cfRule type="cellIs" dxfId="2" priority="752" stopIfTrue="1" operator="lessThan">
      <formula>0</formula>
    </cfRule>
  </conditionalFormatting>
  <conditionalFormatting sqref="F1205">
    <cfRule type="cellIs" dxfId="2" priority="751" stopIfTrue="1" operator="lessThan">
      <formula>0</formula>
    </cfRule>
  </conditionalFormatting>
  <conditionalFormatting sqref="F1206">
    <cfRule type="cellIs" dxfId="2" priority="750" stopIfTrue="1" operator="lessThan">
      <formula>0</formula>
    </cfRule>
  </conditionalFormatting>
  <conditionalFormatting sqref="F1207">
    <cfRule type="cellIs" dxfId="2" priority="749" stopIfTrue="1" operator="lessThan">
      <formula>0</formula>
    </cfRule>
  </conditionalFormatting>
  <conditionalFormatting sqref="F1208">
    <cfRule type="cellIs" dxfId="2" priority="748" stopIfTrue="1" operator="lessThan">
      <formula>0</formula>
    </cfRule>
  </conditionalFormatting>
  <conditionalFormatting sqref="F1209">
    <cfRule type="cellIs" dxfId="2" priority="747" stopIfTrue="1" operator="lessThan">
      <formula>0</formula>
    </cfRule>
  </conditionalFormatting>
  <conditionalFormatting sqref="F1210">
    <cfRule type="cellIs" dxfId="2" priority="746" stopIfTrue="1" operator="lessThan">
      <formula>0</formula>
    </cfRule>
  </conditionalFormatting>
  <conditionalFormatting sqref="F1211">
    <cfRule type="cellIs" dxfId="2" priority="745" stopIfTrue="1" operator="lessThan">
      <formula>0</formula>
    </cfRule>
  </conditionalFormatting>
  <conditionalFormatting sqref="F1212">
    <cfRule type="cellIs" dxfId="2" priority="744" stopIfTrue="1" operator="lessThan">
      <formula>0</formula>
    </cfRule>
  </conditionalFormatting>
  <conditionalFormatting sqref="F1213">
    <cfRule type="cellIs" dxfId="2" priority="743" stopIfTrue="1" operator="lessThan">
      <formula>0</formula>
    </cfRule>
  </conditionalFormatting>
  <conditionalFormatting sqref="F1214">
    <cfRule type="cellIs" dxfId="2" priority="742" stopIfTrue="1" operator="lessThan">
      <formula>0</formula>
    </cfRule>
  </conditionalFormatting>
  <conditionalFormatting sqref="F1215">
    <cfRule type="cellIs" dxfId="2" priority="741" stopIfTrue="1" operator="lessThan">
      <formula>0</formula>
    </cfRule>
  </conditionalFormatting>
  <conditionalFormatting sqref="F1216">
    <cfRule type="cellIs" dxfId="2" priority="740" stopIfTrue="1" operator="lessThan">
      <formula>0</formula>
    </cfRule>
  </conditionalFormatting>
  <conditionalFormatting sqref="F1217">
    <cfRule type="cellIs" dxfId="2" priority="739" stopIfTrue="1" operator="lessThan">
      <formula>0</formula>
    </cfRule>
  </conditionalFormatting>
  <conditionalFormatting sqref="F1218">
    <cfRule type="cellIs" dxfId="2" priority="738" stopIfTrue="1" operator="lessThan">
      <formula>0</formula>
    </cfRule>
  </conditionalFormatting>
  <conditionalFormatting sqref="F1219">
    <cfRule type="cellIs" dxfId="2" priority="737" stopIfTrue="1" operator="lessThan">
      <formula>0</formula>
    </cfRule>
  </conditionalFormatting>
  <conditionalFormatting sqref="F1220">
    <cfRule type="cellIs" dxfId="2" priority="736" stopIfTrue="1" operator="lessThan">
      <formula>0</formula>
    </cfRule>
  </conditionalFormatting>
  <conditionalFormatting sqref="F1221">
    <cfRule type="cellIs" dxfId="2" priority="735" stopIfTrue="1" operator="lessThan">
      <formula>0</formula>
    </cfRule>
  </conditionalFormatting>
  <conditionalFormatting sqref="F1222">
    <cfRule type="cellIs" dxfId="2" priority="734" stopIfTrue="1" operator="lessThan">
      <formula>0</formula>
    </cfRule>
  </conditionalFormatting>
  <conditionalFormatting sqref="F1223">
    <cfRule type="cellIs" dxfId="2" priority="733" stopIfTrue="1" operator="lessThan">
      <formula>0</formula>
    </cfRule>
  </conditionalFormatting>
  <conditionalFormatting sqref="F1224">
    <cfRule type="cellIs" dxfId="2" priority="732" stopIfTrue="1" operator="lessThan">
      <formula>0</formula>
    </cfRule>
  </conditionalFormatting>
  <conditionalFormatting sqref="F1225">
    <cfRule type="cellIs" dxfId="2" priority="731" stopIfTrue="1" operator="lessThan">
      <formula>0</formula>
    </cfRule>
  </conditionalFormatting>
  <conditionalFormatting sqref="F1226">
    <cfRule type="cellIs" dxfId="2" priority="730" stopIfTrue="1" operator="lessThan">
      <formula>0</formula>
    </cfRule>
  </conditionalFormatting>
  <conditionalFormatting sqref="F1227">
    <cfRule type="cellIs" dxfId="2" priority="729" stopIfTrue="1" operator="lessThan">
      <formula>0</formula>
    </cfRule>
  </conditionalFormatting>
  <conditionalFormatting sqref="F1228">
    <cfRule type="cellIs" dxfId="2" priority="728" stopIfTrue="1" operator="lessThan">
      <formula>0</formula>
    </cfRule>
  </conditionalFormatting>
  <conditionalFormatting sqref="F1229">
    <cfRule type="cellIs" dxfId="2" priority="727" stopIfTrue="1" operator="lessThan">
      <formula>0</formula>
    </cfRule>
  </conditionalFormatting>
  <conditionalFormatting sqref="F1230">
    <cfRule type="cellIs" dxfId="2" priority="726" stopIfTrue="1" operator="lessThan">
      <formula>0</formula>
    </cfRule>
  </conditionalFormatting>
  <conditionalFormatting sqref="F1231">
    <cfRule type="cellIs" dxfId="2" priority="725" stopIfTrue="1" operator="lessThan">
      <formula>0</formula>
    </cfRule>
  </conditionalFormatting>
  <conditionalFormatting sqref="F1232">
    <cfRule type="cellIs" dxfId="2" priority="724" stopIfTrue="1" operator="lessThan">
      <formula>0</formula>
    </cfRule>
  </conditionalFormatting>
  <conditionalFormatting sqref="F1233">
    <cfRule type="cellIs" dxfId="2" priority="723" stopIfTrue="1" operator="lessThan">
      <formula>0</formula>
    </cfRule>
  </conditionalFormatting>
  <conditionalFormatting sqref="F1234">
    <cfRule type="cellIs" dxfId="2" priority="722" stopIfTrue="1" operator="lessThan">
      <formula>0</formula>
    </cfRule>
  </conditionalFormatting>
  <conditionalFormatting sqref="F1235">
    <cfRule type="cellIs" dxfId="2" priority="721" stopIfTrue="1" operator="lessThan">
      <formula>0</formula>
    </cfRule>
  </conditionalFormatting>
  <conditionalFormatting sqref="F1236">
    <cfRule type="cellIs" dxfId="2" priority="720" stopIfTrue="1" operator="lessThan">
      <formula>0</formula>
    </cfRule>
  </conditionalFormatting>
  <conditionalFormatting sqref="F1237">
    <cfRule type="cellIs" dxfId="2" priority="719" stopIfTrue="1" operator="lessThan">
      <formula>0</formula>
    </cfRule>
  </conditionalFormatting>
  <conditionalFormatting sqref="F1238">
    <cfRule type="cellIs" dxfId="2" priority="718" stopIfTrue="1" operator="lessThan">
      <formula>0</formula>
    </cfRule>
  </conditionalFormatting>
  <conditionalFormatting sqref="F1239">
    <cfRule type="cellIs" dxfId="2" priority="717" stopIfTrue="1" operator="lessThan">
      <formula>0</formula>
    </cfRule>
  </conditionalFormatting>
  <conditionalFormatting sqref="F1240">
    <cfRule type="cellIs" dxfId="2" priority="716" stopIfTrue="1" operator="lessThan">
      <formula>0</formula>
    </cfRule>
  </conditionalFormatting>
  <conditionalFormatting sqref="F1241">
    <cfRule type="cellIs" dxfId="2" priority="715" stopIfTrue="1" operator="lessThan">
      <formula>0</formula>
    </cfRule>
  </conditionalFormatting>
  <conditionalFormatting sqref="F1242">
    <cfRule type="cellIs" dxfId="2" priority="714" stopIfTrue="1" operator="lessThan">
      <formula>0</formula>
    </cfRule>
  </conditionalFormatting>
  <conditionalFormatting sqref="F1243">
    <cfRule type="cellIs" dxfId="2" priority="713" stopIfTrue="1" operator="lessThan">
      <formula>0</formula>
    </cfRule>
  </conditionalFormatting>
  <conditionalFormatting sqref="F1244">
    <cfRule type="cellIs" dxfId="2" priority="712" stopIfTrue="1" operator="lessThan">
      <formula>0</formula>
    </cfRule>
  </conditionalFormatting>
  <conditionalFormatting sqref="F1245">
    <cfRule type="cellIs" dxfId="2" priority="711" stopIfTrue="1" operator="lessThan">
      <formula>0</formula>
    </cfRule>
  </conditionalFormatting>
  <conditionalFormatting sqref="F1246">
    <cfRule type="cellIs" dxfId="2" priority="710" stopIfTrue="1" operator="lessThan">
      <formula>0</formula>
    </cfRule>
  </conditionalFormatting>
  <conditionalFormatting sqref="F1247">
    <cfRule type="cellIs" dxfId="2" priority="709" stopIfTrue="1" operator="lessThan">
      <formula>0</formula>
    </cfRule>
  </conditionalFormatting>
  <conditionalFormatting sqref="F1248">
    <cfRule type="cellIs" dxfId="2" priority="708" stopIfTrue="1" operator="lessThan">
      <formula>0</formula>
    </cfRule>
  </conditionalFormatting>
  <conditionalFormatting sqref="F1249">
    <cfRule type="cellIs" dxfId="2" priority="707" stopIfTrue="1" operator="lessThan">
      <formula>0</formula>
    </cfRule>
  </conditionalFormatting>
  <conditionalFormatting sqref="F1250">
    <cfRule type="cellIs" dxfId="2" priority="706" stopIfTrue="1" operator="lessThan">
      <formula>0</formula>
    </cfRule>
  </conditionalFormatting>
  <conditionalFormatting sqref="F1251">
    <cfRule type="cellIs" dxfId="2" priority="705" stopIfTrue="1" operator="lessThan">
      <formula>0</formula>
    </cfRule>
  </conditionalFormatting>
  <conditionalFormatting sqref="F1252">
    <cfRule type="cellIs" dxfId="2" priority="704" stopIfTrue="1" operator="lessThan">
      <formula>0</formula>
    </cfRule>
  </conditionalFormatting>
  <conditionalFormatting sqref="F1253">
    <cfRule type="cellIs" dxfId="2" priority="703" stopIfTrue="1" operator="lessThan">
      <formula>0</formula>
    </cfRule>
  </conditionalFormatting>
  <conditionalFormatting sqref="F1254">
    <cfRule type="cellIs" dxfId="2" priority="702" stopIfTrue="1" operator="lessThan">
      <formula>0</formula>
    </cfRule>
  </conditionalFormatting>
  <conditionalFormatting sqref="F1255">
    <cfRule type="cellIs" dxfId="2" priority="701" stopIfTrue="1" operator="lessThan">
      <formula>0</formula>
    </cfRule>
  </conditionalFormatting>
  <conditionalFormatting sqref="F1256">
    <cfRule type="cellIs" dxfId="2" priority="700" stopIfTrue="1" operator="lessThan">
      <formula>0</formula>
    </cfRule>
  </conditionalFormatting>
  <conditionalFormatting sqref="F1257">
    <cfRule type="cellIs" dxfId="2" priority="699" stopIfTrue="1" operator="lessThan">
      <formula>0</formula>
    </cfRule>
  </conditionalFormatting>
  <conditionalFormatting sqref="F1258">
    <cfRule type="cellIs" dxfId="2" priority="698" stopIfTrue="1" operator="lessThan">
      <formula>0</formula>
    </cfRule>
  </conditionalFormatting>
  <conditionalFormatting sqref="F1259">
    <cfRule type="cellIs" dxfId="2" priority="697" stopIfTrue="1" operator="lessThan">
      <formula>0</formula>
    </cfRule>
  </conditionalFormatting>
  <conditionalFormatting sqref="F1260">
    <cfRule type="cellIs" dxfId="2" priority="696" stopIfTrue="1" operator="lessThan">
      <formula>0</formula>
    </cfRule>
  </conditionalFormatting>
  <conditionalFormatting sqref="F1261">
    <cfRule type="cellIs" dxfId="2" priority="695" stopIfTrue="1" operator="lessThan">
      <formula>0</formula>
    </cfRule>
  </conditionalFormatting>
  <conditionalFormatting sqref="F1262">
    <cfRule type="cellIs" dxfId="2" priority="694" stopIfTrue="1" operator="lessThan">
      <formula>0</formula>
    </cfRule>
  </conditionalFormatting>
  <conditionalFormatting sqref="F1263">
    <cfRule type="cellIs" dxfId="2" priority="693" stopIfTrue="1" operator="lessThan">
      <formula>0</formula>
    </cfRule>
  </conditionalFormatting>
  <conditionalFormatting sqref="F1264">
    <cfRule type="cellIs" dxfId="2" priority="692" stopIfTrue="1" operator="lessThan">
      <formula>0</formula>
    </cfRule>
  </conditionalFormatting>
  <conditionalFormatting sqref="F1265">
    <cfRule type="cellIs" dxfId="2" priority="691" stopIfTrue="1" operator="lessThan">
      <formula>0</formula>
    </cfRule>
  </conditionalFormatting>
  <conditionalFormatting sqref="F1266">
    <cfRule type="cellIs" dxfId="2" priority="690" stopIfTrue="1" operator="lessThan">
      <formula>0</formula>
    </cfRule>
  </conditionalFormatting>
  <conditionalFormatting sqref="F1267">
    <cfRule type="cellIs" dxfId="2" priority="689" stopIfTrue="1" operator="lessThan">
      <formula>0</formula>
    </cfRule>
  </conditionalFormatting>
  <conditionalFormatting sqref="F1268">
    <cfRule type="cellIs" dxfId="2" priority="688" stopIfTrue="1" operator="lessThan">
      <formula>0</formula>
    </cfRule>
  </conditionalFormatting>
  <conditionalFormatting sqref="F1269">
    <cfRule type="cellIs" dxfId="2" priority="687" stopIfTrue="1" operator="lessThan">
      <formula>0</formula>
    </cfRule>
  </conditionalFormatting>
  <conditionalFormatting sqref="F1270">
    <cfRule type="cellIs" dxfId="2" priority="686" stopIfTrue="1" operator="lessThan">
      <formula>0</formula>
    </cfRule>
  </conditionalFormatting>
  <conditionalFormatting sqref="F1271">
    <cfRule type="cellIs" dxfId="2" priority="685" stopIfTrue="1" operator="lessThan">
      <formula>0</formula>
    </cfRule>
  </conditionalFormatting>
  <conditionalFormatting sqref="F1272">
    <cfRule type="cellIs" dxfId="2" priority="684" stopIfTrue="1" operator="lessThan">
      <formula>0</formula>
    </cfRule>
  </conditionalFormatting>
  <conditionalFormatting sqref="F1273">
    <cfRule type="cellIs" dxfId="2" priority="683" stopIfTrue="1" operator="lessThan">
      <formula>0</formula>
    </cfRule>
  </conditionalFormatting>
  <conditionalFormatting sqref="F1274">
    <cfRule type="cellIs" dxfId="2" priority="682" stopIfTrue="1" operator="lessThan">
      <formula>0</formula>
    </cfRule>
  </conditionalFormatting>
  <conditionalFormatting sqref="F1275">
    <cfRule type="cellIs" dxfId="2" priority="681" stopIfTrue="1" operator="lessThan">
      <formula>0</formula>
    </cfRule>
  </conditionalFormatting>
  <conditionalFormatting sqref="F1276">
    <cfRule type="cellIs" dxfId="2" priority="680" stopIfTrue="1" operator="lessThan">
      <formula>0</formula>
    </cfRule>
  </conditionalFormatting>
  <conditionalFormatting sqref="F1277">
    <cfRule type="cellIs" dxfId="2" priority="679" stopIfTrue="1" operator="lessThan">
      <formula>0</formula>
    </cfRule>
  </conditionalFormatting>
  <conditionalFormatting sqref="F1278">
    <cfRule type="cellIs" dxfId="2" priority="678" stopIfTrue="1" operator="lessThan">
      <formula>0</formula>
    </cfRule>
  </conditionalFormatting>
  <conditionalFormatting sqref="F1279">
    <cfRule type="cellIs" dxfId="2" priority="677" stopIfTrue="1" operator="lessThan">
      <formula>0</formula>
    </cfRule>
  </conditionalFormatting>
  <conditionalFormatting sqref="F1280">
    <cfRule type="cellIs" dxfId="2" priority="676" stopIfTrue="1" operator="lessThan">
      <formula>0</formula>
    </cfRule>
  </conditionalFormatting>
  <conditionalFormatting sqref="F1281">
    <cfRule type="cellIs" dxfId="2" priority="675" stopIfTrue="1" operator="lessThan">
      <formula>0</formula>
    </cfRule>
  </conditionalFormatting>
  <conditionalFormatting sqref="F1282">
    <cfRule type="cellIs" dxfId="2" priority="674" stopIfTrue="1" operator="lessThan">
      <formula>0</formula>
    </cfRule>
  </conditionalFormatting>
  <conditionalFormatting sqref="F1283">
    <cfRule type="cellIs" dxfId="2" priority="673" stopIfTrue="1" operator="lessThan">
      <formula>0</formula>
    </cfRule>
  </conditionalFormatting>
  <conditionalFormatting sqref="F1284">
    <cfRule type="cellIs" dxfId="2" priority="672" stopIfTrue="1" operator="lessThan">
      <formula>0</formula>
    </cfRule>
  </conditionalFormatting>
  <conditionalFormatting sqref="F1285">
    <cfRule type="cellIs" dxfId="2" priority="671" stopIfTrue="1" operator="lessThan">
      <formula>0</formula>
    </cfRule>
  </conditionalFormatting>
  <conditionalFormatting sqref="F1286">
    <cfRule type="cellIs" dxfId="2" priority="670" stopIfTrue="1" operator="lessThan">
      <formula>0</formula>
    </cfRule>
  </conditionalFormatting>
  <conditionalFormatting sqref="F1287">
    <cfRule type="cellIs" dxfId="2" priority="669" stopIfTrue="1" operator="lessThan">
      <formula>0</formula>
    </cfRule>
  </conditionalFormatting>
  <conditionalFormatting sqref="F1288">
    <cfRule type="cellIs" dxfId="2" priority="668" stopIfTrue="1" operator="lessThan">
      <formula>0</formula>
    </cfRule>
  </conditionalFormatting>
  <conditionalFormatting sqref="F1289">
    <cfRule type="cellIs" dxfId="2" priority="667" stopIfTrue="1" operator="lessThan">
      <formula>0</formula>
    </cfRule>
  </conditionalFormatting>
  <conditionalFormatting sqref="F1290">
    <cfRule type="cellIs" dxfId="2" priority="666" stopIfTrue="1" operator="lessThan">
      <formula>0</formula>
    </cfRule>
  </conditionalFormatting>
  <conditionalFormatting sqref="F1291">
    <cfRule type="cellIs" dxfId="2" priority="665" stopIfTrue="1" operator="lessThan">
      <formula>0</formula>
    </cfRule>
  </conditionalFormatting>
  <conditionalFormatting sqref="F1292">
    <cfRule type="cellIs" dxfId="2" priority="664" stopIfTrue="1" operator="lessThan">
      <formula>0</formula>
    </cfRule>
  </conditionalFormatting>
  <conditionalFormatting sqref="F1293">
    <cfRule type="cellIs" dxfId="2" priority="663" stopIfTrue="1" operator="lessThan">
      <formula>0</formula>
    </cfRule>
  </conditionalFormatting>
  <conditionalFormatting sqref="F1294">
    <cfRule type="cellIs" dxfId="2" priority="662" stopIfTrue="1" operator="lessThan">
      <formula>0</formula>
    </cfRule>
  </conditionalFormatting>
  <conditionalFormatting sqref="F1295">
    <cfRule type="cellIs" dxfId="2" priority="661" stopIfTrue="1" operator="lessThan">
      <formula>0</formula>
    </cfRule>
  </conditionalFormatting>
  <conditionalFormatting sqref="F1296">
    <cfRule type="cellIs" dxfId="2" priority="660" stopIfTrue="1" operator="lessThan">
      <formula>0</formula>
    </cfRule>
  </conditionalFormatting>
  <conditionalFormatting sqref="F1297">
    <cfRule type="cellIs" dxfId="2" priority="659" stopIfTrue="1" operator="lessThan">
      <formula>0</formula>
    </cfRule>
  </conditionalFormatting>
  <conditionalFormatting sqref="F1298">
    <cfRule type="cellIs" dxfId="2" priority="658" stopIfTrue="1" operator="lessThan">
      <formula>0</formula>
    </cfRule>
  </conditionalFormatting>
  <conditionalFormatting sqref="F1299">
    <cfRule type="cellIs" dxfId="2" priority="657" stopIfTrue="1" operator="lessThan">
      <formula>0</formula>
    </cfRule>
  </conditionalFormatting>
  <conditionalFormatting sqref="B1310">
    <cfRule type="expression" dxfId="1" priority="649" stopIfTrue="1">
      <formula>"len($A:$A)=3"</formula>
    </cfRule>
  </conditionalFormatting>
  <conditionalFormatting sqref="B1311">
    <cfRule type="expression" dxfId="1" priority="647" stopIfTrue="1">
      <formula>"len($A:$A)=3"</formula>
    </cfRule>
  </conditionalFormatting>
  <conditionalFormatting sqref="F1314">
    <cfRule type="cellIs" dxfId="2" priority="656" stopIfTrue="1" operator="lessThan">
      <formula>0</formula>
    </cfRule>
  </conditionalFormatting>
  <conditionalFormatting sqref="F1300:F1313">
    <cfRule type="cellIs" dxfId="2" priority="652" stopIfTrue="1" operator="lessThan">
      <formula>0</formula>
    </cfRule>
  </conditionalFormatting>
  <conditionalFormatting sqref="C1301:C1304 C1310:C1311 C1313">
    <cfRule type="cellIs" dxfId="0" priority="643" stopIfTrue="1" operator="lessThanOrEqual">
      <formula>-1</formula>
    </cfRule>
  </conditionalFormatting>
  <conditionalFormatting sqref="D1301:D1304 D1310:D1311 D1313">
    <cfRule type="cellIs" dxfId="0" priority="653" stopIfTrue="1" operator="lessThanOrEqual">
      <formula>-1</formula>
    </cfRule>
  </conditionalFormatting>
  <conditionalFormatting sqref="C1302:C1305 C1310:C1311 C1313">
    <cfRule type="cellIs" dxfId="0" priority="645" stopIfTrue="1" operator="greaterThan">
      <formula>5</formula>
    </cfRule>
    <cfRule type="cellIs" dxfId="2" priority="644" stopIfTrue="1" operator="lessThan">
      <formula>0</formula>
    </cfRule>
  </conditionalFormatting>
  <conditionalFormatting sqref="D1302:D1305 D1310:D1311 D1313">
    <cfRule type="cellIs" dxfId="0" priority="655" stopIfTrue="1" operator="greaterThan">
      <formula>5</formula>
    </cfRule>
    <cfRule type="cellIs" dxfId="2" priority="654" stopIfTrue="1" operator="lessThan">
      <formula>0</formula>
    </cfRule>
  </conditionalFormatting>
  <conditionalFormatting sqref="A1304:B1305">
    <cfRule type="expression" dxfId="1" priority="650" stopIfTrue="1">
      <formula>"len($A:$A)=3"</formula>
    </cfRule>
  </conditionalFormatting>
  <conditionalFormatting sqref="C1310:C1311 C1313">
    <cfRule type="cellIs" dxfId="0" priority="642" stopIfTrue="1" operator="lessThanOrEqual">
      <formula>-1</formula>
    </cfRule>
  </conditionalFormatting>
  <conditionalFormatting sqref="D1310:D1311 D1313">
    <cfRule type="cellIs" dxfId="0" priority="65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C14"/>
  <sheetViews>
    <sheetView workbookViewId="0">
      <selection activeCell="D11" sqref="D11"/>
    </sheetView>
  </sheetViews>
  <sheetFormatPr defaultColWidth="10" defaultRowHeight="13.5" outlineLevelCol="2"/>
  <cols>
    <col min="1" max="1" width="59.3833333333333" style="22" customWidth="1"/>
    <col min="2" max="3" width="25.6333333333333" style="22" customWidth="1"/>
    <col min="4" max="4" width="9.76666666666667" style="22" customWidth="1"/>
    <col min="5" max="16384" width="10" style="22"/>
  </cols>
  <sheetData>
    <row r="1" s="22" customFormat="1" ht="24" customHeight="1"/>
    <row r="2" s="22" customFormat="1" ht="14.3" customHeight="1" spans="1:1">
      <c r="A2" s="49"/>
    </row>
    <row r="3" s="22" customFormat="1" ht="28.6" customHeight="1" spans="1:3">
      <c r="A3" s="44" t="s">
        <v>1879</v>
      </c>
      <c r="B3" s="44"/>
      <c r="C3" s="44"/>
    </row>
    <row r="4" s="23" customFormat="1" ht="25" customHeight="1" spans="1:3">
      <c r="A4" s="50"/>
      <c r="B4" s="50"/>
      <c r="C4" s="37" t="s">
        <v>1845</v>
      </c>
    </row>
    <row r="5" s="23" customFormat="1" ht="32" customHeight="1" spans="1:3">
      <c r="A5" s="29" t="s">
        <v>1867</v>
      </c>
      <c r="B5" s="29" t="s">
        <v>1799</v>
      </c>
      <c r="C5" s="29" t="s">
        <v>1868</v>
      </c>
    </row>
    <row r="6" s="23" customFormat="1" ht="32" customHeight="1" spans="1:3">
      <c r="A6" s="51" t="s">
        <v>1880</v>
      </c>
      <c r="B6" s="52"/>
      <c r="C6" s="52">
        <v>72.2</v>
      </c>
    </row>
    <row r="7" s="23" customFormat="1" ht="32" customHeight="1" spans="1:3">
      <c r="A7" s="51" t="s">
        <v>1881</v>
      </c>
      <c r="B7" s="52"/>
      <c r="C7" s="52">
        <v>84.35</v>
      </c>
    </row>
    <row r="8" s="23" customFormat="1" ht="32" customHeight="1" spans="1:3">
      <c r="A8" s="51" t="s">
        <v>1882</v>
      </c>
      <c r="B8" s="52"/>
      <c r="C8" s="52">
        <v>27.19</v>
      </c>
    </row>
    <row r="9" s="23" customFormat="1" ht="32" customHeight="1" spans="1:3">
      <c r="A9" s="51" t="s">
        <v>1883</v>
      </c>
      <c r="B9" s="52"/>
      <c r="C9" s="52">
        <v>24.07</v>
      </c>
    </row>
    <row r="10" s="23" customFormat="1" ht="32" customHeight="1" spans="1:3">
      <c r="A10" s="51" t="s">
        <v>1884</v>
      </c>
      <c r="B10" s="52"/>
      <c r="C10" s="52">
        <v>81.99</v>
      </c>
    </row>
    <row r="11" s="23" customFormat="1" ht="32" customHeight="1" spans="1:3">
      <c r="A11" s="51" t="s">
        <v>1885</v>
      </c>
      <c r="B11" s="52"/>
      <c r="C11" s="52"/>
    </row>
    <row r="12" s="23" customFormat="1" ht="32" customHeight="1" spans="1:3">
      <c r="A12" s="51" t="s">
        <v>1886</v>
      </c>
      <c r="B12" s="52"/>
      <c r="C12" s="52"/>
    </row>
    <row r="13" s="24" customFormat="1" ht="65" customHeight="1" spans="1:3">
      <c r="A13" s="34" t="s">
        <v>1887</v>
      </c>
      <c r="B13" s="34"/>
      <c r="C13" s="34"/>
    </row>
    <row r="14" s="22" customFormat="1" ht="31" customHeight="1" spans="1:3">
      <c r="A14" s="53"/>
      <c r="B14" s="53"/>
      <c r="C14" s="53"/>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D28"/>
  <sheetViews>
    <sheetView topLeftCell="A18" workbookViewId="0">
      <selection activeCell="G9" sqref="G9"/>
    </sheetView>
  </sheetViews>
  <sheetFormatPr defaultColWidth="10" defaultRowHeight="13.5" outlineLevelCol="3"/>
  <cols>
    <col min="1" max="1" width="36" style="22" customWidth="1"/>
    <col min="2" max="4" width="15.6333333333333" style="22" customWidth="1"/>
    <col min="5" max="5" width="9.76666666666667" style="22" customWidth="1"/>
    <col min="6" max="16384" width="10" style="22"/>
  </cols>
  <sheetData>
    <row r="1" s="22" customFormat="1" ht="22" customHeight="1"/>
    <row r="2" s="22" customFormat="1" ht="14.3" customHeight="1" spans="1:1">
      <c r="A2" s="43"/>
    </row>
    <row r="3" s="22" customFormat="1" ht="63" customHeight="1" spans="1:4">
      <c r="A3" s="44" t="s">
        <v>1888</v>
      </c>
      <c r="B3" s="44"/>
      <c r="C3" s="44"/>
      <c r="D3" s="44"/>
    </row>
    <row r="4" s="23" customFormat="1" ht="30" customHeight="1" spans="4:4">
      <c r="D4" s="37" t="s">
        <v>1845</v>
      </c>
    </row>
    <row r="5" s="23" customFormat="1" ht="25" customHeight="1" spans="1:4">
      <c r="A5" s="29" t="s">
        <v>1867</v>
      </c>
      <c r="B5" s="29" t="s">
        <v>1889</v>
      </c>
      <c r="C5" s="29" t="s">
        <v>1890</v>
      </c>
      <c r="D5" s="29" t="s">
        <v>1891</v>
      </c>
    </row>
    <row r="6" s="23" customFormat="1" ht="25" customHeight="1" spans="1:4">
      <c r="A6" s="45" t="s">
        <v>1892</v>
      </c>
      <c r="B6" s="31" t="s">
        <v>1893</v>
      </c>
      <c r="C6" s="46">
        <f>C7+C9</f>
        <v>31.24</v>
      </c>
      <c r="D6" s="46">
        <f>D7+D9</f>
        <v>31.24</v>
      </c>
    </row>
    <row r="7" s="23" customFormat="1" ht="25" customHeight="1" spans="1:4">
      <c r="A7" s="47" t="s">
        <v>1894</v>
      </c>
      <c r="B7" s="31" t="s">
        <v>1853</v>
      </c>
      <c r="C7" s="46">
        <v>4.05</v>
      </c>
      <c r="D7" s="46">
        <v>4.05</v>
      </c>
    </row>
    <row r="8" s="23" customFormat="1" ht="25" customHeight="1" spans="1:4">
      <c r="A8" s="47" t="s">
        <v>1895</v>
      </c>
      <c r="B8" s="31" t="s">
        <v>1854</v>
      </c>
      <c r="C8" s="46">
        <v>4.05</v>
      </c>
      <c r="D8" s="46">
        <v>4.05</v>
      </c>
    </row>
    <row r="9" s="23" customFormat="1" ht="25" customHeight="1" spans="1:4">
      <c r="A9" s="47" t="s">
        <v>1896</v>
      </c>
      <c r="B9" s="31" t="s">
        <v>1897</v>
      </c>
      <c r="C9" s="46">
        <v>27.19</v>
      </c>
      <c r="D9" s="46">
        <v>27.19</v>
      </c>
    </row>
    <row r="10" s="23" customFormat="1" ht="25" customHeight="1" spans="1:4">
      <c r="A10" s="47" t="s">
        <v>1895</v>
      </c>
      <c r="B10" s="31" t="s">
        <v>1856</v>
      </c>
      <c r="C10" s="46">
        <v>22.19</v>
      </c>
      <c r="D10" s="46">
        <v>22.19</v>
      </c>
    </row>
    <row r="11" s="23" customFormat="1" ht="25" customHeight="1" spans="1:4">
      <c r="A11" s="45" t="s">
        <v>1898</v>
      </c>
      <c r="B11" s="31" t="s">
        <v>1899</v>
      </c>
      <c r="C11" s="46">
        <f>C12+C13</f>
        <v>29.16</v>
      </c>
      <c r="D11" s="46">
        <f>D12+D13</f>
        <v>29.16</v>
      </c>
    </row>
    <row r="12" s="23" customFormat="1" ht="25" customHeight="1" spans="1:4">
      <c r="A12" s="47" t="s">
        <v>1894</v>
      </c>
      <c r="B12" s="31" t="s">
        <v>1900</v>
      </c>
      <c r="C12" s="46">
        <v>5.09</v>
      </c>
      <c r="D12" s="46">
        <v>5.09</v>
      </c>
    </row>
    <row r="13" s="23" customFormat="1" ht="25" customHeight="1" spans="1:4">
      <c r="A13" s="47" t="s">
        <v>1896</v>
      </c>
      <c r="B13" s="31" t="s">
        <v>1901</v>
      </c>
      <c r="C13" s="46">
        <v>24.07</v>
      </c>
      <c r="D13" s="46">
        <v>24.07</v>
      </c>
    </row>
    <row r="14" s="23" customFormat="1" ht="25" customHeight="1" spans="1:4">
      <c r="A14" s="45" t="s">
        <v>1902</v>
      </c>
      <c r="B14" s="31" t="s">
        <v>1903</v>
      </c>
      <c r="C14" s="46">
        <f>C15+C16</f>
        <v>3.78</v>
      </c>
      <c r="D14" s="46">
        <f>D15+D16</f>
        <v>3.78</v>
      </c>
    </row>
    <row r="15" s="23" customFormat="1" ht="25" customHeight="1" spans="1:4">
      <c r="A15" s="47" t="s">
        <v>1894</v>
      </c>
      <c r="B15" s="31" t="s">
        <v>1904</v>
      </c>
      <c r="C15" s="46">
        <v>1.02</v>
      </c>
      <c r="D15" s="46">
        <v>1.02</v>
      </c>
    </row>
    <row r="16" s="23" customFormat="1" ht="25" customHeight="1" spans="1:4">
      <c r="A16" s="47" t="s">
        <v>1896</v>
      </c>
      <c r="B16" s="31" t="s">
        <v>1905</v>
      </c>
      <c r="C16" s="46">
        <v>2.76</v>
      </c>
      <c r="D16" s="46">
        <v>2.76</v>
      </c>
    </row>
    <row r="17" s="23" customFormat="1" ht="25" customHeight="1" spans="1:4">
      <c r="A17" s="45" t="s">
        <v>1906</v>
      </c>
      <c r="B17" s="31" t="s">
        <v>1907</v>
      </c>
      <c r="C17" s="46">
        <f>C18+C21</f>
        <v>14.33</v>
      </c>
      <c r="D17" s="46">
        <f>D18+D21</f>
        <v>14.33</v>
      </c>
    </row>
    <row r="18" s="23" customFormat="1" ht="25" customHeight="1" spans="1:4">
      <c r="A18" s="47" t="s">
        <v>1894</v>
      </c>
      <c r="B18" s="31" t="s">
        <v>1908</v>
      </c>
      <c r="C18" s="46">
        <v>3.08</v>
      </c>
      <c r="D18" s="46">
        <v>3.08</v>
      </c>
    </row>
    <row r="19" s="23" customFormat="1" ht="25" customHeight="1" spans="1:4">
      <c r="A19" s="47" t="s">
        <v>1909</v>
      </c>
      <c r="B19" s="31"/>
      <c r="C19" s="46">
        <v>2.6</v>
      </c>
      <c r="D19" s="46">
        <v>2.6</v>
      </c>
    </row>
    <row r="20" s="23" customFormat="1" ht="25" customHeight="1" spans="1:4">
      <c r="A20" s="47" t="s">
        <v>1910</v>
      </c>
      <c r="B20" s="31" t="s">
        <v>1911</v>
      </c>
      <c r="C20" s="46">
        <v>0.48</v>
      </c>
      <c r="D20" s="46">
        <v>0.48</v>
      </c>
    </row>
    <row r="21" s="23" customFormat="1" ht="25" customHeight="1" spans="1:4">
      <c r="A21" s="47" t="s">
        <v>1896</v>
      </c>
      <c r="B21" s="31" t="s">
        <v>1912</v>
      </c>
      <c r="C21" s="46">
        <v>11.25</v>
      </c>
      <c r="D21" s="46">
        <v>11.25</v>
      </c>
    </row>
    <row r="22" s="23" customFormat="1" ht="25" customHeight="1" spans="1:4">
      <c r="A22" s="47" t="s">
        <v>1909</v>
      </c>
      <c r="B22" s="31"/>
      <c r="C22" s="46">
        <v>10.58</v>
      </c>
      <c r="D22" s="46">
        <v>10.58</v>
      </c>
    </row>
    <row r="23" s="23" customFormat="1" ht="25" customHeight="1" spans="1:4">
      <c r="A23" s="47" t="s">
        <v>1913</v>
      </c>
      <c r="B23" s="31" t="s">
        <v>1914</v>
      </c>
      <c r="C23" s="46">
        <v>0.67</v>
      </c>
      <c r="D23" s="46">
        <v>0.67</v>
      </c>
    </row>
    <row r="24" s="23" customFormat="1" ht="25" customHeight="1" spans="1:4">
      <c r="A24" s="45" t="s">
        <v>1915</v>
      </c>
      <c r="B24" s="31" t="s">
        <v>1916</v>
      </c>
      <c r="C24" s="46">
        <f>C25+C26</f>
        <v>3.59</v>
      </c>
      <c r="D24" s="46">
        <f>D25+D26</f>
        <v>3.59</v>
      </c>
    </row>
    <row r="25" s="23" customFormat="1" ht="25" customHeight="1" spans="1:4">
      <c r="A25" s="47" t="s">
        <v>1894</v>
      </c>
      <c r="B25" s="31" t="s">
        <v>1917</v>
      </c>
      <c r="C25" s="46">
        <v>0.95</v>
      </c>
      <c r="D25" s="46">
        <v>0.95</v>
      </c>
    </row>
    <row r="26" s="23" customFormat="1" ht="25" customHeight="1" spans="1:4">
      <c r="A26" s="47" t="s">
        <v>1896</v>
      </c>
      <c r="B26" s="31" t="s">
        <v>1918</v>
      </c>
      <c r="C26" s="46">
        <v>2.64</v>
      </c>
      <c r="D26" s="46">
        <v>2.64</v>
      </c>
    </row>
    <row r="27" s="24" customFormat="1" ht="70" customHeight="1" spans="1:4">
      <c r="A27" s="48" t="s">
        <v>1919</v>
      </c>
      <c r="B27" s="48"/>
      <c r="C27" s="48"/>
      <c r="D27" s="48"/>
    </row>
    <row r="28" s="22" customFormat="1" ht="25" customHeight="1" spans="1:4">
      <c r="A28" s="49"/>
      <c r="B28" s="49"/>
      <c r="C28" s="49"/>
      <c r="D28" s="49"/>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F20"/>
  <sheetViews>
    <sheetView workbookViewId="0">
      <selection activeCell="D5" sqref="D5:D7"/>
    </sheetView>
  </sheetViews>
  <sheetFormatPr defaultColWidth="8.88333333333333" defaultRowHeight="13.5" outlineLevelCol="5"/>
  <cols>
    <col min="1" max="1" width="8.88333333333333" style="22"/>
    <col min="2" max="2" width="49.3833333333333" style="22" customWidth="1"/>
    <col min="3" max="6" width="20.6333333333333" style="22" customWidth="1"/>
    <col min="7" max="16384" width="8.88333333333333" style="22"/>
  </cols>
  <sheetData>
    <row r="1" s="22" customFormat="1" spans="1:1">
      <c r="A1" s="35"/>
    </row>
    <row r="2" s="22" customFormat="1" ht="45" customHeight="1" spans="1:6">
      <c r="A2" s="25" t="s">
        <v>1920</v>
      </c>
      <c r="B2" s="25"/>
      <c r="C2" s="25"/>
      <c r="D2" s="25"/>
      <c r="E2" s="25"/>
      <c r="F2" s="25"/>
    </row>
    <row r="3" s="23" customFormat="1" ht="18" customHeight="1" spans="2:6">
      <c r="B3" s="36" t="s">
        <v>1845</v>
      </c>
      <c r="C3" s="37"/>
      <c r="D3" s="37"/>
      <c r="E3" s="37"/>
      <c r="F3" s="37"/>
    </row>
    <row r="4" s="23" customFormat="1" ht="30" customHeight="1" spans="1:6">
      <c r="A4" s="28" t="s">
        <v>3</v>
      </c>
      <c r="B4" s="28"/>
      <c r="C4" s="29" t="s">
        <v>1851</v>
      </c>
      <c r="D4" s="29" t="s">
        <v>1890</v>
      </c>
      <c r="E4" s="29" t="s">
        <v>1891</v>
      </c>
      <c r="F4" s="29" t="s">
        <v>1921</v>
      </c>
    </row>
    <row r="5" s="23" customFormat="1" ht="30" customHeight="1" spans="1:6">
      <c r="A5" s="38" t="s">
        <v>1922</v>
      </c>
      <c r="B5" s="38"/>
      <c r="C5" s="31" t="s">
        <v>1852</v>
      </c>
      <c r="D5" s="39">
        <v>119.7</v>
      </c>
      <c r="E5" s="39">
        <v>119.7</v>
      </c>
      <c r="F5" s="40"/>
    </row>
    <row r="6" s="23" customFormat="1" ht="30" customHeight="1" spans="1:6">
      <c r="A6" s="41" t="s">
        <v>1923</v>
      </c>
      <c r="B6" s="41"/>
      <c r="C6" s="31" t="s">
        <v>1853</v>
      </c>
      <c r="D6" s="39">
        <v>35.3</v>
      </c>
      <c r="E6" s="39">
        <v>35.3</v>
      </c>
      <c r="F6" s="40"/>
    </row>
    <row r="7" s="23" customFormat="1" ht="30" customHeight="1" spans="1:6">
      <c r="A7" s="41" t="s">
        <v>1924</v>
      </c>
      <c r="B7" s="41"/>
      <c r="C7" s="31" t="s">
        <v>1854</v>
      </c>
      <c r="D7" s="39">
        <v>84.4</v>
      </c>
      <c r="E7" s="39">
        <v>84.4</v>
      </c>
      <c r="F7" s="40"/>
    </row>
    <row r="8" s="23" customFormat="1" ht="30" customHeight="1" spans="1:6">
      <c r="A8" s="42" t="s">
        <v>1925</v>
      </c>
      <c r="B8" s="42"/>
      <c r="C8" s="31" t="s">
        <v>1855</v>
      </c>
      <c r="D8" s="40"/>
      <c r="E8" s="39"/>
      <c r="F8" s="40"/>
    </row>
    <row r="9" s="23" customFormat="1" ht="30" customHeight="1" spans="1:6">
      <c r="A9" s="41" t="s">
        <v>1923</v>
      </c>
      <c r="B9" s="41"/>
      <c r="C9" s="31" t="s">
        <v>1856</v>
      </c>
      <c r="D9" s="40"/>
      <c r="E9" s="39"/>
      <c r="F9" s="40"/>
    </row>
    <row r="10" s="23" customFormat="1" ht="30" customHeight="1" spans="1:6">
      <c r="A10" s="41" t="s">
        <v>1924</v>
      </c>
      <c r="B10" s="41"/>
      <c r="C10" s="31" t="s">
        <v>1857</v>
      </c>
      <c r="D10" s="40"/>
      <c r="E10" s="39"/>
      <c r="F10" s="40"/>
    </row>
    <row r="11" s="24" customFormat="1" ht="41" customHeight="1" spans="1:6">
      <c r="A11" s="34" t="s">
        <v>1926</v>
      </c>
      <c r="B11" s="34"/>
      <c r="C11" s="34"/>
      <c r="D11" s="34"/>
      <c r="E11" s="34"/>
      <c r="F11" s="34"/>
    </row>
    <row r="15" s="22" customFormat="1" ht="19" customHeight="1"/>
    <row r="16" s="22" customFormat="1" ht="29" customHeight="1"/>
    <row r="17" s="22" customFormat="1" ht="29" customHeight="1"/>
    <row r="18" s="22" customFormat="1" ht="29" customHeight="1"/>
    <row r="19" s="22" customFormat="1" ht="29" customHeight="1"/>
    <row r="20" s="22" customFormat="1" ht="30" customHeight="1"/>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F8"/>
  <sheetViews>
    <sheetView workbookViewId="0">
      <selection activeCell="A2" sqref="A2:F2"/>
    </sheetView>
  </sheetViews>
  <sheetFormatPr defaultColWidth="8.88333333333333" defaultRowHeight="13.5" outlineLevelRow="7" outlineLevelCol="5"/>
  <cols>
    <col min="1" max="1" width="8.88333333333333" style="22"/>
    <col min="2" max="6" width="24.2166666666667" style="22" customWidth="1"/>
    <col min="7" max="16384" width="8.88333333333333" style="22"/>
  </cols>
  <sheetData>
    <row r="1" s="22" customFormat="1" ht="24" customHeight="1"/>
    <row r="2" s="22" customFormat="1" ht="27" spans="1:6">
      <c r="A2" s="25" t="s">
        <v>1927</v>
      </c>
      <c r="B2" s="26"/>
      <c r="C2" s="26"/>
      <c r="D2" s="26"/>
      <c r="E2" s="26"/>
      <c r="F2" s="26"/>
    </row>
    <row r="3" s="22" customFormat="1" ht="23" customHeight="1" spans="1:6">
      <c r="A3" s="27" t="s">
        <v>1845</v>
      </c>
      <c r="B3" s="27"/>
      <c r="C3" s="27"/>
      <c r="D3" s="27"/>
      <c r="E3" s="27"/>
      <c r="F3" s="27"/>
    </row>
    <row r="4" s="23" customFormat="1" ht="30" customHeight="1" spans="1:6">
      <c r="A4" s="28" t="s">
        <v>1928</v>
      </c>
      <c r="B4" s="29" t="s">
        <v>1803</v>
      </c>
      <c r="C4" s="29" t="s">
        <v>1929</v>
      </c>
      <c r="D4" s="29" t="s">
        <v>1930</v>
      </c>
      <c r="E4" s="29" t="s">
        <v>1931</v>
      </c>
      <c r="F4" s="29" t="s">
        <v>1932</v>
      </c>
    </row>
    <row r="5" s="23" customFormat="1" ht="45" customHeight="1" spans="1:6">
      <c r="A5" s="30">
        <v>1</v>
      </c>
      <c r="B5" s="31"/>
      <c r="C5" s="32" t="s">
        <v>1933</v>
      </c>
      <c r="D5" s="33"/>
      <c r="E5" s="33" t="s">
        <v>1934</v>
      </c>
      <c r="F5" s="33"/>
    </row>
    <row r="6" s="23" customFormat="1" ht="45" customHeight="1" spans="1:6">
      <c r="A6" s="30">
        <v>2</v>
      </c>
      <c r="B6" s="31"/>
      <c r="C6" s="32"/>
      <c r="D6" s="33"/>
      <c r="E6" s="33"/>
      <c r="F6" s="33"/>
    </row>
    <row r="7" s="23" customFormat="1" ht="45" customHeight="1" spans="1:6">
      <c r="A7" s="30" t="s">
        <v>1935</v>
      </c>
      <c r="B7" s="31"/>
      <c r="C7" s="32"/>
      <c r="D7" s="33"/>
      <c r="E7" s="33"/>
      <c r="F7" s="33"/>
    </row>
    <row r="8" s="24" customFormat="1" ht="33" customHeight="1" spans="1:6">
      <c r="A8" s="34" t="s">
        <v>1936</v>
      </c>
      <c r="B8" s="34"/>
      <c r="C8" s="34"/>
      <c r="D8" s="34"/>
      <c r="E8" s="34"/>
      <c r="F8" s="34"/>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J2142"/>
  <sheetViews>
    <sheetView workbookViewId="0">
      <selection activeCell="A1" sqref="$A1:$XFD1048576"/>
    </sheetView>
  </sheetViews>
  <sheetFormatPr defaultColWidth="8" defaultRowHeight="12"/>
  <cols>
    <col min="1" max="1" width="25.3833333333333" style="11"/>
    <col min="2" max="2" width="23.775" style="11" customWidth="1"/>
    <col min="3" max="5" width="20.6333333333333" style="11" customWidth="1"/>
    <col min="6" max="6" width="14.3333333333333" style="11" customWidth="1"/>
    <col min="7" max="7" width="20.6333333333333" style="11" customWidth="1"/>
    <col min="8" max="9" width="13.3333333333333" style="11" customWidth="1"/>
    <col min="10" max="10" width="15.4416666666667" style="11" customWidth="1"/>
    <col min="11" max="16384" width="8" style="11"/>
  </cols>
  <sheetData>
    <row r="2" s="11" customFormat="1" ht="39" customHeight="1" spans="1:10">
      <c r="A2" s="14" t="s">
        <v>1937</v>
      </c>
      <c r="B2" s="14"/>
      <c r="C2" s="14"/>
      <c r="D2" s="14"/>
      <c r="E2" s="14"/>
      <c r="F2" s="14"/>
      <c r="G2" s="14"/>
      <c r="H2" s="14"/>
      <c r="I2" s="14"/>
      <c r="J2" s="14"/>
    </row>
    <row r="3" s="11" customFormat="1" ht="23" customHeight="1" spans="1:1">
      <c r="A3" s="15"/>
    </row>
    <row r="4" s="12" customFormat="1" ht="44.25" customHeight="1" spans="1:10">
      <c r="A4" s="16" t="s">
        <v>1938</v>
      </c>
      <c r="B4" s="16" t="s">
        <v>1939</v>
      </c>
      <c r="C4" s="16" t="s">
        <v>1940</v>
      </c>
      <c r="D4" s="16" t="s">
        <v>1941</v>
      </c>
      <c r="E4" s="16" t="s">
        <v>1942</v>
      </c>
      <c r="F4" s="16" t="s">
        <v>1943</v>
      </c>
      <c r="G4" s="16" t="s">
        <v>1944</v>
      </c>
      <c r="H4" s="16" t="s">
        <v>1945</v>
      </c>
      <c r="I4" s="16" t="s">
        <v>1946</v>
      </c>
      <c r="J4" s="16" t="s">
        <v>1947</v>
      </c>
    </row>
    <row r="5" s="11" customFormat="1" ht="18.75" spans="1:10">
      <c r="A5" s="17">
        <v>1</v>
      </c>
      <c r="B5" s="17">
        <v>2</v>
      </c>
      <c r="C5" s="17">
        <v>3</v>
      </c>
      <c r="D5" s="17">
        <v>4</v>
      </c>
      <c r="E5" s="17">
        <v>5</v>
      </c>
      <c r="F5" s="17">
        <v>6</v>
      </c>
      <c r="G5" s="17">
        <v>7</v>
      </c>
      <c r="H5" s="17">
        <v>8</v>
      </c>
      <c r="I5" s="17">
        <v>9</v>
      </c>
      <c r="J5" s="17">
        <v>10</v>
      </c>
    </row>
    <row r="6" s="11" customFormat="1" ht="35" customHeight="1" spans="1:10">
      <c r="A6" s="18" t="s">
        <v>1948</v>
      </c>
      <c r="B6" s="19"/>
      <c r="C6" s="19"/>
      <c r="D6" s="19"/>
      <c r="E6" s="20"/>
      <c r="F6" s="20"/>
      <c r="G6" s="20"/>
      <c r="H6" s="20"/>
      <c r="I6" s="20"/>
      <c r="J6" s="20"/>
    </row>
    <row r="7" s="11" customFormat="1" ht="35" customHeight="1" spans="1:10">
      <c r="A7" s="18" t="s">
        <v>1949</v>
      </c>
      <c r="B7" s="18" t="s">
        <v>1950</v>
      </c>
      <c r="C7" s="18" t="s">
        <v>1950</v>
      </c>
      <c r="D7" s="18" t="s">
        <v>1950</v>
      </c>
      <c r="E7" s="18" t="s">
        <v>1950</v>
      </c>
      <c r="F7" s="18" t="s">
        <v>1950</v>
      </c>
      <c r="G7" s="18" t="s">
        <v>1950</v>
      </c>
      <c r="H7" s="18" t="s">
        <v>1950</v>
      </c>
      <c r="I7" s="18" t="s">
        <v>1950</v>
      </c>
      <c r="J7" s="18" t="s">
        <v>1950</v>
      </c>
    </row>
    <row r="8" s="11" customFormat="1" ht="35" customHeight="1" spans="1:10">
      <c r="A8" s="18" t="s">
        <v>1951</v>
      </c>
      <c r="B8" s="21"/>
      <c r="C8" s="21"/>
      <c r="D8" s="21"/>
      <c r="E8" s="21"/>
      <c r="F8" s="21"/>
      <c r="G8" s="21"/>
      <c r="H8" s="21"/>
      <c r="I8" s="21"/>
      <c r="J8" s="21"/>
    </row>
    <row r="9" s="13" customFormat="1" ht="35" customHeight="1" spans="1:10">
      <c r="A9" s="18" t="s">
        <v>1952</v>
      </c>
      <c r="B9" s="18" t="s">
        <v>1953</v>
      </c>
      <c r="C9" s="18" t="s">
        <v>1954</v>
      </c>
      <c r="D9" s="18" t="s">
        <v>1955</v>
      </c>
      <c r="E9" s="18" t="s">
        <v>1953</v>
      </c>
      <c r="F9" s="18" t="s">
        <v>1956</v>
      </c>
      <c r="G9" s="18" t="s">
        <v>1957</v>
      </c>
      <c r="H9" s="18" t="s">
        <v>1958</v>
      </c>
      <c r="I9" s="18" t="s">
        <v>1959</v>
      </c>
      <c r="J9" s="18" t="s">
        <v>1955</v>
      </c>
    </row>
    <row r="10" s="11" customFormat="1" ht="35" customHeight="1" spans="1:10">
      <c r="A10" s="21"/>
      <c r="B10" s="21"/>
      <c r="C10" s="18" t="s">
        <v>1954</v>
      </c>
      <c r="D10" s="18" t="s">
        <v>1960</v>
      </c>
      <c r="E10" s="18" t="s">
        <v>1961</v>
      </c>
      <c r="F10" s="18" t="s">
        <v>1956</v>
      </c>
      <c r="G10" s="18" t="s">
        <v>1962</v>
      </c>
      <c r="H10" s="18" t="s">
        <v>1963</v>
      </c>
      <c r="I10" s="18" t="s">
        <v>1959</v>
      </c>
      <c r="J10" s="18" t="s">
        <v>1960</v>
      </c>
    </row>
    <row r="11" s="11" customFormat="1" ht="35" customHeight="1" spans="1:10">
      <c r="A11" s="21"/>
      <c r="B11" s="21"/>
      <c r="C11" s="18" t="s">
        <v>1954</v>
      </c>
      <c r="D11" s="18" t="s">
        <v>1964</v>
      </c>
      <c r="E11" s="18" t="s">
        <v>1965</v>
      </c>
      <c r="F11" s="18" t="s">
        <v>1956</v>
      </c>
      <c r="G11" s="18" t="s">
        <v>1962</v>
      </c>
      <c r="H11" s="18" t="s">
        <v>1963</v>
      </c>
      <c r="I11" s="18" t="s">
        <v>1959</v>
      </c>
      <c r="J11" s="18" t="s">
        <v>1964</v>
      </c>
    </row>
    <row r="12" s="11" customFormat="1" ht="35" customHeight="1" spans="1:10">
      <c r="A12" s="21"/>
      <c r="B12" s="21"/>
      <c r="C12" s="18" t="s">
        <v>1966</v>
      </c>
      <c r="D12" s="18" t="s">
        <v>1967</v>
      </c>
      <c r="E12" s="18" t="s">
        <v>1968</v>
      </c>
      <c r="F12" s="18" t="s">
        <v>1969</v>
      </c>
      <c r="G12" s="18" t="s">
        <v>1970</v>
      </c>
      <c r="H12" s="18" t="s">
        <v>1963</v>
      </c>
      <c r="I12" s="18" t="s">
        <v>1959</v>
      </c>
      <c r="J12" s="18" t="s">
        <v>1967</v>
      </c>
    </row>
    <row r="13" ht="14.25" spans="1:10">
      <c r="A13" s="21"/>
      <c r="B13" s="21"/>
      <c r="C13" s="18" t="s">
        <v>1971</v>
      </c>
      <c r="D13" s="18" t="s">
        <v>1972</v>
      </c>
      <c r="E13" s="18" t="s">
        <v>1973</v>
      </c>
      <c r="F13" s="18" t="s">
        <v>1969</v>
      </c>
      <c r="G13" s="18" t="s">
        <v>1970</v>
      </c>
      <c r="H13" s="18" t="s">
        <v>1963</v>
      </c>
      <c r="I13" s="18" t="s">
        <v>1959</v>
      </c>
      <c r="J13" s="18" t="s">
        <v>1971</v>
      </c>
    </row>
    <row r="14" ht="171" spans="1:10">
      <c r="A14" s="18" t="s">
        <v>1974</v>
      </c>
      <c r="B14" s="18" t="s">
        <v>1975</v>
      </c>
      <c r="C14" s="18" t="s">
        <v>1954</v>
      </c>
      <c r="D14" s="18" t="s">
        <v>1955</v>
      </c>
      <c r="E14" s="18" t="s">
        <v>1976</v>
      </c>
      <c r="F14" s="18" t="s">
        <v>1969</v>
      </c>
      <c r="G14" s="18" t="s">
        <v>1977</v>
      </c>
      <c r="H14" s="18" t="s">
        <v>1978</v>
      </c>
      <c r="I14" s="18" t="s">
        <v>1959</v>
      </c>
      <c r="J14" s="18" t="s">
        <v>1955</v>
      </c>
    </row>
    <row r="15" ht="14.25" spans="1:10">
      <c r="A15" s="21"/>
      <c r="B15" s="21"/>
      <c r="C15" s="18" t="s">
        <v>1954</v>
      </c>
      <c r="D15" s="18" t="s">
        <v>1955</v>
      </c>
      <c r="E15" s="18" t="s">
        <v>1979</v>
      </c>
      <c r="F15" s="18" t="s">
        <v>1969</v>
      </c>
      <c r="G15" s="18" t="s">
        <v>1980</v>
      </c>
      <c r="H15" s="18" t="s">
        <v>1978</v>
      </c>
      <c r="I15" s="18" t="s">
        <v>1959</v>
      </c>
      <c r="J15" s="18" t="s">
        <v>1955</v>
      </c>
    </row>
    <row r="16" ht="14.25" spans="1:10">
      <c r="A16" s="21"/>
      <c r="B16" s="21"/>
      <c r="C16" s="18" t="s">
        <v>1954</v>
      </c>
      <c r="D16" s="18" t="s">
        <v>1960</v>
      </c>
      <c r="E16" s="18" t="s">
        <v>1981</v>
      </c>
      <c r="F16" s="18" t="s">
        <v>1969</v>
      </c>
      <c r="G16" s="18" t="s">
        <v>1982</v>
      </c>
      <c r="H16" s="18" t="s">
        <v>1963</v>
      </c>
      <c r="I16" s="18" t="s">
        <v>1959</v>
      </c>
      <c r="J16" s="18" t="s">
        <v>1960</v>
      </c>
    </row>
    <row r="17" ht="14.25" spans="1:10">
      <c r="A17" s="21"/>
      <c r="B17" s="21"/>
      <c r="C17" s="18" t="s">
        <v>1954</v>
      </c>
      <c r="D17" s="18" t="s">
        <v>1964</v>
      </c>
      <c r="E17" s="18" t="s">
        <v>1983</v>
      </c>
      <c r="F17" s="18" t="s">
        <v>1956</v>
      </c>
      <c r="G17" s="18" t="s">
        <v>1962</v>
      </c>
      <c r="H17" s="18" t="s">
        <v>1963</v>
      </c>
      <c r="I17" s="18" t="s">
        <v>1959</v>
      </c>
      <c r="J17" s="18" t="s">
        <v>1964</v>
      </c>
    </row>
    <row r="18" ht="14.25" spans="1:10">
      <c r="A18" s="21"/>
      <c r="B18" s="21"/>
      <c r="C18" s="18" t="s">
        <v>1966</v>
      </c>
      <c r="D18" s="18" t="s">
        <v>1967</v>
      </c>
      <c r="E18" s="18" t="s">
        <v>1984</v>
      </c>
      <c r="F18" s="18" t="s">
        <v>1969</v>
      </c>
      <c r="G18" s="18" t="s">
        <v>1985</v>
      </c>
      <c r="H18" s="18" t="s">
        <v>1986</v>
      </c>
      <c r="I18" s="18" t="s">
        <v>1959</v>
      </c>
      <c r="J18" s="18" t="s">
        <v>1967</v>
      </c>
    </row>
    <row r="19" ht="14.25" spans="1:10">
      <c r="A19" s="21"/>
      <c r="B19" s="21"/>
      <c r="C19" s="18" t="s">
        <v>1966</v>
      </c>
      <c r="D19" s="18" t="s">
        <v>1967</v>
      </c>
      <c r="E19" s="18" t="s">
        <v>1987</v>
      </c>
      <c r="F19" s="18" t="s">
        <v>1969</v>
      </c>
      <c r="G19" s="18" t="s">
        <v>1988</v>
      </c>
      <c r="H19" s="18" t="s">
        <v>1958</v>
      </c>
      <c r="I19" s="18" t="s">
        <v>1959</v>
      </c>
      <c r="J19" s="18" t="s">
        <v>1967</v>
      </c>
    </row>
    <row r="20" ht="14.25" spans="1:10">
      <c r="A20" s="21"/>
      <c r="B20" s="21"/>
      <c r="C20" s="18" t="s">
        <v>1966</v>
      </c>
      <c r="D20" s="18" t="s">
        <v>1967</v>
      </c>
      <c r="E20" s="18" t="s">
        <v>1989</v>
      </c>
      <c r="F20" s="18" t="s">
        <v>1969</v>
      </c>
      <c r="G20" s="18" t="s">
        <v>1990</v>
      </c>
      <c r="H20" s="18" t="s">
        <v>1958</v>
      </c>
      <c r="I20" s="18" t="s">
        <v>1959</v>
      </c>
      <c r="J20" s="18" t="s">
        <v>1967</v>
      </c>
    </row>
    <row r="21" ht="14.25" spans="1:10">
      <c r="A21" s="21"/>
      <c r="B21" s="21"/>
      <c r="C21" s="18" t="s">
        <v>1966</v>
      </c>
      <c r="D21" s="18" t="s">
        <v>1967</v>
      </c>
      <c r="E21" s="18" t="s">
        <v>1991</v>
      </c>
      <c r="F21" s="18" t="s">
        <v>1969</v>
      </c>
      <c r="G21" s="18" t="s">
        <v>1992</v>
      </c>
      <c r="H21" s="18" t="s">
        <v>1958</v>
      </c>
      <c r="I21" s="18" t="s">
        <v>1959</v>
      </c>
      <c r="J21" s="18" t="s">
        <v>1967</v>
      </c>
    </row>
    <row r="22" ht="14.25" spans="1:10">
      <c r="A22" s="21"/>
      <c r="B22" s="21"/>
      <c r="C22" s="18" t="s">
        <v>1966</v>
      </c>
      <c r="D22" s="18" t="s">
        <v>1993</v>
      </c>
      <c r="E22" s="18" t="s">
        <v>1994</v>
      </c>
      <c r="F22" s="18" t="s">
        <v>1969</v>
      </c>
      <c r="G22" s="18" t="s">
        <v>1995</v>
      </c>
      <c r="H22" s="18" t="s">
        <v>1996</v>
      </c>
      <c r="I22" s="18" t="s">
        <v>1959</v>
      </c>
      <c r="J22" s="18" t="s">
        <v>1993</v>
      </c>
    </row>
    <row r="23" ht="28.5" spans="1:10">
      <c r="A23" s="21"/>
      <c r="B23" s="21"/>
      <c r="C23" s="18" t="s">
        <v>1966</v>
      </c>
      <c r="D23" s="18" t="s">
        <v>1993</v>
      </c>
      <c r="E23" s="18" t="s">
        <v>1997</v>
      </c>
      <c r="F23" s="18" t="s">
        <v>1969</v>
      </c>
      <c r="G23" s="18" t="s">
        <v>1998</v>
      </c>
      <c r="H23" s="18" t="s">
        <v>1958</v>
      </c>
      <c r="I23" s="18" t="s">
        <v>1959</v>
      </c>
      <c r="J23" s="18" t="s">
        <v>1993</v>
      </c>
    </row>
    <row r="24" ht="28.5" spans="1:10">
      <c r="A24" s="21"/>
      <c r="B24" s="21"/>
      <c r="C24" s="18" t="s">
        <v>1966</v>
      </c>
      <c r="D24" s="18" t="s">
        <v>1993</v>
      </c>
      <c r="E24" s="18" t="s">
        <v>1999</v>
      </c>
      <c r="F24" s="18" t="s">
        <v>1969</v>
      </c>
      <c r="G24" s="18" t="s">
        <v>2000</v>
      </c>
      <c r="H24" s="18" t="s">
        <v>2001</v>
      </c>
      <c r="I24" s="18" t="s">
        <v>1959</v>
      </c>
      <c r="J24" s="18" t="s">
        <v>1993</v>
      </c>
    </row>
    <row r="25" ht="28.5" spans="1:10">
      <c r="A25" s="21"/>
      <c r="B25" s="21"/>
      <c r="C25" s="18" t="s">
        <v>1966</v>
      </c>
      <c r="D25" s="18" t="s">
        <v>1993</v>
      </c>
      <c r="E25" s="18" t="s">
        <v>2002</v>
      </c>
      <c r="F25" s="18" t="s">
        <v>1969</v>
      </c>
      <c r="G25" s="18" t="s">
        <v>2003</v>
      </c>
      <c r="H25" s="18" t="s">
        <v>2001</v>
      </c>
      <c r="I25" s="18" t="s">
        <v>1959</v>
      </c>
      <c r="J25" s="18" t="s">
        <v>1993</v>
      </c>
    </row>
    <row r="26" ht="28.5" spans="1:10">
      <c r="A26" s="21"/>
      <c r="B26" s="21"/>
      <c r="C26" s="18" t="s">
        <v>1966</v>
      </c>
      <c r="D26" s="18" t="s">
        <v>1993</v>
      </c>
      <c r="E26" s="18" t="s">
        <v>2004</v>
      </c>
      <c r="F26" s="18" t="s">
        <v>1969</v>
      </c>
      <c r="G26" s="18" t="s">
        <v>2005</v>
      </c>
      <c r="H26" s="18" t="s">
        <v>2001</v>
      </c>
      <c r="I26" s="18" t="s">
        <v>1959</v>
      </c>
      <c r="J26" s="18" t="s">
        <v>1993</v>
      </c>
    </row>
    <row r="27" ht="14.25" spans="1:10">
      <c r="A27" s="21"/>
      <c r="B27" s="21"/>
      <c r="C27" s="18" t="s">
        <v>1971</v>
      </c>
      <c r="D27" s="18" t="s">
        <v>1972</v>
      </c>
      <c r="E27" s="18" t="s">
        <v>2006</v>
      </c>
      <c r="F27" s="18" t="s">
        <v>1969</v>
      </c>
      <c r="G27" s="18" t="s">
        <v>1970</v>
      </c>
      <c r="H27" s="18" t="s">
        <v>1963</v>
      </c>
      <c r="I27" s="18" t="s">
        <v>1959</v>
      </c>
      <c r="J27" s="18" t="s">
        <v>1971</v>
      </c>
    </row>
    <row r="28" ht="57" spans="1:10">
      <c r="A28" s="18" t="s">
        <v>2007</v>
      </c>
      <c r="B28" s="18" t="s">
        <v>2008</v>
      </c>
      <c r="C28" s="18" t="s">
        <v>1954</v>
      </c>
      <c r="D28" s="18" t="s">
        <v>1955</v>
      </c>
      <c r="E28" s="18" t="s">
        <v>2009</v>
      </c>
      <c r="F28" s="18" t="s">
        <v>1956</v>
      </c>
      <c r="G28" s="18" t="s">
        <v>2010</v>
      </c>
      <c r="H28" s="18" t="s">
        <v>2011</v>
      </c>
      <c r="I28" s="18" t="s">
        <v>1959</v>
      </c>
      <c r="J28" s="18" t="s">
        <v>1955</v>
      </c>
    </row>
    <row r="29" ht="14.25" spans="1:10">
      <c r="A29" s="21"/>
      <c r="B29" s="21"/>
      <c r="C29" s="18" t="s">
        <v>1954</v>
      </c>
      <c r="D29" s="18" t="s">
        <v>1960</v>
      </c>
      <c r="E29" s="18" t="s">
        <v>2012</v>
      </c>
      <c r="F29" s="18" t="s">
        <v>1956</v>
      </c>
      <c r="G29" s="18" t="s">
        <v>1962</v>
      </c>
      <c r="H29" s="18" t="s">
        <v>1963</v>
      </c>
      <c r="I29" s="18" t="s">
        <v>1959</v>
      </c>
      <c r="J29" s="18" t="s">
        <v>1960</v>
      </c>
    </row>
    <row r="30" ht="14.25" spans="1:10">
      <c r="A30" s="21"/>
      <c r="B30" s="21"/>
      <c r="C30" s="18" t="s">
        <v>1954</v>
      </c>
      <c r="D30" s="18" t="s">
        <v>1964</v>
      </c>
      <c r="E30" s="18" t="s">
        <v>2013</v>
      </c>
      <c r="F30" s="18" t="s">
        <v>1956</v>
      </c>
      <c r="G30" s="18" t="s">
        <v>1962</v>
      </c>
      <c r="H30" s="18" t="s">
        <v>1963</v>
      </c>
      <c r="I30" s="18" t="s">
        <v>1959</v>
      </c>
      <c r="J30" s="18" t="s">
        <v>1964</v>
      </c>
    </row>
    <row r="31" ht="42.75" spans="1:10">
      <c r="A31" s="21"/>
      <c r="B31" s="21"/>
      <c r="C31" s="18" t="s">
        <v>1966</v>
      </c>
      <c r="D31" s="18" t="s">
        <v>1993</v>
      </c>
      <c r="E31" s="18" t="s">
        <v>2014</v>
      </c>
      <c r="F31" s="18" t="s">
        <v>1969</v>
      </c>
      <c r="G31" s="18" t="s">
        <v>2015</v>
      </c>
      <c r="H31" s="18" t="s">
        <v>1963</v>
      </c>
      <c r="I31" s="18" t="s">
        <v>1959</v>
      </c>
      <c r="J31" s="18" t="s">
        <v>1993</v>
      </c>
    </row>
    <row r="32" ht="14.25" spans="1:10">
      <c r="A32" s="21"/>
      <c r="B32" s="21"/>
      <c r="C32" s="18" t="s">
        <v>1971</v>
      </c>
      <c r="D32" s="18" t="s">
        <v>1972</v>
      </c>
      <c r="E32" s="18" t="s">
        <v>2016</v>
      </c>
      <c r="F32" s="18" t="s">
        <v>1969</v>
      </c>
      <c r="G32" s="18" t="s">
        <v>1970</v>
      </c>
      <c r="H32" s="18" t="s">
        <v>1963</v>
      </c>
      <c r="I32" s="18" t="s">
        <v>1959</v>
      </c>
      <c r="J32" s="18" t="s">
        <v>1971</v>
      </c>
    </row>
    <row r="33" ht="28.5" spans="1:10">
      <c r="A33" s="18" t="s">
        <v>2017</v>
      </c>
      <c r="B33" s="18" t="s">
        <v>2018</v>
      </c>
      <c r="C33" s="18" t="s">
        <v>1954</v>
      </c>
      <c r="D33" s="18" t="s">
        <v>1955</v>
      </c>
      <c r="E33" s="18" t="s">
        <v>2019</v>
      </c>
      <c r="F33" s="18" t="s">
        <v>1956</v>
      </c>
      <c r="G33" s="18" t="s">
        <v>2020</v>
      </c>
      <c r="H33" s="18" t="s">
        <v>2001</v>
      </c>
      <c r="I33" s="18" t="s">
        <v>1959</v>
      </c>
      <c r="J33" s="18" t="s">
        <v>1955</v>
      </c>
    </row>
    <row r="34" ht="14.25" spans="1:10">
      <c r="A34" s="21"/>
      <c r="B34" s="21"/>
      <c r="C34" s="18" t="s">
        <v>1954</v>
      </c>
      <c r="D34" s="18" t="s">
        <v>1960</v>
      </c>
      <c r="E34" s="18" t="s">
        <v>2021</v>
      </c>
      <c r="F34" s="18" t="s">
        <v>1956</v>
      </c>
      <c r="G34" s="18" t="s">
        <v>1962</v>
      </c>
      <c r="H34" s="18" t="s">
        <v>1963</v>
      </c>
      <c r="I34" s="18" t="s">
        <v>1959</v>
      </c>
      <c r="J34" s="18" t="s">
        <v>1960</v>
      </c>
    </row>
    <row r="35" ht="14.25" spans="1:10">
      <c r="A35" s="21"/>
      <c r="B35" s="21"/>
      <c r="C35" s="18" t="s">
        <v>1954</v>
      </c>
      <c r="D35" s="18" t="s">
        <v>1964</v>
      </c>
      <c r="E35" s="18" t="s">
        <v>2022</v>
      </c>
      <c r="F35" s="18" t="s">
        <v>1956</v>
      </c>
      <c r="G35" s="18" t="s">
        <v>1962</v>
      </c>
      <c r="H35" s="18" t="s">
        <v>1963</v>
      </c>
      <c r="I35" s="18" t="s">
        <v>1959</v>
      </c>
      <c r="J35" s="18" t="s">
        <v>1964</v>
      </c>
    </row>
    <row r="36" ht="14.25" spans="1:10">
      <c r="A36" s="21"/>
      <c r="B36" s="21"/>
      <c r="C36" s="18" t="s">
        <v>1966</v>
      </c>
      <c r="D36" s="18" t="s">
        <v>1993</v>
      </c>
      <c r="E36" s="18" t="s">
        <v>1961</v>
      </c>
      <c r="F36" s="18" t="s">
        <v>1956</v>
      </c>
      <c r="G36" s="18" t="s">
        <v>1962</v>
      </c>
      <c r="H36" s="18" t="s">
        <v>1963</v>
      </c>
      <c r="I36" s="18" t="s">
        <v>1959</v>
      </c>
      <c r="J36" s="18" t="s">
        <v>1993</v>
      </c>
    </row>
    <row r="37" ht="14.25" spans="1:10">
      <c r="A37" s="21"/>
      <c r="B37" s="21"/>
      <c r="C37" s="18" t="s">
        <v>1971</v>
      </c>
      <c r="D37" s="18" t="s">
        <v>1972</v>
      </c>
      <c r="E37" s="18" t="s">
        <v>1973</v>
      </c>
      <c r="F37" s="18" t="s">
        <v>1969</v>
      </c>
      <c r="G37" s="18" t="s">
        <v>1970</v>
      </c>
      <c r="H37" s="18" t="s">
        <v>1963</v>
      </c>
      <c r="I37" s="18" t="s">
        <v>1959</v>
      </c>
      <c r="J37" s="18" t="s">
        <v>1971</v>
      </c>
    </row>
    <row r="38" ht="42.75" spans="1:10">
      <c r="A38" s="18" t="s">
        <v>2023</v>
      </c>
      <c r="B38" s="18" t="s">
        <v>2024</v>
      </c>
      <c r="C38" s="18" t="s">
        <v>1954</v>
      </c>
      <c r="D38" s="18" t="s">
        <v>1955</v>
      </c>
      <c r="E38" s="18" t="s">
        <v>2025</v>
      </c>
      <c r="F38" s="18" t="s">
        <v>1969</v>
      </c>
      <c r="G38" s="18" t="s">
        <v>2026</v>
      </c>
      <c r="H38" s="18" t="s">
        <v>1996</v>
      </c>
      <c r="I38" s="18" t="s">
        <v>1959</v>
      </c>
      <c r="J38" s="18" t="s">
        <v>1955</v>
      </c>
    </row>
    <row r="39" ht="14.25" spans="1:10">
      <c r="A39" s="21"/>
      <c r="B39" s="21"/>
      <c r="C39" s="18" t="s">
        <v>1954</v>
      </c>
      <c r="D39" s="18" t="s">
        <v>1960</v>
      </c>
      <c r="E39" s="18" t="s">
        <v>2027</v>
      </c>
      <c r="F39" s="18" t="s">
        <v>1956</v>
      </c>
      <c r="G39" s="18" t="s">
        <v>1962</v>
      </c>
      <c r="H39" s="18" t="s">
        <v>1963</v>
      </c>
      <c r="I39" s="18" t="s">
        <v>1959</v>
      </c>
      <c r="J39" s="18" t="s">
        <v>1960</v>
      </c>
    </row>
    <row r="40" ht="14.25" spans="1:10">
      <c r="A40" s="21"/>
      <c r="B40" s="21"/>
      <c r="C40" s="18" t="s">
        <v>1954</v>
      </c>
      <c r="D40" s="18" t="s">
        <v>1964</v>
      </c>
      <c r="E40" s="18" t="s">
        <v>2028</v>
      </c>
      <c r="F40" s="18" t="s">
        <v>1956</v>
      </c>
      <c r="G40" s="18" t="s">
        <v>1962</v>
      </c>
      <c r="H40" s="18" t="s">
        <v>1963</v>
      </c>
      <c r="I40" s="18" t="s">
        <v>1959</v>
      </c>
      <c r="J40" s="18" t="s">
        <v>1964</v>
      </c>
    </row>
    <row r="41" ht="28.5" spans="1:10">
      <c r="A41" s="21"/>
      <c r="B41" s="21"/>
      <c r="C41" s="18" t="s">
        <v>1966</v>
      </c>
      <c r="D41" s="18" t="s">
        <v>1967</v>
      </c>
      <c r="E41" s="18" t="s">
        <v>2029</v>
      </c>
      <c r="F41" s="18" t="s">
        <v>1969</v>
      </c>
      <c r="G41" s="18" t="s">
        <v>2030</v>
      </c>
      <c r="H41" s="18" t="s">
        <v>1963</v>
      </c>
      <c r="I41" s="18" t="s">
        <v>1959</v>
      </c>
      <c r="J41" s="18" t="s">
        <v>1967</v>
      </c>
    </row>
    <row r="42" ht="14.25" spans="1:10">
      <c r="A42" s="21"/>
      <c r="B42" s="21"/>
      <c r="C42" s="18" t="s">
        <v>1966</v>
      </c>
      <c r="D42" s="18" t="s">
        <v>1993</v>
      </c>
      <c r="E42" s="18" t="s">
        <v>2031</v>
      </c>
      <c r="F42" s="18" t="s">
        <v>1956</v>
      </c>
      <c r="G42" s="18" t="s">
        <v>1962</v>
      </c>
      <c r="H42" s="18" t="s">
        <v>1963</v>
      </c>
      <c r="I42" s="18" t="s">
        <v>1959</v>
      </c>
      <c r="J42" s="18" t="s">
        <v>1993</v>
      </c>
    </row>
    <row r="43" ht="14.25" spans="1:10">
      <c r="A43" s="21"/>
      <c r="B43" s="21"/>
      <c r="C43" s="18" t="s">
        <v>1971</v>
      </c>
      <c r="D43" s="18" t="s">
        <v>1972</v>
      </c>
      <c r="E43" s="18" t="s">
        <v>2016</v>
      </c>
      <c r="F43" s="18" t="s">
        <v>1969</v>
      </c>
      <c r="G43" s="18" t="s">
        <v>2032</v>
      </c>
      <c r="H43" s="18" t="s">
        <v>1963</v>
      </c>
      <c r="I43" s="18" t="s">
        <v>1959</v>
      </c>
      <c r="J43" s="18" t="s">
        <v>1971</v>
      </c>
    </row>
    <row r="44" ht="199.5" spans="1:10">
      <c r="A44" s="18" t="s">
        <v>2033</v>
      </c>
      <c r="B44" s="18" t="s">
        <v>2034</v>
      </c>
      <c r="C44" s="18" t="s">
        <v>1954</v>
      </c>
      <c r="D44" s="18" t="s">
        <v>1955</v>
      </c>
      <c r="E44" s="18" t="s">
        <v>2035</v>
      </c>
      <c r="F44" s="18" t="s">
        <v>1969</v>
      </c>
      <c r="G44" s="18" t="s">
        <v>2036</v>
      </c>
      <c r="H44" s="18" t="s">
        <v>2037</v>
      </c>
      <c r="I44" s="18" t="s">
        <v>1959</v>
      </c>
      <c r="J44" s="18" t="s">
        <v>1955</v>
      </c>
    </row>
    <row r="45" ht="14.25" spans="1:10">
      <c r="A45" s="21"/>
      <c r="B45" s="21"/>
      <c r="C45" s="18" t="s">
        <v>1954</v>
      </c>
      <c r="D45" s="18" t="s">
        <v>1955</v>
      </c>
      <c r="E45" s="18" t="s">
        <v>2038</v>
      </c>
      <c r="F45" s="18" t="s">
        <v>1969</v>
      </c>
      <c r="G45" s="18" t="s">
        <v>2039</v>
      </c>
      <c r="H45" s="18" t="s">
        <v>2037</v>
      </c>
      <c r="I45" s="18" t="s">
        <v>1959</v>
      </c>
      <c r="J45" s="18" t="s">
        <v>1955</v>
      </c>
    </row>
    <row r="46" ht="14.25" spans="1:10">
      <c r="A46" s="21"/>
      <c r="B46" s="21"/>
      <c r="C46" s="18" t="s">
        <v>1954</v>
      </c>
      <c r="D46" s="18" t="s">
        <v>1955</v>
      </c>
      <c r="E46" s="18" t="s">
        <v>2040</v>
      </c>
      <c r="F46" s="18" t="s">
        <v>1969</v>
      </c>
      <c r="G46" s="18" t="s">
        <v>2041</v>
      </c>
      <c r="H46" s="18" t="s">
        <v>2037</v>
      </c>
      <c r="I46" s="18" t="s">
        <v>1959</v>
      </c>
      <c r="J46" s="18" t="s">
        <v>1955</v>
      </c>
    </row>
    <row r="47" ht="14.25" spans="1:10">
      <c r="A47" s="21"/>
      <c r="B47" s="21"/>
      <c r="C47" s="18" t="s">
        <v>1954</v>
      </c>
      <c r="D47" s="18" t="s">
        <v>1955</v>
      </c>
      <c r="E47" s="18" t="s">
        <v>2042</v>
      </c>
      <c r="F47" s="18" t="s">
        <v>1969</v>
      </c>
      <c r="G47" s="18" t="s">
        <v>2043</v>
      </c>
      <c r="H47" s="18" t="s">
        <v>2044</v>
      </c>
      <c r="I47" s="18" t="s">
        <v>1959</v>
      </c>
      <c r="J47" s="18" t="s">
        <v>1955</v>
      </c>
    </row>
    <row r="48" ht="14.25" spans="1:10">
      <c r="A48" s="21"/>
      <c r="B48" s="21"/>
      <c r="C48" s="18" t="s">
        <v>1954</v>
      </c>
      <c r="D48" s="18" t="s">
        <v>1955</v>
      </c>
      <c r="E48" s="18" t="s">
        <v>2045</v>
      </c>
      <c r="F48" s="18" t="s">
        <v>1969</v>
      </c>
      <c r="G48" s="18" t="s">
        <v>2046</v>
      </c>
      <c r="H48" s="18" t="s">
        <v>2044</v>
      </c>
      <c r="I48" s="18" t="s">
        <v>1959</v>
      </c>
      <c r="J48" s="18" t="s">
        <v>1955</v>
      </c>
    </row>
    <row r="49" ht="14.25" spans="1:10">
      <c r="A49" s="21"/>
      <c r="B49" s="21"/>
      <c r="C49" s="18" t="s">
        <v>1954</v>
      </c>
      <c r="D49" s="18" t="s">
        <v>1955</v>
      </c>
      <c r="E49" s="18" t="s">
        <v>2047</v>
      </c>
      <c r="F49" s="18" t="s">
        <v>1969</v>
      </c>
      <c r="G49" s="18" t="s">
        <v>2048</v>
      </c>
      <c r="H49" s="18" t="s">
        <v>2037</v>
      </c>
      <c r="I49" s="18" t="s">
        <v>1959</v>
      </c>
      <c r="J49" s="18" t="s">
        <v>1955</v>
      </c>
    </row>
    <row r="50" ht="28.5" spans="1:10">
      <c r="A50" s="21"/>
      <c r="B50" s="21"/>
      <c r="C50" s="18" t="s">
        <v>1954</v>
      </c>
      <c r="D50" s="18" t="s">
        <v>1955</v>
      </c>
      <c r="E50" s="18" t="s">
        <v>2049</v>
      </c>
      <c r="F50" s="18" t="s">
        <v>1969</v>
      </c>
      <c r="G50" s="18" t="s">
        <v>2041</v>
      </c>
      <c r="H50" s="18" t="s">
        <v>2037</v>
      </c>
      <c r="I50" s="18" t="s">
        <v>1959</v>
      </c>
      <c r="J50" s="18" t="s">
        <v>1955</v>
      </c>
    </row>
    <row r="51" ht="14.25" spans="1:10">
      <c r="A51" s="21"/>
      <c r="B51" s="21"/>
      <c r="C51" s="18" t="s">
        <v>1954</v>
      </c>
      <c r="D51" s="18" t="s">
        <v>1960</v>
      </c>
      <c r="E51" s="18" t="s">
        <v>2012</v>
      </c>
      <c r="F51" s="18" t="s">
        <v>1956</v>
      </c>
      <c r="G51" s="18" t="s">
        <v>1962</v>
      </c>
      <c r="H51" s="18" t="s">
        <v>1963</v>
      </c>
      <c r="I51" s="18" t="s">
        <v>1959</v>
      </c>
      <c r="J51" s="18" t="s">
        <v>1960</v>
      </c>
    </row>
    <row r="52" ht="14.25" spans="1:10">
      <c r="A52" s="21"/>
      <c r="B52" s="21"/>
      <c r="C52" s="18" t="s">
        <v>1954</v>
      </c>
      <c r="D52" s="18" t="s">
        <v>1964</v>
      </c>
      <c r="E52" s="18" t="s">
        <v>2050</v>
      </c>
      <c r="F52" s="18" t="s">
        <v>1956</v>
      </c>
      <c r="G52" s="18" t="s">
        <v>1962</v>
      </c>
      <c r="H52" s="18" t="s">
        <v>1963</v>
      </c>
      <c r="I52" s="18" t="s">
        <v>1959</v>
      </c>
      <c r="J52" s="18" t="s">
        <v>1964</v>
      </c>
    </row>
    <row r="53" ht="14.25" spans="1:10">
      <c r="A53" s="21"/>
      <c r="B53" s="21"/>
      <c r="C53" s="18" t="s">
        <v>1966</v>
      </c>
      <c r="D53" s="18" t="s">
        <v>1967</v>
      </c>
      <c r="E53" s="18" t="s">
        <v>2051</v>
      </c>
      <c r="F53" s="18" t="s">
        <v>1969</v>
      </c>
      <c r="G53" s="18" t="s">
        <v>2052</v>
      </c>
      <c r="H53" s="18" t="s">
        <v>1963</v>
      </c>
      <c r="I53" s="18" t="s">
        <v>1959</v>
      </c>
      <c r="J53" s="18" t="s">
        <v>1967</v>
      </c>
    </row>
    <row r="54" ht="14.25" spans="1:10">
      <c r="A54" s="21"/>
      <c r="B54" s="21"/>
      <c r="C54" s="18" t="s">
        <v>1966</v>
      </c>
      <c r="D54" s="18" t="s">
        <v>1993</v>
      </c>
      <c r="E54" s="18" t="s">
        <v>2053</v>
      </c>
      <c r="F54" s="18" t="s">
        <v>1956</v>
      </c>
      <c r="G54" s="18" t="s">
        <v>2054</v>
      </c>
      <c r="H54" s="18" t="s">
        <v>1963</v>
      </c>
      <c r="I54" s="18" t="s">
        <v>2055</v>
      </c>
      <c r="J54" s="18" t="s">
        <v>1993</v>
      </c>
    </row>
    <row r="55" ht="14.25" spans="1:10">
      <c r="A55" s="21"/>
      <c r="B55" s="21"/>
      <c r="C55" s="18" t="s">
        <v>1971</v>
      </c>
      <c r="D55" s="18" t="s">
        <v>1972</v>
      </c>
      <c r="E55" s="18" t="s">
        <v>2056</v>
      </c>
      <c r="F55" s="18" t="s">
        <v>1969</v>
      </c>
      <c r="G55" s="18" t="s">
        <v>1970</v>
      </c>
      <c r="H55" s="18" t="s">
        <v>1963</v>
      </c>
      <c r="I55" s="18" t="s">
        <v>1959</v>
      </c>
      <c r="J55" s="18" t="s">
        <v>1971</v>
      </c>
    </row>
    <row r="56" ht="42.75" spans="1:10">
      <c r="A56" s="18" t="s">
        <v>2057</v>
      </c>
      <c r="B56" s="18" t="s">
        <v>2058</v>
      </c>
      <c r="C56" s="18" t="s">
        <v>1954</v>
      </c>
      <c r="D56" s="18" t="s">
        <v>1955</v>
      </c>
      <c r="E56" s="18" t="s">
        <v>2059</v>
      </c>
      <c r="F56" s="18" t="s">
        <v>1956</v>
      </c>
      <c r="G56" s="18" t="s">
        <v>2060</v>
      </c>
      <c r="H56" s="18" t="s">
        <v>1958</v>
      </c>
      <c r="I56" s="18" t="s">
        <v>1959</v>
      </c>
      <c r="J56" s="18" t="s">
        <v>1955</v>
      </c>
    </row>
    <row r="57" ht="14.25" spans="1:10">
      <c r="A57" s="21"/>
      <c r="B57" s="21"/>
      <c r="C57" s="18" t="s">
        <v>1954</v>
      </c>
      <c r="D57" s="18" t="s">
        <v>1960</v>
      </c>
      <c r="E57" s="18" t="s">
        <v>2012</v>
      </c>
      <c r="F57" s="18" t="s">
        <v>1956</v>
      </c>
      <c r="G57" s="18" t="s">
        <v>1962</v>
      </c>
      <c r="H57" s="18" t="s">
        <v>1963</v>
      </c>
      <c r="I57" s="18" t="s">
        <v>1959</v>
      </c>
      <c r="J57" s="18" t="s">
        <v>1960</v>
      </c>
    </row>
    <row r="58" ht="14.25" spans="1:10">
      <c r="A58" s="21"/>
      <c r="B58" s="21"/>
      <c r="C58" s="18" t="s">
        <v>1954</v>
      </c>
      <c r="D58" s="18" t="s">
        <v>1964</v>
      </c>
      <c r="E58" s="18" t="s">
        <v>2050</v>
      </c>
      <c r="F58" s="18" t="s">
        <v>1956</v>
      </c>
      <c r="G58" s="18" t="s">
        <v>1962</v>
      </c>
      <c r="H58" s="18" t="s">
        <v>1963</v>
      </c>
      <c r="I58" s="18" t="s">
        <v>1959</v>
      </c>
      <c r="J58" s="18" t="s">
        <v>1964</v>
      </c>
    </row>
    <row r="59" ht="28.5" spans="1:10">
      <c r="A59" s="21"/>
      <c r="B59" s="21"/>
      <c r="C59" s="18" t="s">
        <v>1966</v>
      </c>
      <c r="D59" s="18" t="s">
        <v>1967</v>
      </c>
      <c r="E59" s="18" t="s">
        <v>2061</v>
      </c>
      <c r="F59" s="18" t="s">
        <v>1956</v>
      </c>
      <c r="G59" s="18" t="s">
        <v>1962</v>
      </c>
      <c r="H59" s="18" t="s">
        <v>1963</v>
      </c>
      <c r="I59" s="18" t="s">
        <v>1959</v>
      </c>
      <c r="J59" s="18" t="s">
        <v>1967</v>
      </c>
    </row>
    <row r="60" ht="28.5" spans="1:10">
      <c r="A60" s="21"/>
      <c r="B60" s="21"/>
      <c r="C60" s="18" t="s">
        <v>1966</v>
      </c>
      <c r="D60" s="18" t="s">
        <v>1993</v>
      </c>
      <c r="E60" s="18" t="s">
        <v>2062</v>
      </c>
      <c r="F60" s="18" t="s">
        <v>1956</v>
      </c>
      <c r="G60" s="18" t="s">
        <v>1962</v>
      </c>
      <c r="H60" s="18" t="s">
        <v>1963</v>
      </c>
      <c r="I60" s="18" t="s">
        <v>1959</v>
      </c>
      <c r="J60" s="18" t="s">
        <v>1993</v>
      </c>
    </row>
    <row r="61" ht="28.5" spans="1:10">
      <c r="A61" s="21"/>
      <c r="B61" s="21"/>
      <c r="C61" s="18" t="s">
        <v>1971</v>
      </c>
      <c r="D61" s="18" t="s">
        <v>1972</v>
      </c>
      <c r="E61" s="18" t="s">
        <v>2063</v>
      </c>
      <c r="F61" s="18" t="s">
        <v>1969</v>
      </c>
      <c r="G61" s="18" t="s">
        <v>1970</v>
      </c>
      <c r="H61" s="18" t="s">
        <v>1963</v>
      </c>
      <c r="I61" s="18" t="s">
        <v>1959</v>
      </c>
      <c r="J61" s="18" t="s">
        <v>1971</v>
      </c>
    </row>
    <row r="62" ht="128.25" spans="1:10">
      <c r="A62" s="18" t="s">
        <v>2064</v>
      </c>
      <c r="B62" s="18" t="s">
        <v>2065</v>
      </c>
      <c r="C62" s="18" t="s">
        <v>1954</v>
      </c>
      <c r="D62" s="18" t="s">
        <v>1955</v>
      </c>
      <c r="E62" s="18" t="s">
        <v>2066</v>
      </c>
      <c r="F62" s="18" t="s">
        <v>1969</v>
      </c>
      <c r="G62" s="18" t="s">
        <v>2067</v>
      </c>
      <c r="H62" s="18" t="s">
        <v>2068</v>
      </c>
      <c r="I62" s="18" t="s">
        <v>1959</v>
      </c>
      <c r="J62" s="18" t="s">
        <v>1955</v>
      </c>
    </row>
    <row r="63" ht="28.5" spans="1:10">
      <c r="A63" s="21"/>
      <c r="B63" s="21"/>
      <c r="C63" s="18" t="s">
        <v>1954</v>
      </c>
      <c r="D63" s="18" t="s">
        <v>1960</v>
      </c>
      <c r="E63" s="18" t="s">
        <v>2069</v>
      </c>
      <c r="F63" s="18" t="s">
        <v>1956</v>
      </c>
      <c r="G63" s="18" t="s">
        <v>1962</v>
      </c>
      <c r="H63" s="18" t="s">
        <v>1963</v>
      </c>
      <c r="I63" s="18" t="s">
        <v>1959</v>
      </c>
      <c r="J63" s="18" t="s">
        <v>1960</v>
      </c>
    </row>
    <row r="64" ht="28.5" spans="1:10">
      <c r="A64" s="21"/>
      <c r="B64" s="21"/>
      <c r="C64" s="18" t="s">
        <v>1954</v>
      </c>
      <c r="D64" s="18" t="s">
        <v>1964</v>
      </c>
      <c r="E64" s="18" t="s">
        <v>2070</v>
      </c>
      <c r="F64" s="18" t="s">
        <v>1956</v>
      </c>
      <c r="G64" s="18" t="s">
        <v>1962</v>
      </c>
      <c r="H64" s="18" t="s">
        <v>1963</v>
      </c>
      <c r="I64" s="18" t="s">
        <v>1959</v>
      </c>
      <c r="J64" s="18" t="s">
        <v>1964</v>
      </c>
    </row>
    <row r="65" ht="14.25" spans="1:10">
      <c r="A65" s="21"/>
      <c r="B65" s="21"/>
      <c r="C65" s="18" t="s">
        <v>1966</v>
      </c>
      <c r="D65" s="18" t="s">
        <v>1967</v>
      </c>
      <c r="E65" s="18" t="s">
        <v>2071</v>
      </c>
      <c r="F65" s="18" t="s">
        <v>1969</v>
      </c>
      <c r="G65" s="18" t="s">
        <v>2072</v>
      </c>
      <c r="H65" s="18" t="s">
        <v>2001</v>
      </c>
      <c r="I65" s="18" t="s">
        <v>1959</v>
      </c>
      <c r="J65" s="18" t="s">
        <v>1967</v>
      </c>
    </row>
    <row r="66" ht="14.25" spans="1:10">
      <c r="A66" s="21"/>
      <c r="B66" s="21"/>
      <c r="C66" s="18" t="s">
        <v>1966</v>
      </c>
      <c r="D66" s="18" t="s">
        <v>1993</v>
      </c>
      <c r="E66" s="18" t="s">
        <v>2073</v>
      </c>
      <c r="F66" s="18" t="s">
        <v>1969</v>
      </c>
      <c r="G66" s="18" t="s">
        <v>1962</v>
      </c>
      <c r="H66" s="18" t="s">
        <v>1963</v>
      </c>
      <c r="I66" s="18" t="s">
        <v>1959</v>
      </c>
      <c r="J66" s="18" t="s">
        <v>1993</v>
      </c>
    </row>
    <row r="67" ht="14.25" spans="1:10">
      <c r="A67" s="21"/>
      <c r="B67" s="21"/>
      <c r="C67" s="18" t="s">
        <v>1971</v>
      </c>
      <c r="D67" s="18" t="s">
        <v>1972</v>
      </c>
      <c r="E67" s="18" t="s">
        <v>2074</v>
      </c>
      <c r="F67" s="18" t="s">
        <v>1969</v>
      </c>
      <c r="G67" s="18" t="s">
        <v>2032</v>
      </c>
      <c r="H67" s="18" t="s">
        <v>1963</v>
      </c>
      <c r="I67" s="18" t="s">
        <v>1959</v>
      </c>
      <c r="J67" s="18" t="s">
        <v>1971</v>
      </c>
    </row>
    <row r="68" ht="99.75" spans="1:10">
      <c r="A68" s="18" t="s">
        <v>2075</v>
      </c>
      <c r="B68" s="18" t="s">
        <v>2076</v>
      </c>
      <c r="C68" s="18" t="s">
        <v>1954</v>
      </c>
      <c r="D68" s="18" t="s">
        <v>1955</v>
      </c>
      <c r="E68" s="18" t="s">
        <v>2077</v>
      </c>
      <c r="F68" s="18" t="s">
        <v>1969</v>
      </c>
      <c r="G68" s="18" t="s">
        <v>2052</v>
      </c>
      <c r="H68" s="18" t="s">
        <v>2078</v>
      </c>
      <c r="I68" s="18" t="s">
        <v>1959</v>
      </c>
      <c r="J68" s="18" t="s">
        <v>1955</v>
      </c>
    </row>
    <row r="69" ht="14.25" spans="1:10">
      <c r="A69" s="21"/>
      <c r="B69" s="21"/>
      <c r="C69" s="18" t="s">
        <v>1954</v>
      </c>
      <c r="D69" s="18" t="s">
        <v>1960</v>
      </c>
      <c r="E69" s="18" t="s">
        <v>2079</v>
      </c>
      <c r="F69" s="18" t="s">
        <v>1969</v>
      </c>
      <c r="G69" s="18" t="s">
        <v>2080</v>
      </c>
      <c r="H69" s="18" t="s">
        <v>1963</v>
      </c>
      <c r="I69" s="18" t="s">
        <v>1959</v>
      </c>
      <c r="J69" s="18" t="s">
        <v>1960</v>
      </c>
    </row>
    <row r="70" ht="14.25" spans="1:10">
      <c r="A70" s="21"/>
      <c r="B70" s="21"/>
      <c r="C70" s="18" t="s">
        <v>1954</v>
      </c>
      <c r="D70" s="18" t="s">
        <v>1964</v>
      </c>
      <c r="E70" s="18" t="s">
        <v>2081</v>
      </c>
      <c r="F70" s="18" t="s">
        <v>1956</v>
      </c>
      <c r="G70" s="18" t="s">
        <v>1962</v>
      </c>
      <c r="H70" s="18" t="s">
        <v>1963</v>
      </c>
      <c r="I70" s="18" t="s">
        <v>1959</v>
      </c>
      <c r="J70" s="18" t="s">
        <v>1964</v>
      </c>
    </row>
    <row r="71" ht="42.75" spans="1:10">
      <c r="A71" s="21"/>
      <c r="B71" s="21"/>
      <c r="C71" s="18" t="s">
        <v>1966</v>
      </c>
      <c r="D71" s="18" t="s">
        <v>1967</v>
      </c>
      <c r="E71" s="18" t="s">
        <v>2082</v>
      </c>
      <c r="F71" s="18" t="s">
        <v>1969</v>
      </c>
      <c r="G71" s="18" t="s">
        <v>2083</v>
      </c>
      <c r="H71" s="18" t="s">
        <v>1963</v>
      </c>
      <c r="I71" s="18" t="s">
        <v>1959</v>
      </c>
      <c r="J71" s="18" t="s">
        <v>1967</v>
      </c>
    </row>
    <row r="72" ht="42.75" spans="1:10">
      <c r="A72" s="21"/>
      <c r="B72" s="21"/>
      <c r="C72" s="18" t="s">
        <v>1966</v>
      </c>
      <c r="D72" s="18" t="s">
        <v>1993</v>
      </c>
      <c r="E72" s="18" t="s">
        <v>2084</v>
      </c>
      <c r="F72" s="18" t="s">
        <v>1969</v>
      </c>
      <c r="G72" s="18" t="s">
        <v>2083</v>
      </c>
      <c r="H72" s="18" t="s">
        <v>1963</v>
      </c>
      <c r="I72" s="18" t="s">
        <v>1959</v>
      </c>
      <c r="J72" s="18" t="s">
        <v>1993</v>
      </c>
    </row>
    <row r="73" ht="14.25" spans="1:10">
      <c r="A73" s="21"/>
      <c r="B73" s="21"/>
      <c r="C73" s="18" t="s">
        <v>1971</v>
      </c>
      <c r="D73" s="18" t="s">
        <v>1972</v>
      </c>
      <c r="E73" s="18" t="s">
        <v>2085</v>
      </c>
      <c r="F73" s="18" t="s">
        <v>1969</v>
      </c>
      <c r="G73" s="18" t="s">
        <v>1970</v>
      </c>
      <c r="H73" s="18" t="s">
        <v>1963</v>
      </c>
      <c r="I73" s="18" t="s">
        <v>1959</v>
      </c>
      <c r="J73" s="18" t="s">
        <v>1971</v>
      </c>
    </row>
    <row r="74" ht="14.25" spans="1:10">
      <c r="A74" s="18" t="s">
        <v>2086</v>
      </c>
      <c r="B74" s="21"/>
      <c r="C74" s="21"/>
      <c r="D74" s="21"/>
      <c r="E74" s="21"/>
      <c r="F74" s="21"/>
      <c r="G74" s="21"/>
      <c r="H74" s="21"/>
      <c r="I74" s="21"/>
      <c r="J74" s="21"/>
    </row>
    <row r="75" ht="14.25" spans="1:10">
      <c r="A75" s="18" t="s">
        <v>2087</v>
      </c>
      <c r="B75" s="21"/>
      <c r="C75" s="21"/>
      <c r="D75" s="21"/>
      <c r="E75" s="21"/>
      <c r="F75" s="21"/>
      <c r="G75" s="21"/>
      <c r="H75" s="21"/>
      <c r="I75" s="21"/>
      <c r="J75" s="21"/>
    </row>
    <row r="76" ht="28.5" spans="1:10">
      <c r="A76" s="18" t="s">
        <v>2088</v>
      </c>
      <c r="B76" s="18" t="s">
        <v>2089</v>
      </c>
      <c r="C76" s="18" t="s">
        <v>1954</v>
      </c>
      <c r="D76" s="18" t="s">
        <v>1955</v>
      </c>
      <c r="E76" s="18" t="s">
        <v>2089</v>
      </c>
      <c r="F76" s="18" t="s">
        <v>1956</v>
      </c>
      <c r="G76" s="18" t="s">
        <v>2010</v>
      </c>
      <c r="H76" s="18" t="s">
        <v>2090</v>
      </c>
      <c r="I76" s="18" t="s">
        <v>1959</v>
      </c>
      <c r="J76" s="18" t="s">
        <v>2091</v>
      </c>
    </row>
    <row r="77" ht="28.5" spans="1:10">
      <c r="A77" s="21"/>
      <c r="B77" s="21"/>
      <c r="C77" s="18" t="s">
        <v>1966</v>
      </c>
      <c r="D77" s="18" t="s">
        <v>2092</v>
      </c>
      <c r="E77" s="18" t="s">
        <v>2093</v>
      </c>
      <c r="F77" s="18" t="s">
        <v>1956</v>
      </c>
      <c r="G77" s="18" t="s">
        <v>2094</v>
      </c>
      <c r="H77" s="18" t="s">
        <v>1963</v>
      </c>
      <c r="I77" s="18" t="s">
        <v>2055</v>
      </c>
      <c r="J77" s="18" t="s">
        <v>2091</v>
      </c>
    </row>
    <row r="78" ht="28.5" spans="1:10">
      <c r="A78" s="21"/>
      <c r="B78" s="21"/>
      <c r="C78" s="18" t="s">
        <v>1971</v>
      </c>
      <c r="D78" s="18" t="s">
        <v>1972</v>
      </c>
      <c r="E78" s="18" t="s">
        <v>2095</v>
      </c>
      <c r="F78" s="18" t="s">
        <v>1969</v>
      </c>
      <c r="G78" s="18" t="s">
        <v>2032</v>
      </c>
      <c r="H78" s="18" t="s">
        <v>1963</v>
      </c>
      <c r="I78" s="18" t="s">
        <v>1959</v>
      </c>
      <c r="J78" s="18" t="s">
        <v>2091</v>
      </c>
    </row>
    <row r="79" ht="28.5" spans="1:10">
      <c r="A79" s="18" t="s">
        <v>2096</v>
      </c>
      <c r="B79" s="18" t="s">
        <v>2097</v>
      </c>
      <c r="C79" s="18" t="s">
        <v>1954</v>
      </c>
      <c r="D79" s="18" t="s">
        <v>1955</v>
      </c>
      <c r="E79" s="18" t="s">
        <v>2098</v>
      </c>
      <c r="F79" s="18" t="s">
        <v>1956</v>
      </c>
      <c r="G79" s="18" t="s">
        <v>2099</v>
      </c>
      <c r="H79" s="18" t="s">
        <v>1958</v>
      </c>
      <c r="I79" s="18" t="s">
        <v>1959</v>
      </c>
      <c r="J79" s="18" t="s">
        <v>2091</v>
      </c>
    </row>
    <row r="80" ht="28.5" spans="1:10">
      <c r="A80" s="21"/>
      <c r="B80" s="21"/>
      <c r="C80" s="18" t="s">
        <v>1966</v>
      </c>
      <c r="D80" s="18" t="s">
        <v>2092</v>
      </c>
      <c r="E80" s="18" t="s">
        <v>2100</v>
      </c>
      <c r="F80" s="18" t="s">
        <v>1956</v>
      </c>
      <c r="G80" s="18" t="s">
        <v>2101</v>
      </c>
      <c r="H80" s="18" t="s">
        <v>1950</v>
      </c>
      <c r="I80" s="18" t="s">
        <v>2055</v>
      </c>
      <c r="J80" s="18" t="s">
        <v>2091</v>
      </c>
    </row>
    <row r="81" ht="28.5" spans="1:10">
      <c r="A81" s="21"/>
      <c r="B81" s="21"/>
      <c r="C81" s="18" t="s">
        <v>1971</v>
      </c>
      <c r="D81" s="18" t="s">
        <v>1972</v>
      </c>
      <c r="E81" s="18" t="s">
        <v>2095</v>
      </c>
      <c r="F81" s="18" t="s">
        <v>1969</v>
      </c>
      <c r="G81" s="18" t="s">
        <v>2032</v>
      </c>
      <c r="H81" s="18" t="s">
        <v>1963</v>
      </c>
      <c r="I81" s="18" t="s">
        <v>1959</v>
      </c>
      <c r="J81" s="18" t="s">
        <v>2091</v>
      </c>
    </row>
    <row r="82" ht="57" spans="1:10">
      <c r="A82" s="18" t="s">
        <v>2102</v>
      </c>
      <c r="B82" s="18" t="s">
        <v>2103</v>
      </c>
      <c r="C82" s="18" t="s">
        <v>1954</v>
      </c>
      <c r="D82" s="18" t="s">
        <v>1955</v>
      </c>
      <c r="E82" s="18" t="s">
        <v>2104</v>
      </c>
      <c r="F82" s="18" t="s">
        <v>1956</v>
      </c>
      <c r="G82" s="18" t="s">
        <v>1962</v>
      </c>
      <c r="H82" s="18" t="s">
        <v>2105</v>
      </c>
      <c r="I82" s="18" t="s">
        <v>1959</v>
      </c>
      <c r="J82" s="18" t="s">
        <v>2091</v>
      </c>
    </row>
    <row r="83" ht="28.5" spans="1:10">
      <c r="A83" s="21"/>
      <c r="B83" s="21"/>
      <c r="C83" s="18" t="s">
        <v>1966</v>
      </c>
      <c r="D83" s="18" t="s">
        <v>1993</v>
      </c>
      <c r="E83" s="18" t="s">
        <v>2106</v>
      </c>
      <c r="F83" s="18" t="s">
        <v>1956</v>
      </c>
      <c r="G83" s="18" t="s">
        <v>2107</v>
      </c>
      <c r="H83" s="18" t="s">
        <v>1950</v>
      </c>
      <c r="I83" s="18" t="s">
        <v>2055</v>
      </c>
      <c r="J83" s="18" t="s">
        <v>2091</v>
      </c>
    </row>
    <row r="84" ht="28.5" spans="1:10">
      <c r="A84" s="21"/>
      <c r="B84" s="21"/>
      <c r="C84" s="18" t="s">
        <v>1971</v>
      </c>
      <c r="D84" s="18" t="s">
        <v>1972</v>
      </c>
      <c r="E84" s="18" t="s">
        <v>2108</v>
      </c>
      <c r="F84" s="18" t="s">
        <v>1969</v>
      </c>
      <c r="G84" s="18" t="s">
        <v>1970</v>
      </c>
      <c r="H84" s="18" t="s">
        <v>1963</v>
      </c>
      <c r="I84" s="18" t="s">
        <v>1959</v>
      </c>
      <c r="J84" s="18" t="s">
        <v>2091</v>
      </c>
    </row>
    <row r="85" ht="28.5" spans="1:10">
      <c r="A85" s="21"/>
      <c r="B85" s="21"/>
      <c r="C85" s="18" t="s">
        <v>1971</v>
      </c>
      <c r="D85" s="18" t="s">
        <v>1972</v>
      </c>
      <c r="E85" s="18" t="s">
        <v>2109</v>
      </c>
      <c r="F85" s="18" t="s">
        <v>1969</v>
      </c>
      <c r="G85" s="18" t="s">
        <v>1970</v>
      </c>
      <c r="H85" s="18" t="s">
        <v>1963</v>
      </c>
      <c r="I85" s="18" t="s">
        <v>1959</v>
      </c>
      <c r="J85" s="18" t="s">
        <v>2091</v>
      </c>
    </row>
    <row r="86" ht="57" spans="1:10">
      <c r="A86" s="18" t="s">
        <v>2110</v>
      </c>
      <c r="B86" s="18" t="s">
        <v>2111</v>
      </c>
      <c r="C86" s="18" t="s">
        <v>1954</v>
      </c>
      <c r="D86" s="18" t="s">
        <v>1955</v>
      </c>
      <c r="E86" s="18" t="s">
        <v>2112</v>
      </c>
      <c r="F86" s="18" t="s">
        <v>1956</v>
      </c>
      <c r="G86" s="18" t="s">
        <v>2113</v>
      </c>
      <c r="H86" s="18" t="s">
        <v>2114</v>
      </c>
      <c r="I86" s="18" t="s">
        <v>1959</v>
      </c>
      <c r="J86" s="18" t="s">
        <v>2115</v>
      </c>
    </row>
    <row r="87" ht="57" spans="1:10">
      <c r="A87" s="21"/>
      <c r="B87" s="21"/>
      <c r="C87" s="18" t="s">
        <v>1954</v>
      </c>
      <c r="D87" s="18" t="s">
        <v>1960</v>
      </c>
      <c r="E87" s="18" t="s">
        <v>2116</v>
      </c>
      <c r="F87" s="18" t="s">
        <v>1956</v>
      </c>
      <c r="G87" s="18" t="s">
        <v>2117</v>
      </c>
      <c r="H87" s="18" t="s">
        <v>1950</v>
      </c>
      <c r="I87" s="18" t="s">
        <v>2055</v>
      </c>
      <c r="J87" s="18" t="s">
        <v>2115</v>
      </c>
    </row>
    <row r="88" ht="57" spans="1:10">
      <c r="A88" s="21"/>
      <c r="B88" s="21"/>
      <c r="C88" s="18" t="s">
        <v>1966</v>
      </c>
      <c r="D88" s="18" t="s">
        <v>1967</v>
      </c>
      <c r="E88" s="18" t="s">
        <v>2118</v>
      </c>
      <c r="F88" s="18" t="s">
        <v>1956</v>
      </c>
      <c r="G88" s="18" t="s">
        <v>2119</v>
      </c>
      <c r="H88" s="18" t="s">
        <v>1950</v>
      </c>
      <c r="I88" s="18" t="s">
        <v>2055</v>
      </c>
      <c r="J88" s="18" t="s">
        <v>2115</v>
      </c>
    </row>
    <row r="89" ht="57" spans="1:10">
      <c r="A89" s="21"/>
      <c r="B89" s="21"/>
      <c r="C89" s="18" t="s">
        <v>1971</v>
      </c>
      <c r="D89" s="18" t="s">
        <v>1972</v>
      </c>
      <c r="E89" s="18" t="s">
        <v>2120</v>
      </c>
      <c r="F89" s="18" t="s">
        <v>1969</v>
      </c>
      <c r="G89" s="18" t="s">
        <v>1970</v>
      </c>
      <c r="H89" s="18" t="s">
        <v>1963</v>
      </c>
      <c r="I89" s="18" t="s">
        <v>1959</v>
      </c>
      <c r="J89" s="18" t="s">
        <v>2115</v>
      </c>
    </row>
    <row r="90" ht="99.75" spans="1:10">
      <c r="A90" s="18" t="s">
        <v>2121</v>
      </c>
      <c r="B90" s="18" t="s">
        <v>2122</v>
      </c>
      <c r="C90" s="18" t="s">
        <v>1954</v>
      </c>
      <c r="D90" s="18" t="s">
        <v>1955</v>
      </c>
      <c r="E90" s="18" t="s">
        <v>2123</v>
      </c>
      <c r="F90" s="18" t="s">
        <v>1956</v>
      </c>
      <c r="G90" s="18" t="s">
        <v>2124</v>
      </c>
      <c r="H90" s="18" t="s">
        <v>2068</v>
      </c>
      <c r="I90" s="18" t="s">
        <v>1959</v>
      </c>
      <c r="J90" s="18" t="s">
        <v>2125</v>
      </c>
    </row>
    <row r="91" ht="57" spans="1:10">
      <c r="A91" s="21"/>
      <c r="B91" s="21"/>
      <c r="C91" s="18" t="s">
        <v>1954</v>
      </c>
      <c r="D91" s="18" t="s">
        <v>1955</v>
      </c>
      <c r="E91" s="18" t="s">
        <v>2126</v>
      </c>
      <c r="F91" s="18" t="s">
        <v>1956</v>
      </c>
      <c r="G91" s="18" t="s">
        <v>2127</v>
      </c>
      <c r="H91" s="18" t="s">
        <v>2068</v>
      </c>
      <c r="I91" s="18" t="s">
        <v>1959</v>
      </c>
      <c r="J91" s="18" t="s">
        <v>2125</v>
      </c>
    </row>
    <row r="92" ht="57" spans="1:10">
      <c r="A92" s="21"/>
      <c r="B92" s="21"/>
      <c r="C92" s="18" t="s">
        <v>1954</v>
      </c>
      <c r="D92" s="18" t="s">
        <v>1960</v>
      </c>
      <c r="E92" s="18" t="s">
        <v>2128</v>
      </c>
      <c r="F92" s="18" t="s">
        <v>1956</v>
      </c>
      <c r="G92" s="18" t="s">
        <v>1962</v>
      </c>
      <c r="H92" s="18" t="s">
        <v>1963</v>
      </c>
      <c r="I92" s="18" t="s">
        <v>1959</v>
      </c>
      <c r="J92" s="18" t="s">
        <v>2125</v>
      </c>
    </row>
    <row r="93" ht="57" spans="1:10">
      <c r="A93" s="21"/>
      <c r="B93" s="21"/>
      <c r="C93" s="18" t="s">
        <v>1954</v>
      </c>
      <c r="D93" s="18" t="s">
        <v>1964</v>
      </c>
      <c r="E93" s="18" t="s">
        <v>2013</v>
      </c>
      <c r="F93" s="18" t="s">
        <v>1969</v>
      </c>
      <c r="G93" s="18" t="s">
        <v>1962</v>
      </c>
      <c r="H93" s="18" t="s">
        <v>1963</v>
      </c>
      <c r="I93" s="18" t="s">
        <v>1959</v>
      </c>
      <c r="J93" s="18" t="s">
        <v>2125</v>
      </c>
    </row>
    <row r="94" ht="57" spans="1:10">
      <c r="A94" s="21"/>
      <c r="B94" s="21"/>
      <c r="C94" s="18" t="s">
        <v>1954</v>
      </c>
      <c r="D94" s="18" t="s">
        <v>2129</v>
      </c>
      <c r="E94" s="18" t="s">
        <v>2130</v>
      </c>
      <c r="F94" s="18" t="s">
        <v>1956</v>
      </c>
      <c r="G94" s="18" t="s">
        <v>2131</v>
      </c>
      <c r="H94" s="18" t="s">
        <v>1958</v>
      </c>
      <c r="I94" s="18" t="s">
        <v>1959</v>
      </c>
      <c r="J94" s="18" t="s">
        <v>2125</v>
      </c>
    </row>
    <row r="95" ht="57" spans="1:10">
      <c r="A95" s="21"/>
      <c r="B95" s="21"/>
      <c r="C95" s="18" t="s">
        <v>1966</v>
      </c>
      <c r="D95" s="18" t="s">
        <v>1993</v>
      </c>
      <c r="E95" s="18" t="s">
        <v>2132</v>
      </c>
      <c r="F95" s="18" t="s">
        <v>1956</v>
      </c>
      <c r="G95" s="18" t="s">
        <v>2133</v>
      </c>
      <c r="H95" s="18" t="s">
        <v>1978</v>
      </c>
      <c r="I95" s="18" t="s">
        <v>1959</v>
      </c>
      <c r="J95" s="18" t="s">
        <v>2125</v>
      </c>
    </row>
    <row r="96" ht="57" spans="1:10">
      <c r="A96" s="21"/>
      <c r="B96" s="21"/>
      <c r="C96" s="18" t="s">
        <v>1966</v>
      </c>
      <c r="D96" s="18" t="s">
        <v>2092</v>
      </c>
      <c r="E96" s="18" t="s">
        <v>2134</v>
      </c>
      <c r="F96" s="18" t="s">
        <v>1969</v>
      </c>
      <c r="G96" s="18" t="s">
        <v>2135</v>
      </c>
      <c r="H96" s="18" t="s">
        <v>1978</v>
      </c>
      <c r="I96" s="18" t="s">
        <v>1959</v>
      </c>
      <c r="J96" s="18" t="s">
        <v>2125</v>
      </c>
    </row>
    <row r="97" ht="57" spans="1:10">
      <c r="A97" s="21"/>
      <c r="B97" s="21"/>
      <c r="C97" s="18" t="s">
        <v>1971</v>
      </c>
      <c r="D97" s="18" t="s">
        <v>1972</v>
      </c>
      <c r="E97" s="18" t="s">
        <v>2136</v>
      </c>
      <c r="F97" s="18" t="s">
        <v>1969</v>
      </c>
      <c r="G97" s="18" t="s">
        <v>2032</v>
      </c>
      <c r="H97" s="18" t="s">
        <v>1963</v>
      </c>
      <c r="I97" s="18" t="s">
        <v>1959</v>
      </c>
      <c r="J97" s="18" t="s">
        <v>2125</v>
      </c>
    </row>
    <row r="98" ht="85.5" spans="1:10">
      <c r="A98" s="18" t="s">
        <v>2137</v>
      </c>
      <c r="B98" s="18" t="s">
        <v>2138</v>
      </c>
      <c r="C98" s="18" t="s">
        <v>1954</v>
      </c>
      <c r="D98" s="18" t="s">
        <v>1955</v>
      </c>
      <c r="E98" s="18" t="s">
        <v>2139</v>
      </c>
      <c r="F98" s="18" t="s">
        <v>1956</v>
      </c>
      <c r="G98" s="18" t="s">
        <v>2140</v>
      </c>
      <c r="H98" s="18" t="s">
        <v>2141</v>
      </c>
      <c r="I98" s="18" t="s">
        <v>1959</v>
      </c>
      <c r="J98" s="18" t="s">
        <v>2142</v>
      </c>
    </row>
    <row r="99" ht="42.75" spans="1:10">
      <c r="A99" s="21"/>
      <c r="B99" s="21"/>
      <c r="C99" s="18" t="s">
        <v>1954</v>
      </c>
      <c r="D99" s="18" t="s">
        <v>1964</v>
      </c>
      <c r="E99" s="18" t="s">
        <v>2013</v>
      </c>
      <c r="F99" s="18" t="s">
        <v>1969</v>
      </c>
      <c r="G99" s="18" t="s">
        <v>1962</v>
      </c>
      <c r="H99" s="18" t="s">
        <v>1963</v>
      </c>
      <c r="I99" s="18" t="s">
        <v>1959</v>
      </c>
      <c r="J99" s="18" t="s">
        <v>2142</v>
      </c>
    </row>
    <row r="100" ht="42.75" spans="1:10">
      <c r="A100" s="21"/>
      <c r="B100" s="21"/>
      <c r="C100" s="18" t="s">
        <v>1954</v>
      </c>
      <c r="D100" s="18" t="s">
        <v>2129</v>
      </c>
      <c r="E100" s="18" t="s">
        <v>2130</v>
      </c>
      <c r="F100" s="18" t="s">
        <v>1956</v>
      </c>
      <c r="G100" s="18" t="s">
        <v>2143</v>
      </c>
      <c r="H100" s="18" t="s">
        <v>1958</v>
      </c>
      <c r="I100" s="18" t="s">
        <v>1959</v>
      </c>
      <c r="J100" s="18" t="s">
        <v>2142</v>
      </c>
    </row>
    <row r="101" ht="42.75" spans="1:10">
      <c r="A101" s="21"/>
      <c r="B101" s="21"/>
      <c r="C101" s="18" t="s">
        <v>1966</v>
      </c>
      <c r="D101" s="18" t="s">
        <v>2092</v>
      </c>
      <c r="E101" s="18" t="s">
        <v>2134</v>
      </c>
      <c r="F101" s="18" t="s">
        <v>1969</v>
      </c>
      <c r="G101" s="18" t="s">
        <v>2144</v>
      </c>
      <c r="H101" s="18" t="s">
        <v>2145</v>
      </c>
      <c r="I101" s="18" t="s">
        <v>1959</v>
      </c>
      <c r="J101" s="18" t="s">
        <v>2142</v>
      </c>
    </row>
    <row r="102" ht="42.75" spans="1:10">
      <c r="A102" s="21"/>
      <c r="B102" s="21"/>
      <c r="C102" s="18" t="s">
        <v>1971</v>
      </c>
      <c r="D102" s="18" t="s">
        <v>1972</v>
      </c>
      <c r="E102" s="18" t="s">
        <v>2136</v>
      </c>
      <c r="F102" s="18" t="s">
        <v>1969</v>
      </c>
      <c r="G102" s="18" t="s">
        <v>2032</v>
      </c>
      <c r="H102" s="18" t="s">
        <v>1963</v>
      </c>
      <c r="I102" s="18" t="s">
        <v>1959</v>
      </c>
      <c r="J102" s="18" t="s">
        <v>2142</v>
      </c>
    </row>
    <row r="103" ht="57" spans="1:10">
      <c r="A103" s="18" t="s">
        <v>2146</v>
      </c>
      <c r="B103" s="18" t="s">
        <v>2147</v>
      </c>
      <c r="C103" s="18" t="s">
        <v>1954</v>
      </c>
      <c r="D103" s="18" t="s">
        <v>1955</v>
      </c>
      <c r="E103" s="18" t="s">
        <v>2148</v>
      </c>
      <c r="F103" s="18" t="s">
        <v>1969</v>
      </c>
      <c r="G103" s="18" t="s">
        <v>2149</v>
      </c>
      <c r="H103" s="18" t="s">
        <v>2150</v>
      </c>
      <c r="I103" s="18" t="s">
        <v>1959</v>
      </c>
      <c r="J103" s="18" t="s">
        <v>2151</v>
      </c>
    </row>
    <row r="104" ht="42.75" spans="1:10">
      <c r="A104" s="21"/>
      <c r="B104" s="21"/>
      <c r="C104" s="18" t="s">
        <v>1954</v>
      </c>
      <c r="D104" s="18" t="s">
        <v>1960</v>
      </c>
      <c r="E104" s="18" t="s">
        <v>2128</v>
      </c>
      <c r="F104" s="18" t="s">
        <v>1956</v>
      </c>
      <c r="G104" s="18" t="s">
        <v>1962</v>
      </c>
      <c r="H104" s="18" t="s">
        <v>1963</v>
      </c>
      <c r="I104" s="18" t="s">
        <v>1959</v>
      </c>
      <c r="J104" s="18" t="s">
        <v>2151</v>
      </c>
    </row>
    <row r="105" ht="42.75" spans="1:10">
      <c r="A105" s="21"/>
      <c r="B105" s="21"/>
      <c r="C105" s="18" t="s">
        <v>1954</v>
      </c>
      <c r="D105" s="18" t="s">
        <v>1964</v>
      </c>
      <c r="E105" s="18" t="s">
        <v>2013</v>
      </c>
      <c r="F105" s="18" t="s">
        <v>1969</v>
      </c>
      <c r="G105" s="18" t="s">
        <v>1970</v>
      </c>
      <c r="H105" s="18" t="s">
        <v>1963</v>
      </c>
      <c r="I105" s="18" t="s">
        <v>1959</v>
      </c>
      <c r="J105" s="18" t="s">
        <v>2151</v>
      </c>
    </row>
    <row r="106" ht="42.75" spans="1:10">
      <c r="A106" s="21"/>
      <c r="B106" s="21"/>
      <c r="C106" s="18" t="s">
        <v>1954</v>
      </c>
      <c r="D106" s="18" t="s">
        <v>2129</v>
      </c>
      <c r="E106" s="18" t="s">
        <v>2130</v>
      </c>
      <c r="F106" s="18" t="s">
        <v>1956</v>
      </c>
      <c r="G106" s="18" t="s">
        <v>2152</v>
      </c>
      <c r="H106" s="18" t="s">
        <v>1958</v>
      </c>
      <c r="I106" s="18" t="s">
        <v>1959</v>
      </c>
      <c r="J106" s="18" t="s">
        <v>2151</v>
      </c>
    </row>
    <row r="107" ht="42.75" spans="1:10">
      <c r="A107" s="21"/>
      <c r="B107" s="21"/>
      <c r="C107" s="18" t="s">
        <v>1966</v>
      </c>
      <c r="D107" s="18" t="s">
        <v>2153</v>
      </c>
      <c r="E107" s="18" t="s">
        <v>2154</v>
      </c>
      <c r="F107" s="18" t="s">
        <v>1956</v>
      </c>
      <c r="G107" s="18" t="s">
        <v>1962</v>
      </c>
      <c r="H107" s="18" t="s">
        <v>1963</v>
      </c>
      <c r="I107" s="18" t="s">
        <v>1959</v>
      </c>
      <c r="J107" s="18" t="s">
        <v>2151</v>
      </c>
    </row>
    <row r="108" ht="42.75" spans="1:10">
      <c r="A108" s="21"/>
      <c r="B108" s="21"/>
      <c r="C108" s="18" t="s">
        <v>1971</v>
      </c>
      <c r="D108" s="18" t="s">
        <v>1972</v>
      </c>
      <c r="E108" s="18" t="s">
        <v>2074</v>
      </c>
      <c r="F108" s="18" t="s">
        <v>1969</v>
      </c>
      <c r="G108" s="18" t="s">
        <v>2032</v>
      </c>
      <c r="H108" s="18" t="s">
        <v>1963</v>
      </c>
      <c r="I108" s="18" t="s">
        <v>1959</v>
      </c>
      <c r="J108" s="18" t="s">
        <v>2151</v>
      </c>
    </row>
    <row r="109" ht="57" spans="1:10">
      <c r="A109" s="18" t="s">
        <v>2155</v>
      </c>
      <c r="B109" s="18" t="s">
        <v>2156</v>
      </c>
      <c r="C109" s="18" t="s">
        <v>1954</v>
      </c>
      <c r="D109" s="18" t="s">
        <v>1955</v>
      </c>
      <c r="E109" s="18" t="s">
        <v>2123</v>
      </c>
      <c r="F109" s="18" t="s">
        <v>1956</v>
      </c>
      <c r="G109" s="18" t="s">
        <v>2157</v>
      </c>
      <c r="H109" s="18" t="s">
        <v>2141</v>
      </c>
      <c r="I109" s="18" t="s">
        <v>1959</v>
      </c>
      <c r="J109" s="18" t="s">
        <v>2158</v>
      </c>
    </row>
    <row r="110" ht="57" spans="1:10">
      <c r="A110" s="21"/>
      <c r="B110" s="21"/>
      <c r="C110" s="18" t="s">
        <v>1954</v>
      </c>
      <c r="D110" s="18" t="s">
        <v>1960</v>
      </c>
      <c r="E110" s="18" t="s">
        <v>2128</v>
      </c>
      <c r="F110" s="18" t="s">
        <v>1956</v>
      </c>
      <c r="G110" s="18" t="s">
        <v>1962</v>
      </c>
      <c r="H110" s="18" t="s">
        <v>1963</v>
      </c>
      <c r="I110" s="18" t="s">
        <v>1959</v>
      </c>
      <c r="J110" s="18" t="s">
        <v>2158</v>
      </c>
    </row>
    <row r="111" ht="57" spans="1:10">
      <c r="A111" s="21"/>
      <c r="B111" s="21"/>
      <c r="C111" s="18" t="s">
        <v>1954</v>
      </c>
      <c r="D111" s="18" t="s">
        <v>1964</v>
      </c>
      <c r="E111" s="18" t="s">
        <v>2013</v>
      </c>
      <c r="F111" s="18" t="s">
        <v>1969</v>
      </c>
      <c r="G111" s="18" t="s">
        <v>1962</v>
      </c>
      <c r="H111" s="18" t="s">
        <v>1963</v>
      </c>
      <c r="I111" s="18" t="s">
        <v>1959</v>
      </c>
      <c r="J111" s="18" t="s">
        <v>2158</v>
      </c>
    </row>
    <row r="112" ht="57" spans="1:10">
      <c r="A112" s="21"/>
      <c r="B112" s="21"/>
      <c r="C112" s="18" t="s">
        <v>1954</v>
      </c>
      <c r="D112" s="18" t="s">
        <v>2129</v>
      </c>
      <c r="E112" s="18" t="s">
        <v>2130</v>
      </c>
      <c r="F112" s="18" t="s">
        <v>1956</v>
      </c>
      <c r="G112" s="18" t="s">
        <v>2159</v>
      </c>
      <c r="H112" s="18" t="s">
        <v>1958</v>
      </c>
      <c r="I112" s="18" t="s">
        <v>1959</v>
      </c>
      <c r="J112" s="18" t="s">
        <v>2158</v>
      </c>
    </row>
    <row r="113" ht="57" spans="1:10">
      <c r="A113" s="21"/>
      <c r="B113" s="21"/>
      <c r="C113" s="18" t="s">
        <v>1966</v>
      </c>
      <c r="D113" s="18" t="s">
        <v>1967</v>
      </c>
      <c r="E113" s="18" t="s">
        <v>2160</v>
      </c>
      <c r="F113" s="18" t="s">
        <v>1956</v>
      </c>
      <c r="G113" s="18" t="s">
        <v>2161</v>
      </c>
      <c r="H113" s="18" t="s">
        <v>1958</v>
      </c>
      <c r="I113" s="18" t="s">
        <v>1959</v>
      </c>
      <c r="J113" s="18" t="s">
        <v>2158</v>
      </c>
    </row>
    <row r="114" ht="57" spans="1:10">
      <c r="A114" s="21"/>
      <c r="B114" s="21"/>
      <c r="C114" s="18" t="s">
        <v>1966</v>
      </c>
      <c r="D114" s="18" t="s">
        <v>2092</v>
      </c>
      <c r="E114" s="18" t="s">
        <v>2134</v>
      </c>
      <c r="F114" s="18" t="s">
        <v>1969</v>
      </c>
      <c r="G114" s="18" t="s">
        <v>2135</v>
      </c>
      <c r="H114" s="18" t="s">
        <v>2145</v>
      </c>
      <c r="I114" s="18" t="s">
        <v>1959</v>
      </c>
      <c r="J114" s="18" t="s">
        <v>2158</v>
      </c>
    </row>
    <row r="115" ht="57" spans="1:10">
      <c r="A115" s="21"/>
      <c r="B115" s="21"/>
      <c r="C115" s="18" t="s">
        <v>1971</v>
      </c>
      <c r="D115" s="18" t="s">
        <v>1972</v>
      </c>
      <c r="E115" s="18" t="s">
        <v>2074</v>
      </c>
      <c r="F115" s="18" t="s">
        <v>1969</v>
      </c>
      <c r="G115" s="18" t="s">
        <v>2032</v>
      </c>
      <c r="H115" s="18" t="s">
        <v>1963</v>
      </c>
      <c r="I115" s="18" t="s">
        <v>1959</v>
      </c>
      <c r="J115" s="18" t="s">
        <v>2158</v>
      </c>
    </row>
    <row r="116" ht="42.75" spans="1:10">
      <c r="A116" s="18" t="s">
        <v>2162</v>
      </c>
      <c r="B116" s="18" t="s">
        <v>2163</v>
      </c>
      <c r="C116" s="18" t="s">
        <v>1954</v>
      </c>
      <c r="D116" s="18" t="s">
        <v>1955</v>
      </c>
      <c r="E116" s="18" t="s">
        <v>2164</v>
      </c>
      <c r="F116" s="18" t="s">
        <v>1956</v>
      </c>
      <c r="G116" s="18" t="s">
        <v>2165</v>
      </c>
      <c r="H116" s="18" t="s">
        <v>2166</v>
      </c>
      <c r="I116" s="18" t="s">
        <v>1959</v>
      </c>
      <c r="J116" s="18" t="s">
        <v>2167</v>
      </c>
    </row>
    <row r="117" ht="42.75" spans="1:10">
      <c r="A117" s="21"/>
      <c r="B117" s="21"/>
      <c r="C117" s="18" t="s">
        <v>1954</v>
      </c>
      <c r="D117" s="18" t="s">
        <v>1955</v>
      </c>
      <c r="E117" s="18" t="s">
        <v>2168</v>
      </c>
      <c r="F117" s="18" t="s">
        <v>1956</v>
      </c>
      <c r="G117" s="18" t="s">
        <v>2169</v>
      </c>
      <c r="H117" s="18" t="s">
        <v>2166</v>
      </c>
      <c r="I117" s="18" t="s">
        <v>1959</v>
      </c>
      <c r="J117" s="18" t="s">
        <v>2167</v>
      </c>
    </row>
    <row r="118" ht="42.75" spans="1:10">
      <c r="A118" s="21"/>
      <c r="B118" s="21"/>
      <c r="C118" s="18" t="s">
        <v>1954</v>
      </c>
      <c r="D118" s="18" t="s">
        <v>1960</v>
      </c>
      <c r="E118" s="18" t="s">
        <v>2128</v>
      </c>
      <c r="F118" s="18" t="s">
        <v>1956</v>
      </c>
      <c r="G118" s="18" t="s">
        <v>1962</v>
      </c>
      <c r="H118" s="18" t="s">
        <v>1963</v>
      </c>
      <c r="I118" s="18" t="s">
        <v>1959</v>
      </c>
      <c r="J118" s="18" t="s">
        <v>2167</v>
      </c>
    </row>
    <row r="119" ht="42.75" spans="1:10">
      <c r="A119" s="21"/>
      <c r="B119" s="21"/>
      <c r="C119" s="18" t="s">
        <v>1954</v>
      </c>
      <c r="D119" s="18" t="s">
        <v>1964</v>
      </c>
      <c r="E119" s="18" t="s">
        <v>2013</v>
      </c>
      <c r="F119" s="18" t="s">
        <v>1969</v>
      </c>
      <c r="G119" s="18" t="s">
        <v>1962</v>
      </c>
      <c r="H119" s="18" t="s">
        <v>1963</v>
      </c>
      <c r="I119" s="18" t="s">
        <v>1959</v>
      </c>
      <c r="J119" s="18" t="s">
        <v>2167</v>
      </c>
    </row>
    <row r="120" ht="42.75" spans="1:10">
      <c r="A120" s="21"/>
      <c r="B120" s="21"/>
      <c r="C120" s="18" t="s">
        <v>1954</v>
      </c>
      <c r="D120" s="18" t="s">
        <v>2129</v>
      </c>
      <c r="E120" s="18" t="s">
        <v>2130</v>
      </c>
      <c r="F120" s="18" t="s">
        <v>1956</v>
      </c>
      <c r="G120" s="18" t="s">
        <v>2170</v>
      </c>
      <c r="H120" s="18" t="s">
        <v>1958</v>
      </c>
      <c r="I120" s="18" t="s">
        <v>1959</v>
      </c>
      <c r="J120" s="18" t="s">
        <v>2167</v>
      </c>
    </row>
    <row r="121" ht="42.75" spans="1:10">
      <c r="A121" s="21"/>
      <c r="B121" s="21"/>
      <c r="C121" s="18" t="s">
        <v>1966</v>
      </c>
      <c r="D121" s="18" t="s">
        <v>1967</v>
      </c>
      <c r="E121" s="18" t="s">
        <v>2171</v>
      </c>
      <c r="F121" s="18" t="s">
        <v>1956</v>
      </c>
      <c r="G121" s="18" t="s">
        <v>2172</v>
      </c>
      <c r="H121" s="18" t="s">
        <v>2173</v>
      </c>
      <c r="I121" s="18" t="s">
        <v>1959</v>
      </c>
      <c r="J121" s="18" t="s">
        <v>2167</v>
      </c>
    </row>
    <row r="122" ht="42.75" spans="1:10">
      <c r="A122" s="21"/>
      <c r="B122" s="21"/>
      <c r="C122" s="18" t="s">
        <v>1966</v>
      </c>
      <c r="D122" s="18" t="s">
        <v>1993</v>
      </c>
      <c r="E122" s="18" t="s">
        <v>2174</v>
      </c>
      <c r="F122" s="18" t="s">
        <v>1956</v>
      </c>
      <c r="G122" s="18" t="s">
        <v>2175</v>
      </c>
      <c r="H122" s="18" t="s">
        <v>2105</v>
      </c>
      <c r="I122" s="18" t="s">
        <v>1959</v>
      </c>
      <c r="J122" s="18" t="s">
        <v>2167</v>
      </c>
    </row>
    <row r="123" ht="42.75" spans="1:10">
      <c r="A123" s="21"/>
      <c r="B123" s="21"/>
      <c r="C123" s="18" t="s">
        <v>1966</v>
      </c>
      <c r="D123" s="18" t="s">
        <v>2153</v>
      </c>
      <c r="E123" s="18" t="s">
        <v>2176</v>
      </c>
      <c r="F123" s="18" t="s">
        <v>1956</v>
      </c>
      <c r="G123" s="18" t="s">
        <v>2177</v>
      </c>
      <c r="H123" s="18" t="s">
        <v>2173</v>
      </c>
      <c r="I123" s="18" t="s">
        <v>1959</v>
      </c>
      <c r="J123" s="18" t="s">
        <v>2167</v>
      </c>
    </row>
    <row r="124" ht="42.75" spans="1:10">
      <c r="A124" s="21"/>
      <c r="B124" s="21"/>
      <c r="C124" s="18" t="s">
        <v>1966</v>
      </c>
      <c r="D124" s="18" t="s">
        <v>2092</v>
      </c>
      <c r="E124" s="18" t="s">
        <v>2134</v>
      </c>
      <c r="F124" s="18" t="s">
        <v>1969</v>
      </c>
      <c r="G124" s="18" t="s">
        <v>2144</v>
      </c>
      <c r="H124" s="18" t="s">
        <v>2145</v>
      </c>
      <c r="I124" s="18" t="s">
        <v>1959</v>
      </c>
      <c r="J124" s="18" t="s">
        <v>2167</v>
      </c>
    </row>
    <row r="125" ht="42.75" spans="1:10">
      <c r="A125" s="21"/>
      <c r="B125" s="21"/>
      <c r="C125" s="18" t="s">
        <v>1971</v>
      </c>
      <c r="D125" s="18" t="s">
        <v>1972</v>
      </c>
      <c r="E125" s="18" t="s">
        <v>2136</v>
      </c>
      <c r="F125" s="18" t="s">
        <v>1969</v>
      </c>
      <c r="G125" s="18" t="s">
        <v>2032</v>
      </c>
      <c r="H125" s="18" t="s">
        <v>1963</v>
      </c>
      <c r="I125" s="18" t="s">
        <v>1959</v>
      </c>
      <c r="J125" s="18" t="s">
        <v>2167</v>
      </c>
    </row>
    <row r="126" ht="57" spans="1:10">
      <c r="A126" s="18" t="s">
        <v>2178</v>
      </c>
      <c r="B126" s="18" t="s">
        <v>2179</v>
      </c>
      <c r="C126" s="18" t="s">
        <v>1954</v>
      </c>
      <c r="D126" s="18" t="s">
        <v>1955</v>
      </c>
      <c r="E126" s="18" t="s">
        <v>2180</v>
      </c>
      <c r="F126" s="18" t="s">
        <v>1956</v>
      </c>
      <c r="G126" s="18" t="s">
        <v>2181</v>
      </c>
      <c r="H126" s="18" t="s">
        <v>2150</v>
      </c>
      <c r="I126" s="18" t="s">
        <v>1959</v>
      </c>
      <c r="J126" s="18" t="s">
        <v>2179</v>
      </c>
    </row>
    <row r="127" ht="57" spans="1:10">
      <c r="A127" s="21"/>
      <c r="B127" s="21"/>
      <c r="C127" s="18" t="s">
        <v>1954</v>
      </c>
      <c r="D127" s="18" t="s">
        <v>1960</v>
      </c>
      <c r="E127" s="18" t="s">
        <v>2128</v>
      </c>
      <c r="F127" s="18" t="s">
        <v>1956</v>
      </c>
      <c r="G127" s="18" t="s">
        <v>1962</v>
      </c>
      <c r="H127" s="18" t="s">
        <v>1963</v>
      </c>
      <c r="I127" s="18" t="s">
        <v>1959</v>
      </c>
      <c r="J127" s="18" t="s">
        <v>2179</v>
      </c>
    </row>
    <row r="128" ht="57" spans="1:10">
      <c r="A128" s="21"/>
      <c r="B128" s="21"/>
      <c r="C128" s="18" t="s">
        <v>1954</v>
      </c>
      <c r="D128" s="18" t="s">
        <v>1964</v>
      </c>
      <c r="E128" s="18" t="s">
        <v>2013</v>
      </c>
      <c r="F128" s="18" t="s">
        <v>1969</v>
      </c>
      <c r="G128" s="18" t="s">
        <v>1970</v>
      </c>
      <c r="H128" s="18" t="s">
        <v>1963</v>
      </c>
      <c r="I128" s="18" t="s">
        <v>1959</v>
      </c>
      <c r="J128" s="18" t="s">
        <v>2179</v>
      </c>
    </row>
    <row r="129" ht="57" spans="1:10">
      <c r="A129" s="21"/>
      <c r="B129" s="21"/>
      <c r="C129" s="18" t="s">
        <v>1966</v>
      </c>
      <c r="D129" s="18" t="s">
        <v>2153</v>
      </c>
      <c r="E129" s="18" t="s">
        <v>2182</v>
      </c>
      <c r="F129" s="18" t="s">
        <v>1969</v>
      </c>
      <c r="G129" s="18" t="s">
        <v>1970</v>
      </c>
      <c r="H129" s="18" t="s">
        <v>1963</v>
      </c>
      <c r="I129" s="18" t="s">
        <v>1959</v>
      </c>
      <c r="J129" s="18" t="s">
        <v>2179</v>
      </c>
    </row>
    <row r="130" ht="57" spans="1:10">
      <c r="A130" s="21"/>
      <c r="B130" s="21"/>
      <c r="C130" s="18" t="s">
        <v>1966</v>
      </c>
      <c r="D130" s="18" t="s">
        <v>2092</v>
      </c>
      <c r="E130" s="18" t="s">
        <v>2183</v>
      </c>
      <c r="F130" s="18" t="s">
        <v>1956</v>
      </c>
      <c r="G130" s="18" t="s">
        <v>2184</v>
      </c>
      <c r="H130" s="18" t="s">
        <v>1950</v>
      </c>
      <c r="I130" s="18" t="s">
        <v>2055</v>
      </c>
      <c r="J130" s="18" t="s">
        <v>2179</v>
      </c>
    </row>
    <row r="131" ht="57" spans="1:10">
      <c r="A131" s="21"/>
      <c r="B131" s="21"/>
      <c r="C131" s="18" t="s">
        <v>1971</v>
      </c>
      <c r="D131" s="18" t="s">
        <v>1972</v>
      </c>
      <c r="E131" s="18" t="s">
        <v>2074</v>
      </c>
      <c r="F131" s="18" t="s">
        <v>1969</v>
      </c>
      <c r="G131" s="18" t="s">
        <v>2032</v>
      </c>
      <c r="H131" s="18" t="s">
        <v>1963</v>
      </c>
      <c r="I131" s="18" t="s">
        <v>1959</v>
      </c>
      <c r="J131" s="18" t="s">
        <v>2179</v>
      </c>
    </row>
    <row r="132" ht="42.75" spans="1:10">
      <c r="A132" s="18" t="s">
        <v>2185</v>
      </c>
      <c r="B132" s="18" t="s">
        <v>2186</v>
      </c>
      <c r="C132" s="18" t="s">
        <v>1954</v>
      </c>
      <c r="D132" s="18" t="s">
        <v>1955</v>
      </c>
      <c r="E132" s="18" t="s">
        <v>2186</v>
      </c>
      <c r="F132" s="18" t="s">
        <v>1956</v>
      </c>
      <c r="G132" s="18" t="s">
        <v>2187</v>
      </c>
      <c r="H132" s="18" t="s">
        <v>2001</v>
      </c>
      <c r="I132" s="18" t="s">
        <v>1959</v>
      </c>
      <c r="J132" s="18" t="s">
        <v>2188</v>
      </c>
    </row>
    <row r="133" ht="42.75" spans="1:10">
      <c r="A133" s="21"/>
      <c r="B133" s="21"/>
      <c r="C133" s="18" t="s">
        <v>1966</v>
      </c>
      <c r="D133" s="18" t="s">
        <v>2153</v>
      </c>
      <c r="E133" s="18" t="s">
        <v>2186</v>
      </c>
      <c r="F133" s="18" t="s">
        <v>1956</v>
      </c>
      <c r="G133" s="18" t="s">
        <v>2189</v>
      </c>
      <c r="H133" s="18" t="s">
        <v>1950</v>
      </c>
      <c r="I133" s="18" t="s">
        <v>2055</v>
      </c>
      <c r="J133" s="18" t="s">
        <v>2188</v>
      </c>
    </row>
    <row r="134" ht="28.5" spans="1:10">
      <c r="A134" s="21"/>
      <c r="B134" s="21"/>
      <c r="C134" s="18" t="s">
        <v>1971</v>
      </c>
      <c r="D134" s="18" t="s">
        <v>1972</v>
      </c>
      <c r="E134" s="18" t="s">
        <v>2074</v>
      </c>
      <c r="F134" s="18" t="s">
        <v>1956</v>
      </c>
      <c r="G134" s="18" t="s">
        <v>1970</v>
      </c>
      <c r="H134" s="18" t="s">
        <v>1963</v>
      </c>
      <c r="I134" s="18" t="s">
        <v>2055</v>
      </c>
      <c r="J134" s="18" t="s">
        <v>2188</v>
      </c>
    </row>
    <row r="135" ht="28.5" spans="1:10">
      <c r="A135" s="18" t="s">
        <v>2190</v>
      </c>
      <c r="B135" s="18" t="s">
        <v>2191</v>
      </c>
      <c r="C135" s="18" t="s">
        <v>1954</v>
      </c>
      <c r="D135" s="18" t="s">
        <v>1955</v>
      </c>
      <c r="E135" s="18" t="s">
        <v>2192</v>
      </c>
      <c r="F135" s="18" t="s">
        <v>1956</v>
      </c>
      <c r="G135" s="18" t="s">
        <v>2052</v>
      </c>
      <c r="H135" s="18" t="s">
        <v>2193</v>
      </c>
      <c r="I135" s="18" t="s">
        <v>1959</v>
      </c>
      <c r="J135" s="18" t="s">
        <v>2091</v>
      </c>
    </row>
    <row r="136" ht="28.5" spans="1:10">
      <c r="A136" s="21"/>
      <c r="B136" s="21"/>
      <c r="C136" s="18" t="s">
        <v>1966</v>
      </c>
      <c r="D136" s="18" t="s">
        <v>2092</v>
      </c>
      <c r="E136" s="18" t="s">
        <v>2093</v>
      </c>
      <c r="F136" s="18" t="s">
        <v>1956</v>
      </c>
      <c r="G136" s="18" t="s">
        <v>2094</v>
      </c>
      <c r="H136" s="18" t="s">
        <v>1963</v>
      </c>
      <c r="I136" s="18" t="s">
        <v>2055</v>
      </c>
      <c r="J136" s="18" t="s">
        <v>2091</v>
      </c>
    </row>
    <row r="137" ht="28.5" spans="1:10">
      <c r="A137" s="21"/>
      <c r="B137" s="21"/>
      <c r="C137" s="18" t="s">
        <v>1971</v>
      </c>
      <c r="D137" s="18" t="s">
        <v>1972</v>
      </c>
      <c r="E137" s="18" t="s">
        <v>2194</v>
      </c>
      <c r="F137" s="18" t="s">
        <v>1956</v>
      </c>
      <c r="G137" s="18" t="s">
        <v>2032</v>
      </c>
      <c r="H137" s="18" t="s">
        <v>1963</v>
      </c>
      <c r="I137" s="18" t="s">
        <v>2055</v>
      </c>
      <c r="J137" s="18" t="s">
        <v>2091</v>
      </c>
    </row>
    <row r="138" ht="14.25" spans="1:10">
      <c r="A138" s="18" t="s">
        <v>2195</v>
      </c>
      <c r="B138" s="21"/>
      <c r="C138" s="21"/>
      <c r="D138" s="21"/>
      <c r="E138" s="21"/>
      <c r="F138" s="21"/>
      <c r="G138" s="21"/>
      <c r="H138" s="21"/>
      <c r="I138" s="21"/>
      <c r="J138" s="21"/>
    </row>
    <row r="139" ht="14.25" spans="1:10">
      <c r="A139" s="18" t="s">
        <v>2196</v>
      </c>
      <c r="B139" s="21"/>
      <c r="C139" s="21"/>
      <c r="D139" s="21"/>
      <c r="E139" s="21"/>
      <c r="F139" s="21"/>
      <c r="G139" s="21"/>
      <c r="H139" s="21"/>
      <c r="I139" s="21"/>
      <c r="J139" s="21"/>
    </row>
    <row r="140" ht="342" spans="1:10">
      <c r="A140" s="18" t="s">
        <v>2197</v>
      </c>
      <c r="B140" s="18" t="s">
        <v>2198</v>
      </c>
      <c r="C140" s="18" t="s">
        <v>1954</v>
      </c>
      <c r="D140" s="18" t="s">
        <v>1955</v>
      </c>
      <c r="E140" s="18" t="s">
        <v>2199</v>
      </c>
      <c r="F140" s="18" t="s">
        <v>1969</v>
      </c>
      <c r="G140" s="18" t="s">
        <v>2200</v>
      </c>
      <c r="H140" s="18" t="s">
        <v>2201</v>
      </c>
      <c r="I140" s="18" t="s">
        <v>1959</v>
      </c>
      <c r="J140" s="18" t="s">
        <v>2202</v>
      </c>
    </row>
    <row r="141" ht="28.5" spans="1:10">
      <c r="A141" s="21"/>
      <c r="B141" s="21"/>
      <c r="C141" s="18" t="s">
        <v>1954</v>
      </c>
      <c r="D141" s="18" t="s">
        <v>1955</v>
      </c>
      <c r="E141" s="18" t="s">
        <v>2203</v>
      </c>
      <c r="F141" s="18" t="s">
        <v>1969</v>
      </c>
      <c r="G141" s="18" t="s">
        <v>2203</v>
      </c>
      <c r="H141" s="18" t="s">
        <v>2204</v>
      </c>
      <c r="I141" s="18" t="s">
        <v>1959</v>
      </c>
      <c r="J141" s="18" t="s">
        <v>2205</v>
      </c>
    </row>
    <row r="142" ht="42.75" spans="1:10">
      <c r="A142" s="21"/>
      <c r="B142" s="21"/>
      <c r="C142" s="18" t="s">
        <v>1954</v>
      </c>
      <c r="D142" s="18" t="s">
        <v>1955</v>
      </c>
      <c r="E142" s="18" t="s">
        <v>2206</v>
      </c>
      <c r="F142" s="18" t="s">
        <v>1969</v>
      </c>
      <c r="G142" s="18" t="s">
        <v>2207</v>
      </c>
      <c r="H142" s="18" t="s">
        <v>2208</v>
      </c>
      <c r="I142" s="18" t="s">
        <v>1959</v>
      </c>
      <c r="J142" s="18" t="s">
        <v>2209</v>
      </c>
    </row>
    <row r="143" ht="42.75" spans="1:10">
      <c r="A143" s="21"/>
      <c r="B143" s="21"/>
      <c r="C143" s="18" t="s">
        <v>1954</v>
      </c>
      <c r="D143" s="18" t="s">
        <v>1960</v>
      </c>
      <c r="E143" s="18" t="s">
        <v>2210</v>
      </c>
      <c r="F143" s="18" t="s">
        <v>1969</v>
      </c>
      <c r="G143" s="18" t="s">
        <v>2210</v>
      </c>
      <c r="H143" s="18" t="s">
        <v>1963</v>
      </c>
      <c r="I143" s="18" t="s">
        <v>1959</v>
      </c>
      <c r="J143" s="18" t="s">
        <v>2211</v>
      </c>
    </row>
    <row r="144" ht="28.5" spans="1:10">
      <c r="A144" s="21"/>
      <c r="B144" s="21"/>
      <c r="C144" s="18" t="s">
        <v>1954</v>
      </c>
      <c r="D144" s="18" t="s">
        <v>1960</v>
      </c>
      <c r="E144" s="18" t="s">
        <v>2212</v>
      </c>
      <c r="F144" s="18" t="s">
        <v>1969</v>
      </c>
      <c r="G144" s="18" t="s">
        <v>2212</v>
      </c>
      <c r="H144" s="18" t="s">
        <v>1963</v>
      </c>
      <c r="I144" s="18" t="s">
        <v>1959</v>
      </c>
      <c r="J144" s="18" t="s">
        <v>2212</v>
      </c>
    </row>
    <row r="145" ht="28.5" spans="1:10">
      <c r="A145" s="21"/>
      <c r="B145" s="21"/>
      <c r="C145" s="18" t="s">
        <v>1954</v>
      </c>
      <c r="D145" s="18" t="s">
        <v>1960</v>
      </c>
      <c r="E145" s="18" t="s">
        <v>2213</v>
      </c>
      <c r="F145" s="18" t="s">
        <v>1969</v>
      </c>
      <c r="G145" s="18" t="s">
        <v>2213</v>
      </c>
      <c r="H145" s="18" t="s">
        <v>1963</v>
      </c>
      <c r="I145" s="18" t="s">
        <v>1959</v>
      </c>
      <c r="J145" s="18" t="s">
        <v>2213</v>
      </c>
    </row>
    <row r="146" ht="14.25" spans="1:10">
      <c r="A146" s="21"/>
      <c r="B146" s="21"/>
      <c r="C146" s="18" t="s">
        <v>1966</v>
      </c>
      <c r="D146" s="18" t="s">
        <v>1967</v>
      </c>
      <c r="E146" s="18" t="s">
        <v>2214</v>
      </c>
      <c r="F146" s="18" t="s">
        <v>1956</v>
      </c>
      <c r="G146" s="18" t="s">
        <v>2215</v>
      </c>
      <c r="H146" s="18" t="s">
        <v>1963</v>
      </c>
      <c r="I146" s="18" t="s">
        <v>2055</v>
      </c>
      <c r="J146" s="18" t="s">
        <v>2215</v>
      </c>
    </row>
    <row r="147" ht="28.5" spans="1:10">
      <c r="A147" s="21"/>
      <c r="B147" s="21"/>
      <c r="C147" s="18" t="s">
        <v>1966</v>
      </c>
      <c r="D147" s="18" t="s">
        <v>1993</v>
      </c>
      <c r="E147" s="18" t="s">
        <v>2216</v>
      </c>
      <c r="F147" s="18" t="s">
        <v>1956</v>
      </c>
      <c r="G147" s="18" t="s">
        <v>2215</v>
      </c>
      <c r="H147" s="18" t="s">
        <v>1963</v>
      </c>
      <c r="I147" s="18" t="s">
        <v>2055</v>
      </c>
      <c r="J147" s="18" t="s">
        <v>2215</v>
      </c>
    </row>
    <row r="148" ht="28.5" spans="1:10">
      <c r="A148" s="21"/>
      <c r="B148" s="21"/>
      <c r="C148" s="18" t="s">
        <v>1966</v>
      </c>
      <c r="D148" s="18" t="s">
        <v>1993</v>
      </c>
      <c r="E148" s="18" t="s">
        <v>2217</v>
      </c>
      <c r="F148" s="18" t="s">
        <v>1956</v>
      </c>
      <c r="G148" s="18" t="s">
        <v>2218</v>
      </c>
      <c r="H148" s="18" t="s">
        <v>1963</v>
      </c>
      <c r="I148" s="18" t="s">
        <v>2055</v>
      </c>
      <c r="J148" s="18" t="s">
        <v>2218</v>
      </c>
    </row>
    <row r="149" ht="28.5" spans="1:10">
      <c r="A149" s="21"/>
      <c r="B149" s="21"/>
      <c r="C149" s="18" t="s">
        <v>1966</v>
      </c>
      <c r="D149" s="18" t="s">
        <v>2092</v>
      </c>
      <c r="E149" s="18" t="s">
        <v>2219</v>
      </c>
      <c r="F149" s="18" t="s">
        <v>1956</v>
      </c>
      <c r="G149" s="18" t="s">
        <v>2215</v>
      </c>
      <c r="H149" s="18" t="s">
        <v>2220</v>
      </c>
      <c r="I149" s="18" t="s">
        <v>2055</v>
      </c>
      <c r="J149" s="18" t="s">
        <v>2215</v>
      </c>
    </row>
    <row r="150" ht="28.5" spans="1:10">
      <c r="A150" s="21"/>
      <c r="B150" s="21"/>
      <c r="C150" s="18" t="s">
        <v>1971</v>
      </c>
      <c r="D150" s="18" t="s">
        <v>1972</v>
      </c>
      <c r="E150" s="18" t="s">
        <v>1973</v>
      </c>
      <c r="F150" s="18" t="s">
        <v>1956</v>
      </c>
      <c r="G150" s="18" t="s">
        <v>2215</v>
      </c>
      <c r="H150" s="18" t="s">
        <v>2220</v>
      </c>
      <c r="I150" s="18" t="s">
        <v>2055</v>
      </c>
      <c r="J150" s="18" t="s">
        <v>2215</v>
      </c>
    </row>
    <row r="151" ht="14.25" spans="1:10">
      <c r="A151" s="18" t="s">
        <v>2221</v>
      </c>
      <c r="B151" s="21"/>
      <c r="C151" s="21"/>
      <c r="D151" s="21"/>
      <c r="E151" s="21"/>
      <c r="F151" s="21"/>
      <c r="G151" s="21"/>
      <c r="H151" s="21"/>
      <c r="I151" s="21"/>
      <c r="J151" s="21"/>
    </row>
    <row r="152" ht="14.25" spans="1:10">
      <c r="A152" s="18" t="s">
        <v>2222</v>
      </c>
      <c r="B152" s="21"/>
      <c r="C152" s="21"/>
      <c r="D152" s="21"/>
      <c r="E152" s="21"/>
      <c r="F152" s="21"/>
      <c r="G152" s="21"/>
      <c r="H152" s="21"/>
      <c r="I152" s="21"/>
      <c r="J152" s="21"/>
    </row>
    <row r="153" ht="42.75" spans="1:10">
      <c r="A153" s="18" t="s">
        <v>2223</v>
      </c>
      <c r="B153" s="18" t="s">
        <v>2224</v>
      </c>
      <c r="C153" s="18" t="s">
        <v>1954</v>
      </c>
      <c r="D153" s="18" t="s">
        <v>1955</v>
      </c>
      <c r="E153" s="18" t="s">
        <v>2225</v>
      </c>
      <c r="F153" s="18" t="s">
        <v>1969</v>
      </c>
      <c r="G153" s="18" t="s">
        <v>2226</v>
      </c>
      <c r="H153" s="18" t="s">
        <v>2105</v>
      </c>
      <c r="I153" s="18" t="s">
        <v>1959</v>
      </c>
      <c r="J153" s="18" t="s">
        <v>2227</v>
      </c>
    </row>
    <row r="154" ht="42.75" spans="1:10">
      <c r="A154" s="21"/>
      <c r="B154" s="21"/>
      <c r="C154" s="18" t="s">
        <v>1954</v>
      </c>
      <c r="D154" s="18" t="s">
        <v>1955</v>
      </c>
      <c r="E154" s="18" t="s">
        <v>2228</v>
      </c>
      <c r="F154" s="18" t="s">
        <v>1969</v>
      </c>
      <c r="G154" s="18" t="s">
        <v>2015</v>
      </c>
      <c r="H154" s="18" t="s">
        <v>2229</v>
      </c>
      <c r="I154" s="18" t="s">
        <v>1959</v>
      </c>
      <c r="J154" s="18" t="s">
        <v>2230</v>
      </c>
    </row>
    <row r="155" ht="28.5" spans="1:10">
      <c r="A155" s="21"/>
      <c r="B155" s="21"/>
      <c r="C155" s="18" t="s">
        <v>1954</v>
      </c>
      <c r="D155" s="18" t="s">
        <v>1955</v>
      </c>
      <c r="E155" s="18" t="s">
        <v>2231</v>
      </c>
      <c r="F155" s="18" t="s">
        <v>1969</v>
      </c>
      <c r="G155" s="18" t="s">
        <v>2232</v>
      </c>
      <c r="H155" s="18" t="s">
        <v>2233</v>
      </c>
      <c r="I155" s="18" t="s">
        <v>1959</v>
      </c>
      <c r="J155" s="18" t="s">
        <v>2234</v>
      </c>
    </row>
    <row r="156" ht="114" spans="1:10">
      <c r="A156" s="21"/>
      <c r="B156" s="21"/>
      <c r="C156" s="18" t="s">
        <v>1954</v>
      </c>
      <c r="D156" s="18" t="s">
        <v>1960</v>
      </c>
      <c r="E156" s="18" t="s">
        <v>2235</v>
      </c>
      <c r="F156" s="18" t="s">
        <v>1956</v>
      </c>
      <c r="G156" s="18" t="s">
        <v>1962</v>
      </c>
      <c r="H156" s="18" t="s">
        <v>1963</v>
      </c>
      <c r="I156" s="18" t="s">
        <v>2055</v>
      </c>
      <c r="J156" s="18" t="s">
        <v>2236</v>
      </c>
    </row>
    <row r="157" ht="128.25" spans="1:10">
      <c r="A157" s="21"/>
      <c r="B157" s="21"/>
      <c r="C157" s="18" t="s">
        <v>1954</v>
      </c>
      <c r="D157" s="18" t="s">
        <v>1960</v>
      </c>
      <c r="E157" s="18" t="s">
        <v>2237</v>
      </c>
      <c r="F157" s="18" t="s">
        <v>1956</v>
      </c>
      <c r="G157" s="18" t="s">
        <v>2032</v>
      </c>
      <c r="H157" s="18" t="s">
        <v>1963</v>
      </c>
      <c r="I157" s="18" t="s">
        <v>2055</v>
      </c>
      <c r="J157" s="18" t="s">
        <v>2238</v>
      </c>
    </row>
    <row r="158" ht="128.25" spans="1:10">
      <c r="A158" s="21"/>
      <c r="B158" s="21"/>
      <c r="C158" s="18" t="s">
        <v>1954</v>
      </c>
      <c r="D158" s="18" t="s">
        <v>1964</v>
      </c>
      <c r="E158" s="18" t="s">
        <v>2239</v>
      </c>
      <c r="F158" s="18" t="s">
        <v>1956</v>
      </c>
      <c r="G158" s="18" t="s">
        <v>1962</v>
      </c>
      <c r="H158" s="18" t="s">
        <v>1963</v>
      </c>
      <c r="I158" s="18" t="s">
        <v>2055</v>
      </c>
      <c r="J158" s="18" t="s">
        <v>2240</v>
      </c>
    </row>
    <row r="159" ht="57" spans="1:10">
      <c r="A159" s="21"/>
      <c r="B159" s="21"/>
      <c r="C159" s="18" t="s">
        <v>1966</v>
      </c>
      <c r="D159" s="18" t="s">
        <v>1993</v>
      </c>
      <c r="E159" s="18" t="s">
        <v>2241</v>
      </c>
      <c r="F159" s="18" t="s">
        <v>1956</v>
      </c>
      <c r="G159" s="18" t="s">
        <v>1962</v>
      </c>
      <c r="H159" s="18" t="s">
        <v>1963</v>
      </c>
      <c r="I159" s="18" t="s">
        <v>2055</v>
      </c>
      <c r="J159" s="18" t="s">
        <v>2242</v>
      </c>
    </row>
    <row r="160" ht="114" spans="1:10">
      <c r="A160" s="21"/>
      <c r="B160" s="21"/>
      <c r="C160" s="18" t="s">
        <v>1966</v>
      </c>
      <c r="D160" s="18" t="s">
        <v>2092</v>
      </c>
      <c r="E160" s="18" t="s">
        <v>2243</v>
      </c>
      <c r="F160" s="18" t="s">
        <v>1956</v>
      </c>
      <c r="G160" s="18" t="s">
        <v>1962</v>
      </c>
      <c r="H160" s="18" t="s">
        <v>1963</v>
      </c>
      <c r="I160" s="18" t="s">
        <v>2055</v>
      </c>
      <c r="J160" s="18" t="s">
        <v>2244</v>
      </c>
    </row>
    <row r="161" ht="42.75" spans="1:10">
      <c r="A161" s="21"/>
      <c r="B161" s="21"/>
      <c r="C161" s="18" t="s">
        <v>1971</v>
      </c>
      <c r="D161" s="18" t="s">
        <v>1972</v>
      </c>
      <c r="E161" s="18" t="s">
        <v>2245</v>
      </c>
      <c r="F161" s="18" t="s">
        <v>2246</v>
      </c>
      <c r="G161" s="18" t="s">
        <v>2247</v>
      </c>
      <c r="H161" s="18" t="s">
        <v>2233</v>
      </c>
      <c r="I161" s="18" t="s">
        <v>1959</v>
      </c>
      <c r="J161" s="18" t="s">
        <v>2248</v>
      </c>
    </row>
    <row r="162" ht="14.25" spans="1:10">
      <c r="A162" s="18" t="s">
        <v>2249</v>
      </c>
      <c r="B162" s="21"/>
      <c r="C162" s="21"/>
      <c r="D162" s="21"/>
      <c r="E162" s="21"/>
      <c r="F162" s="21"/>
      <c r="G162" s="21"/>
      <c r="H162" s="21"/>
      <c r="I162" s="21"/>
      <c r="J162" s="21"/>
    </row>
    <row r="163" ht="14.25" spans="1:10">
      <c r="A163" s="18" t="s">
        <v>2250</v>
      </c>
      <c r="B163" s="21"/>
      <c r="C163" s="21"/>
      <c r="D163" s="21"/>
      <c r="E163" s="21"/>
      <c r="F163" s="21"/>
      <c r="G163" s="21"/>
      <c r="H163" s="21"/>
      <c r="I163" s="21"/>
      <c r="J163" s="21"/>
    </row>
    <row r="164" ht="71.25" spans="1:10">
      <c r="A164" s="18" t="s">
        <v>2251</v>
      </c>
      <c r="B164" s="18" t="s">
        <v>2252</v>
      </c>
      <c r="C164" s="18" t="s">
        <v>1954</v>
      </c>
      <c r="D164" s="18" t="s">
        <v>1955</v>
      </c>
      <c r="E164" s="18" t="s">
        <v>2253</v>
      </c>
      <c r="F164" s="18" t="s">
        <v>1969</v>
      </c>
      <c r="G164" s="18" t="s">
        <v>2254</v>
      </c>
      <c r="H164" s="18" t="s">
        <v>2233</v>
      </c>
      <c r="I164" s="18" t="s">
        <v>1959</v>
      </c>
      <c r="J164" s="18" t="s">
        <v>2255</v>
      </c>
    </row>
    <row r="165" ht="71.25" spans="1:10">
      <c r="A165" s="21"/>
      <c r="B165" s="21"/>
      <c r="C165" s="18" t="s">
        <v>1966</v>
      </c>
      <c r="D165" s="18" t="s">
        <v>1967</v>
      </c>
      <c r="E165" s="18" t="s">
        <v>2252</v>
      </c>
      <c r="F165" s="18" t="s">
        <v>1969</v>
      </c>
      <c r="G165" s="18" t="s">
        <v>2254</v>
      </c>
      <c r="H165" s="18" t="s">
        <v>2229</v>
      </c>
      <c r="I165" s="18" t="s">
        <v>1959</v>
      </c>
      <c r="J165" s="18" t="s">
        <v>2256</v>
      </c>
    </row>
    <row r="166" ht="57" spans="1:10">
      <c r="A166" s="21"/>
      <c r="B166" s="21"/>
      <c r="C166" s="18" t="s">
        <v>1971</v>
      </c>
      <c r="D166" s="18" t="s">
        <v>1972</v>
      </c>
      <c r="E166" s="18" t="s">
        <v>2016</v>
      </c>
      <c r="F166" s="18" t="s">
        <v>1969</v>
      </c>
      <c r="G166" s="18" t="s">
        <v>2032</v>
      </c>
      <c r="H166" s="18" t="s">
        <v>1963</v>
      </c>
      <c r="I166" s="18" t="s">
        <v>1959</v>
      </c>
      <c r="J166" s="18" t="s">
        <v>2257</v>
      </c>
    </row>
    <row r="167" ht="185.25" spans="1:10">
      <c r="A167" s="18" t="s">
        <v>2258</v>
      </c>
      <c r="B167" s="18" t="s">
        <v>2259</v>
      </c>
      <c r="C167" s="18" t="s">
        <v>1954</v>
      </c>
      <c r="D167" s="18" t="s">
        <v>1955</v>
      </c>
      <c r="E167" s="18" t="s">
        <v>2260</v>
      </c>
      <c r="F167" s="18" t="s">
        <v>1969</v>
      </c>
      <c r="G167" s="18" t="s">
        <v>2083</v>
      </c>
      <c r="H167" s="18" t="s">
        <v>2261</v>
      </c>
      <c r="I167" s="18" t="s">
        <v>1959</v>
      </c>
      <c r="J167" s="18" t="s">
        <v>2262</v>
      </c>
    </row>
    <row r="168" ht="57" spans="1:10">
      <c r="A168" s="21"/>
      <c r="B168" s="21"/>
      <c r="C168" s="18" t="s">
        <v>1966</v>
      </c>
      <c r="D168" s="18" t="s">
        <v>1967</v>
      </c>
      <c r="E168" s="18" t="s">
        <v>2263</v>
      </c>
      <c r="F168" s="18" t="s">
        <v>1969</v>
      </c>
      <c r="G168" s="18" t="s">
        <v>2264</v>
      </c>
      <c r="H168" s="18" t="s">
        <v>2001</v>
      </c>
      <c r="I168" s="18" t="s">
        <v>1959</v>
      </c>
      <c r="J168" s="18" t="s">
        <v>2262</v>
      </c>
    </row>
    <row r="169" ht="57" spans="1:10">
      <c r="A169" s="21"/>
      <c r="B169" s="21"/>
      <c r="C169" s="18" t="s">
        <v>1971</v>
      </c>
      <c r="D169" s="18" t="s">
        <v>1972</v>
      </c>
      <c r="E169" s="18" t="s">
        <v>2016</v>
      </c>
      <c r="F169" s="18" t="s">
        <v>1969</v>
      </c>
      <c r="G169" s="18" t="s">
        <v>2032</v>
      </c>
      <c r="H169" s="18" t="s">
        <v>1963</v>
      </c>
      <c r="I169" s="18" t="s">
        <v>1959</v>
      </c>
      <c r="J169" s="18" t="s">
        <v>2265</v>
      </c>
    </row>
    <row r="170" ht="42.75" spans="1:10">
      <c r="A170" s="18" t="s">
        <v>2266</v>
      </c>
      <c r="B170" s="18" t="s">
        <v>2267</v>
      </c>
      <c r="C170" s="18" t="s">
        <v>1954</v>
      </c>
      <c r="D170" s="18" t="s">
        <v>1955</v>
      </c>
      <c r="E170" s="18" t="s">
        <v>2268</v>
      </c>
      <c r="F170" s="18" t="s">
        <v>1969</v>
      </c>
      <c r="G170" s="18" t="s">
        <v>2254</v>
      </c>
      <c r="H170" s="18" t="s">
        <v>2001</v>
      </c>
      <c r="I170" s="18" t="s">
        <v>1959</v>
      </c>
      <c r="J170" s="18" t="s">
        <v>2268</v>
      </c>
    </row>
    <row r="171" ht="28.5" spans="1:10">
      <c r="A171" s="21"/>
      <c r="B171" s="21"/>
      <c r="C171" s="18" t="s">
        <v>1966</v>
      </c>
      <c r="D171" s="18" t="s">
        <v>1993</v>
      </c>
      <c r="E171" s="18" t="s">
        <v>2268</v>
      </c>
      <c r="F171" s="18" t="s">
        <v>1969</v>
      </c>
      <c r="G171" s="18" t="s">
        <v>2254</v>
      </c>
      <c r="H171" s="18" t="s">
        <v>2269</v>
      </c>
      <c r="I171" s="18" t="s">
        <v>1959</v>
      </c>
      <c r="J171" s="18" t="s">
        <v>2268</v>
      </c>
    </row>
    <row r="172" ht="28.5" spans="1:10">
      <c r="A172" s="21"/>
      <c r="B172" s="21"/>
      <c r="C172" s="18" t="s">
        <v>1971</v>
      </c>
      <c r="D172" s="18" t="s">
        <v>1972</v>
      </c>
      <c r="E172" s="18" t="s">
        <v>2268</v>
      </c>
      <c r="F172" s="18" t="s">
        <v>1969</v>
      </c>
      <c r="G172" s="18" t="s">
        <v>2032</v>
      </c>
      <c r="H172" s="18" t="s">
        <v>1963</v>
      </c>
      <c r="I172" s="18" t="s">
        <v>1959</v>
      </c>
      <c r="J172" s="18" t="s">
        <v>2268</v>
      </c>
    </row>
    <row r="173" ht="85.5" spans="1:10">
      <c r="A173" s="18" t="s">
        <v>2270</v>
      </c>
      <c r="B173" s="18" t="s">
        <v>2271</v>
      </c>
      <c r="C173" s="18" t="s">
        <v>1954</v>
      </c>
      <c r="D173" s="18" t="s">
        <v>1955</v>
      </c>
      <c r="E173" s="18" t="s">
        <v>2272</v>
      </c>
      <c r="F173" s="18" t="s">
        <v>1969</v>
      </c>
      <c r="G173" s="18" t="s">
        <v>2254</v>
      </c>
      <c r="H173" s="18" t="s">
        <v>2001</v>
      </c>
      <c r="I173" s="18" t="s">
        <v>1959</v>
      </c>
      <c r="J173" s="18" t="s">
        <v>2272</v>
      </c>
    </row>
    <row r="174" ht="14.25" spans="1:10">
      <c r="A174" s="21"/>
      <c r="B174" s="21"/>
      <c r="C174" s="18" t="s">
        <v>1966</v>
      </c>
      <c r="D174" s="18" t="s">
        <v>1993</v>
      </c>
      <c r="E174" s="18" t="s">
        <v>2272</v>
      </c>
      <c r="F174" s="18" t="s">
        <v>1969</v>
      </c>
      <c r="G174" s="18" t="s">
        <v>2254</v>
      </c>
      <c r="H174" s="18" t="s">
        <v>2229</v>
      </c>
      <c r="I174" s="18" t="s">
        <v>1959</v>
      </c>
      <c r="J174" s="18" t="s">
        <v>2272</v>
      </c>
    </row>
    <row r="175" ht="14.25" spans="1:10">
      <c r="A175" s="21"/>
      <c r="B175" s="21"/>
      <c r="C175" s="18" t="s">
        <v>1971</v>
      </c>
      <c r="D175" s="18" t="s">
        <v>1972</v>
      </c>
      <c r="E175" s="18" t="s">
        <v>2272</v>
      </c>
      <c r="F175" s="18" t="s">
        <v>1969</v>
      </c>
      <c r="G175" s="18" t="s">
        <v>2032</v>
      </c>
      <c r="H175" s="18" t="s">
        <v>1963</v>
      </c>
      <c r="I175" s="18" t="s">
        <v>1959</v>
      </c>
      <c r="J175" s="18" t="s">
        <v>2272</v>
      </c>
    </row>
    <row r="176" ht="28.5" spans="1:10">
      <c r="A176" s="18" t="s">
        <v>2273</v>
      </c>
      <c r="B176" s="21"/>
      <c r="C176" s="21"/>
      <c r="D176" s="21"/>
      <c r="E176" s="21"/>
      <c r="F176" s="21"/>
      <c r="G176" s="21"/>
      <c r="H176" s="21"/>
      <c r="I176" s="21"/>
      <c r="J176" s="21"/>
    </row>
    <row r="177" ht="28.5" spans="1:10">
      <c r="A177" s="18" t="s">
        <v>2274</v>
      </c>
      <c r="B177" s="21"/>
      <c r="C177" s="21"/>
      <c r="D177" s="21"/>
      <c r="E177" s="21"/>
      <c r="F177" s="21"/>
      <c r="G177" s="21"/>
      <c r="H177" s="21"/>
      <c r="I177" s="21"/>
      <c r="J177" s="21"/>
    </row>
    <row r="178" ht="57" spans="1:10">
      <c r="A178" s="18" t="s">
        <v>2275</v>
      </c>
      <c r="B178" s="18" t="s">
        <v>2276</v>
      </c>
      <c r="C178" s="18" t="s">
        <v>1954</v>
      </c>
      <c r="D178" s="18" t="s">
        <v>1955</v>
      </c>
      <c r="E178" s="18" t="s">
        <v>2277</v>
      </c>
      <c r="F178" s="18" t="s">
        <v>1969</v>
      </c>
      <c r="G178" s="18" t="s">
        <v>2278</v>
      </c>
      <c r="H178" s="18" t="s">
        <v>2229</v>
      </c>
      <c r="I178" s="18" t="s">
        <v>1959</v>
      </c>
      <c r="J178" s="18" t="s">
        <v>2279</v>
      </c>
    </row>
    <row r="179" ht="28.5" spans="1:10">
      <c r="A179" s="21"/>
      <c r="B179" s="21"/>
      <c r="C179" s="18" t="s">
        <v>1954</v>
      </c>
      <c r="D179" s="18" t="s">
        <v>1955</v>
      </c>
      <c r="E179" s="18" t="s">
        <v>2280</v>
      </c>
      <c r="F179" s="18" t="s">
        <v>1956</v>
      </c>
      <c r="G179" s="18" t="s">
        <v>2281</v>
      </c>
      <c r="H179" s="18" t="s">
        <v>2229</v>
      </c>
      <c r="I179" s="18" t="s">
        <v>1959</v>
      </c>
      <c r="J179" s="18" t="s">
        <v>2282</v>
      </c>
    </row>
    <row r="180" ht="28.5" spans="1:10">
      <c r="A180" s="21"/>
      <c r="B180" s="21"/>
      <c r="C180" s="18" t="s">
        <v>1954</v>
      </c>
      <c r="D180" s="18" t="s">
        <v>1964</v>
      </c>
      <c r="E180" s="18" t="s">
        <v>2283</v>
      </c>
      <c r="F180" s="18" t="s">
        <v>1956</v>
      </c>
      <c r="G180" s="18" t="s">
        <v>2010</v>
      </c>
      <c r="H180" s="18" t="s">
        <v>2145</v>
      </c>
      <c r="I180" s="18" t="s">
        <v>1959</v>
      </c>
      <c r="J180" s="18" t="s">
        <v>2284</v>
      </c>
    </row>
    <row r="181" ht="42.75" spans="1:10">
      <c r="A181" s="21"/>
      <c r="B181" s="21"/>
      <c r="C181" s="18" t="s">
        <v>1966</v>
      </c>
      <c r="D181" s="18" t="s">
        <v>1993</v>
      </c>
      <c r="E181" s="18" t="s">
        <v>2285</v>
      </c>
      <c r="F181" s="18" t="s">
        <v>1956</v>
      </c>
      <c r="G181" s="18" t="s">
        <v>1265</v>
      </c>
      <c r="H181" s="18" t="s">
        <v>2286</v>
      </c>
      <c r="I181" s="18" t="s">
        <v>2055</v>
      </c>
      <c r="J181" s="18" t="s">
        <v>2287</v>
      </c>
    </row>
    <row r="182" ht="28.5" spans="1:10">
      <c r="A182" s="21"/>
      <c r="B182" s="21"/>
      <c r="C182" s="18" t="s">
        <v>1966</v>
      </c>
      <c r="D182" s="18" t="s">
        <v>2153</v>
      </c>
      <c r="E182" s="18" t="s">
        <v>2288</v>
      </c>
      <c r="F182" s="18" t="s">
        <v>1956</v>
      </c>
      <c r="G182" s="18" t="s">
        <v>1265</v>
      </c>
      <c r="H182" s="18" t="s">
        <v>2286</v>
      </c>
      <c r="I182" s="18" t="s">
        <v>2055</v>
      </c>
      <c r="J182" s="18" t="s">
        <v>2289</v>
      </c>
    </row>
    <row r="183" ht="28.5" spans="1:10">
      <c r="A183" s="21"/>
      <c r="B183" s="21"/>
      <c r="C183" s="18" t="s">
        <v>1971</v>
      </c>
      <c r="D183" s="18" t="s">
        <v>1972</v>
      </c>
      <c r="E183" s="18" t="s">
        <v>2120</v>
      </c>
      <c r="F183" s="18" t="s">
        <v>1969</v>
      </c>
      <c r="G183" s="18" t="s">
        <v>1970</v>
      </c>
      <c r="H183" s="18" t="s">
        <v>1963</v>
      </c>
      <c r="I183" s="18" t="s">
        <v>1959</v>
      </c>
      <c r="J183" s="18" t="s">
        <v>2290</v>
      </c>
    </row>
    <row r="184" ht="14.25" spans="1:10">
      <c r="A184" s="18" t="s">
        <v>2291</v>
      </c>
      <c r="B184" s="21"/>
      <c r="C184" s="21"/>
      <c r="D184" s="21"/>
      <c r="E184" s="21"/>
      <c r="F184" s="21"/>
      <c r="G184" s="21"/>
      <c r="H184" s="21"/>
      <c r="I184" s="21"/>
      <c r="J184" s="21"/>
    </row>
    <row r="185" ht="14.25" spans="1:10">
      <c r="A185" s="18" t="s">
        <v>2292</v>
      </c>
      <c r="B185" s="21"/>
      <c r="C185" s="21"/>
      <c r="D185" s="21"/>
      <c r="E185" s="21"/>
      <c r="F185" s="21"/>
      <c r="G185" s="21"/>
      <c r="H185" s="21"/>
      <c r="I185" s="21"/>
      <c r="J185" s="21"/>
    </row>
    <row r="186" ht="213.75" spans="1:10">
      <c r="A186" s="18" t="s">
        <v>2293</v>
      </c>
      <c r="B186" s="18" t="s">
        <v>2294</v>
      </c>
      <c r="C186" s="18" t="s">
        <v>1954</v>
      </c>
      <c r="D186" s="18" t="s">
        <v>1955</v>
      </c>
      <c r="E186" s="18" t="s">
        <v>2295</v>
      </c>
      <c r="F186" s="18" t="s">
        <v>1956</v>
      </c>
      <c r="G186" s="18" t="s">
        <v>1962</v>
      </c>
      <c r="H186" s="18" t="s">
        <v>1963</v>
      </c>
      <c r="I186" s="18" t="s">
        <v>1959</v>
      </c>
      <c r="J186" s="18" t="s">
        <v>2296</v>
      </c>
    </row>
    <row r="187" ht="71.25" spans="1:10">
      <c r="A187" s="21"/>
      <c r="B187" s="21"/>
      <c r="C187" s="18" t="s">
        <v>1954</v>
      </c>
      <c r="D187" s="18" t="s">
        <v>1960</v>
      </c>
      <c r="E187" s="18" t="s">
        <v>2297</v>
      </c>
      <c r="F187" s="18" t="s">
        <v>1956</v>
      </c>
      <c r="G187" s="18" t="s">
        <v>1962</v>
      </c>
      <c r="H187" s="18" t="s">
        <v>1963</v>
      </c>
      <c r="I187" s="18" t="s">
        <v>1959</v>
      </c>
      <c r="J187" s="18" t="s">
        <v>2298</v>
      </c>
    </row>
    <row r="188" ht="128.25" spans="1:10">
      <c r="A188" s="21"/>
      <c r="B188" s="21"/>
      <c r="C188" s="18" t="s">
        <v>1954</v>
      </c>
      <c r="D188" s="18" t="s">
        <v>1960</v>
      </c>
      <c r="E188" s="18" t="s">
        <v>2299</v>
      </c>
      <c r="F188" s="18" t="s">
        <v>1956</v>
      </c>
      <c r="G188" s="18" t="s">
        <v>1962</v>
      </c>
      <c r="H188" s="18" t="s">
        <v>1963</v>
      </c>
      <c r="I188" s="18" t="s">
        <v>1959</v>
      </c>
      <c r="J188" s="18" t="s">
        <v>2300</v>
      </c>
    </row>
    <row r="189" ht="57" spans="1:10">
      <c r="A189" s="21"/>
      <c r="B189" s="21"/>
      <c r="C189" s="18" t="s">
        <v>1966</v>
      </c>
      <c r="D189" s="18" t="s">
        <v>1967</v>
      </c>
      <c r="E189" s="18" t="s">
        <v>2301</v>
      </c>
      <c r="F189" s="18" t="s">
        <v>1969</v>
      </c>
      <c r="G189" s="18" t="s">
        <v>2302</v>
      </c>
      <c r="H189" s="18" t="s">
        <v>2001</v>
      </c>
      <c r="I189" s="18" t="s">
        <v>1959</v>
      </c>
      <c r="J189" s="18" t="s">
        <v>2303</v>
      </c>
    </row>
    <row r="190" ht="42.75" spans="1:10">
      <c r="A190" s="21"/>
      <c r="B190" s="21"/>
      <c r="C190" s="18" t="s">
        <v>1966</v>
      </c>
      <c r="D190" s="18" t="s">
        <v>1993</v>
      </c>
      <c r="E190" s="18" t="s">
        <v>2304</v>
      </c>
      <c r="F190" s="18" t="s">
        <v>1956</v>
      </c>
      <c r="G190" s="18" t="s">
        <v>1962</v>
      </c>
      <c r="H190" s="18" t="s">
        <v>1963</v>
      </c>
      <c r="I190" s="18" t="s">
        <v>1959</v>
      </c>
      <c r="J190" s="18" t="s">
        <v>2305</v>
      </c>
    </row>
    <row r="191" ht="42.75" spans="1:10">
      <c r="A191" s="21"/>
      <c r="B191" s="21"/>
      <c r="C191" s="18" t="s">
        <v>1971</v>
      </c>
      <c r="D191" s="18" t="s">
        <v>1972</v>
      </c>
      <c r="E191" s="18" t="s">
        <v>2056</v>
      </c>
      <c r="F191" s="18" t="s">
        <v>1969</v>
      </c>
      <c r="G191" s="18" t="s">
        <v>2306</v>
      </c>
      <c r="H191" s="18" t="s">
        <v>1963</v>
      </c>
      <c r="I191" s="18" t="s">
        <v>1959</v>
      </c>
      <c r="J191" s="18" t="s">
        <v>2307</v>
      </c>
    </row>
    <row r="192" ht="71.25" spans="1:10">
      <c r="A192" s="18" t="s">
        <v>2308</v>
      </c>
      <c r="B192" s="18" t="s">
        <v>2309</v>
      </c>
      <c r="C192" s="18" t="s">
        <v>1954</v>
      </c>
      <c r="D192" s="18" t="s">
        <v>1955</v>
      </c>
      <c r="E192" s="18" t="s">
        <v>2310</v>
      </c>
      <c r="F192" s="18" t="s">
        <v>1969</v>
      </c>
      <c r="G192" s="18" t="s">
        <v>2311</v>
      </c>
      <c r="H192" s="18" t="s">
        <v>2312</v>
      </c>
      <c r="I192" s="18" t="s">
        <v>1959</v>
      </c>
      <c r="J192" s="18" t="s">
        <v>2296</v>
      </c>
    </row>
    <row r="193" ht="114" spans="1:10">
      <c r="A193" s="21"/>
      <c r="B193" s="21"/>
      <c r="C193" s="18" t="s">
        <v>1954</v>
      </c>
      <c r="D193" s="18" t="s">
        <v>1960</v>
      </c>
      <c r="E193" s="18" t="s">
        <v>2313</v>
      </c>
      <c r="F193" s="18" t="s">
        <v>1956</v>
      </c>
      <c r="G193" s="18" t="s">
        <v>1962</v>
      </c>
      <c r="H193" s="18" t="s">
        <v>1963</v>
      </c>
      <c r="I193" s="18" t="s">
        <v>1959</v>
      </c>
      <c r="J193" s="18" t="s">
        <v>2314</v>
      </c>
    </row>
    <row r="194" ht="71.25" spans="1:10">
      <c r="A194" s="21"/>
      <c r="B194" s="21"/>
      <c r="C194" s="18" t="s">
        <v>1954</v>
      </c>
      <c r="D194" s="18" t="s">
        <v>1960</v>
      </c>
      <c r="E194" s="18" t="s">
        <v>2297</v>
      </c>
      <c r="F194" s="18" t="s">
        <v>1956</v>
      </c>
      <c r="G194" s="18" t="s">
        <v>1962</v>
      </c>
      <c r="H194" s="18" t="s">
        <v>1963</v>
      </c>
      <c r="I194" s="18" t="s">
        <v>1959</v>
      </c>
      <c r="J194" s="18" t="s">
        <v>2298</v>
      </c>
    </row>
    <row r="195" ht="85.5" spans="1:10">
      <c r="A195" s="21"/>
      <c r="B195" s="21"/>
      <c r="C195" s="18" t="s">
        <v>1954</v>
      </c>
      <c r="D195" s="18" t="s">
        <v>1960</v>
      </c>
      <c r="E195" s="18" t="s">
        <v>2315</v>
      </c>
      <c r="F195" s="18" t="s">
        <v>1969</v>
      </c>
      <c r="G195" s="18" t="s">
        <v>2306</v>
      </c>
      <c r="H195" s="18" t="s">
        <v>1963</v>
      </c>
      <c r="I195" s="18" t="s">
        <v>1959</v>
      </c>
      <c r="J195" s="18" t="s">
        <v>2316</v>
      </c>
    </row>
    <row r="196" ht="99.75" spans="1:10">
      <c r="A196" s="21"/>
      <c r="B196" s="21"/>
      <c r="C196" s="18" t="s">
        <v>1954</v>
      </c>
      <c r="D196" s="18" t="s">
        <v>1964</v>
      </c>
      <c r="E196" s="18" t="s">
        <v>2317</v>
      </c>
      <c r="F196" s="18" t="s">
        <v>1956</v>
      </c>
      <c r="G196" s="18" t="s">
        <v>1962</v>
      </c>
      <c r="H196" s="18" t="s">
        <v>1963</v>
      </c>
      <c r="I196" s="18" t="s">
        <v>1959</v>
      </c>
      <c r="J196" s="18" t="s">
        <v>2318</v>
      </c>
    </row>
    <row r="197" ht="42.75" spans="1:10">
      <c r="A197" s="21"/>
      <c r="B197" s="21"/>
      <c r="C197" s="18" t="s">
        <v>1966</v>
      </c>
      <c r="D197" s="18" t="s">
        <v>1993</v>
      </c>
      <c r="E197" s="18" t="s">
        <v>2319</v>
      </c>
      <c r="F197" s="18" t="s">
        <v>1956</v>
      </c>
      <c r="G197" s="18" t="s">
        <v>1962</v>
      </c>
      <c r="H197" s="18" t="s">
        <v>1963</v>
      </c>
      <c r="I197" s="18" t="s">
        <v>1959</v>
      </c>
      <c r="J197" s="18" t="s">
        <v>2320</v>
      </c>
    </row>
    <row r="198" ht="42.75" spans="1:10">
      <c r="A198" s="21"/>
      <c r="B198" s="21"/>
      <c r="C198" s="18" t="s">
        <v>1966</v>
      </c>
      <c r="D198" s="18" t="s">
        <v>1993</v>
      </c>
      <c r="E198" s="18" t="s">
        <v>2321</v>
      </c>
      <c r="F198" s="18" t="s">
        <v>1969</v>
      </c>
      <c r="G198" s="18" t="s">
        <v>1970</v>
      </c>
      <c r="H198" s="18" t="s">
        <v>1963</v>
      </c>
      <c r="I198" s="18" t="s">
        <v>1959</v>
      </c>
      <c r="J198" s="18" t="s">
        <v>2322</v>
      </c>
    </row>
    <row r="199" ht="57" spans="1:10">
      <c r="A199" s="21"/>
      <c r="B199" s="21"/>
      <c r="C199" s="18" t="s">
        <v>1966</v>
      </c>
      <c r="D199" s="18" t="s">
        <v>1993</v>
      </c>
      <c r="E199" s="18" t="s">
        <v>2323</v>
      </c>
      <c r="F199" s="18" t="s">
        <v>1969</v>
      </c>
      <c r="G199" s="18" t="s">
        <v>2306</v>
      </c>
      <c r="H199" s="18" t="s">
        <v>1963</v>
      </c>
      <c r="I199" s="18" t="s">
        <v>1959</v>
      </c>
      <c r="J199" s="18" t="s">
        <v>2303</v>
      </c>
    </row>
    <row r="200" ht="42.75" spans="1:10">
      <c r="A200" s="21"/>
      <c r="B200" s="21"/>
      <c r="C200" s="18" t="s">
        <v>1971</v>
      </c>
      <c r="D200" s="18" t="s">
        <v>1972</v>
      </c>
      <c r="E200" s="18" t="s">
        <v>2056</v>
      </c>
      <c r="F200" s="18" t="s">
        <v>1969</v>
      </c>
      <c r="G200" s="18" t="s">
        <v>2306</v>
      </c>
      <c r="H200" s="18" t="s">
        <v>1963</v>
      </c>
      <c r="I200" s="18" t="s">
        <v>1959</v>
      </c>
      <c r="J200" s="18" t="s">
        <v>2307</v>
      </c>
    </row>
    <row r="201" ht="242.25" spans="1:10">
      <c r="A201" s="18" t="s">
        <v>2324</v>
      </c>
      <c r="B201" s="18" t="s">
        <v>2325</v>
      </c>
      <c r="C201" s="18" t="s">
        <v>1954</v>
      </c>
      <c r="D201" s="18" t="s">
        <v>1955</v>
      </c>
      <c r="E201" s="18" t="s">
        <v>2326</v>
      </c>
      <c r="F201" s="18" t="s">
        <v>2327</v>
      </c>
      <c r="G201" s="18" t="s">
        <v>2052</v>
      </c>
      <c r="H201" s="18" t="s">
        <v>2233</v>
      </c>
      <c r="I201" s="18" t="s">
        <v>1959</v>
      </c>
      <c r="J201" s="18" t="s">
        <v>2328</v>
      </c>
    </row>
    <row r="202" ht="57" spans="1:10">
      <c r="A202" s="21"/>
      <c r="B202" s="21"/>
      <c r="C202" s="18" t="s">
        <v>1954</v>
      </c>
      <c r="D202" s="18" t="s">
        <v>1955</v>
      </c>
      <c r="E202" s="18" t="s">
        <v>2329</v>
      </c>
      <c r="F202" s="18" t="s">
        <v>2327</v>
      </c>
      <c r="G202" s="18" t="s">
        <v>2254</v>
      </c>
      <c r="H202" s="18" t="s">
        <v>2233</v>
      </c>
      <c r="I202" s="18" t="s">
        <v>1959</v>
      </c>
      <c r="J202" s="18" t="s">
        <v>2330</v>
      </c>
    </row>
    <row r="203" ht="28.5" spans="1:10">
      <c r="A203" s="21"/>
      <c r="B203" s="21"/>
      <c r="C203" s="18" t="s">
        <v>1954</v>
      </c>
      <c r="D203" s="18" t="s">
        <v>1955</v>
      </c>
      <c r="E203" s="18" t="s">
        <v>2331</v>
      </c>
      <c r="F203" s="18" t="s">
        <v>2327</v>
      </c>
      <c r="G203" s="18" t="s">
        <v>2332</v>
      </c>
      <c r="H203" s="18" t="s">
        <v>2233</v>
      </c>
      <c r="I203" s="18" t="s">
        <v>1959</v>
      </c>
      <c r="J203" s="18" t="s">
        <v>2234</v>
      </c>
    </row>
    <row r="204" ht="71.25" spans="1:10">
      <c r="A204" s="21"/>
      <c r="B204" s="21"/>
      <c r="C204" s="18" t="s">
        <v>1954</v>
      </c>
      <c r="D204" s="18" t="s">
        <v>1960</v>
      </c>
      <c r="E204" s="18" t="s">
        <v>2297</v>
      </c>
      <c r="F204" s="18" t="s">
        <v>1956</v>
      </c>
      <c r="G204" s="18" t="s">
        <v>1962</v>
      </c>
      <c r="H204" s="18" t="s">
        <v>1963</v>
      </c>
      <c r="I204" s="18" t="s">
        <v>1959</v>
      </c>
      <c r="J204" s="18" t="s">
        <v>2298</v>
      </c>
    </row>
    <row r="205" ht="28.5" spans="1:10">
      <c r="A205" s="21"/>
      <c r="B205" s="21"/>
      <c r="C205" s="18" t="s">
        <v>1954</v>
      </c>
      <c r="D205" s="18" t="s">
        <v>1960</v>
      </c>
      <c r="E205" s="18" t="s">
        <v>2333</v>
      </c>
      <c r="F205" s="18" t="s">
        <v>1969</v>
      </c>
      <c r="G205" s="18" t="s">
        <v>2306</v>
      </c>
      <c r="H205" s="18" t="s">
        <v>1963</v>
      </c>
      <c r="I205" s="18" t="s">
        <v>1959</v>
      </c>
      <c r="J205" s="18" t="s">
        <v>2334</v>
      </c>
    </row>
    <row r="206" ht="42.75" spans="1:10">
      <c r="A206" s="21"/>
      <c r="B206" s="21"/>
      <c r="C206" s="18" t="s">
        <v>1954</v>
      </c>
      <c r="D206" s="18" t="s">
        <v>1964</v>
      </c>
      <c r="E206" s="18" t="s">
        <v>2335</v>
      </c>
      <c r="F206" s="18" t="s">
        <v>1956</v>
      </c>
      <c r="G206" s="18" t="s">
        <v>1962</v>
      </c>
      <c r="H206" s="18" t="s">
        <v>1963</v>
      </c>
      <c r="I206" s="18" t="s">
        <v>1959</v>
      </c>
      <c r="J206" s="18" t="s">
        <v>2336</v>
      </c>
    </row>
    <row r="207" ht="85.5" spans="1:10">
      <c r="A207" s="21"/>
      <c r="B207" s="21"/>
      <c r="C207" s="18" t="s">
        <v>1966</v>
      </c>
      <c r="D207" s="18" t="s">
        <v>1993</v>
      </c>
      <c r="E207" s="18" t="s">
        <v>2337</v>
      </c>
      <c r="F207" s="18" t="s">
        <v>1969</v>
      </c>
      <c r="G207" s="18" t="s">
        <v>2032</v>
      </c>
      <c r="H207" s="18" t="s">
        <v>1963</v>
      </c>
      <c r="I207" s="18" t="s">
        <v>1959</v>
      </c>
      <c r="J207" s="18" t="s">
        <v>2338</v>
      </c>
    </row>
    <row r="208" ht="42.75" spans="1:10">
      <c r="A208" s="21"/>
      <c r="B208" s="21"/>
      <c r="C208" s="18" t="s">
        <v>1971</v>
      </c>
      <c r="D208" s="18" t="s">
        <v>1972</v>
      </c>
      <c r="E208" s="18" t="s">
        <v>2056</v>
      </c>
      <c r="F208" s="18" t="s">
        <v>1969</v>
      </c>
      <c r="G208" s="18" t="s">
        <v>2032</v>
      </c>
      <c r="H208" s="18" t="s">
        <v>1963</v>
      </c>
      <c r="I208" s="18" t="s">
        <v>1959</v>
      </c>
      <c r="J208" s="18" t="s">
        <v>2307</v>
      </c>
    </row>
    <row r="209" ht="14.25" spans="1:10">
      <c r="A209" s="18" t="s">
        <v>2339</v>
      </c>
      <c r="B209" s="21"/>
      <c r="C209" s="21"/>
      <c r="D209" s="21"/>
      <c r="E209" s="21"/>
      <c r="F209" s="21"/>
      <c r="G209" s="21"/>
      <c r="H209" s="21"/>
      <c r="I209" s="21"/>
      <c r="J209" s="21"/>
    </row>
    <row r="210" ht="14.25" spans="1:10">
      <c r="A210" s="18" t="s">
        <v>2340</v>
      </c>
      <c r="B210" s="21"/>
      <c r="C210" s="21"/>
      <c r="D210" s="21"/>
      <c r="E210" s="21"/>
      <c r="F210" s="21"/>
      <c r="G210" s="21"/>
      <c r="H210" s="21"/>
      <c r="I210" s="21"/>
      <c r="J210" s="21"/>
    </row>
    <row r="211" ht="85.5" spans="1:10">
      <c r="A211" s="18" t="s">
        <v>2341</v>
      </c>
      <c r="B211" s="18" t="s">
        <v>2342</v>
      </c>
      <c r="C211" s="18" t="s">
        <v>1954</v>
      </c>
      <c r="D211" s="18" t="s">
        <v>1955</v>
      </c>
      <c r="E211" s="18" t="s">
        <v>2343</v>
      </c>
      <c r="F211" s="18" t="s">
        <v>1969</v>
      </c>
      <c r="G211" s="18" t="s">
        <v>2015</v>
      </c>
      <c r="H211" s="18" t="s">
        <v>2344</v>
      </c>
      <c r="I211" s="18" t="s">
        <v>1959</v>
      </c>
      <c r="J211" s="18" t="s">
        <v>2345</v>
      </c>
    </row>
    <row r="212" ht="85.5" spans="1:10">
      <c r="A212" s="21"/>
      <c r="B212" s="21"/>
      <c r="C212" s="18" t="s">
        <v>1954</v>
      </c>
      <c r="D212" s="18" t="s">
        <v>1960</v>
      </c>
      <c r="E212" s="18" t="s">
        <v>2128</v>
      </c>
      <c r="F212" s="18" t="s">
        <v>1969</v>
      </c>
      <c r="G212" s="18" t="s">
        <v>1962</v>
      </c>
      <c r="H212" s="18" t="s">
        <v>1963</v>
      </c>
      <c r="I212" s="18" t="s">
        <v>1959</v>
      </c>
      <c r="J212" s="18" t="s">
        <v>2346</v>
      </c>
    </row>
    <row r="213" ht="57" spans="1:10">
      <c r="A213" s="21"/>
      <c r="B213" s="21"/>
      <c r="C213" s="18" t="s">
        <v>1966</v>
      </c>
      <c r="D213" s="18" t="s">
        <v>1993</v>
      </c>
      <c r="E213" s="18" t="s">
        <v>2347</v>
      </c>
      <c r="F213" s="18" t="s">
        <v>1969</v>
      </c>
      <c r="G213" s="18" t="s">
        <v>1962</v>
      </c>
      <c r="H213" s="18" t="s">
        <v>2105</v>
      </c>
      <c r="I213" s="18" t="s">
        <v>1959</v>
      </c>
      <c r="J213" s="18" t="s">
        <v>2348</v>
      </c>
    </row>
    <row r="214" ht="28.5" spans="1:10">
      <c r="A214" s="21"/>
      <c r="B214" s="21"/>
      <c r="C214" s="18" t="s">
        <v>1966</v>
      </c>
      <c r="D214" s="18" t="s">
        <v>2092</v>
      </c>
      <c r="E214" s="18" t="s">
        <v>2349</v>
      </c>
      <c r="F214" s="18" t="s">
        <v>1969</v>
      </c>
      <c r="G214" s="18" t="s">
        <v>2143</v>
      </c>
      <c r="H214" s="18" t="s">
        <v>2350</v>
      </c>
      <c r="I214" s="18" t="s">
        <v>1959</v>
      </c>
      <c r="J214" s="18" t="s">
        <v>2351</v>
      </c>
    </row>
    <row r="215" ht="114" spans="1:10">
      <c r="A215" s="21"/>
      <c r="B215" s="21"/>
      <c r="C215" s="18" t="s">
        <v>1971</v>
      </c>
      <c r="D215" s="18" t="s">
        <v>1972</v>
      </c>
      <c r="E215" s="18" t="s">
        <v>2352</v>
      </c>
      <c r="F215" s="18" t="s">
        <v>1956</v>
      </c>
      <c r="G215" s="18" t="s">
        <v>1970</v>
      </c>
      <c r="H215" s="18" t="s">
        <v>1963</v>
      </c>
      <c r="I215" s="18" t="s">
        <v>1959</v>
      </c>
      <c r="J215" s="18" t="s">
        <v>2353</v>
      </c>
    </row>
    <row r="216" ht="14.25" spans="1:10">
      <c r="A216" s="18" t="s">
        <v>2354</v>
      </c>
      <c r="B216" s="21"/>
      <c r="C216" s="21"/>
      <c r="D216" s="21"/>
      <c r="E216" s="21"/>
      <c r="F216" s="21"/>
      <c r="G216" s="21"/>
      <c r="H216" s="21"/>
      <c r="I216" s="21"/>
      <c r="J216" s="21"/>
    </row>
    <row r="217" ht="14.25" spans="1:10">
      <c r="A217" s="18" t="s">
        <v>2355</v>
      </c>
      <c r="B217" s="21"/>
      <c r="C217" s="21"/>
      <c r="D217" s="21"/>
      <c r="E217" s="21"/>
      <c r="F217" s="21"/>
      <c r="G217" s="21"/>
      <c r="H217" s="21"/>
      <c r="I217" s="21"/>
      <c r="J217" s="21"/>
    </row>
    <row r="218" ht="28.5" spans="1:10">
      <c r="A218" s="18" t="s">
        <v>2356</v>
      </c>
      <c r="B218" s="18" t="s">
        <v>2357</v>
      </c>
      <c r="C218" s="18" t="s">
        <v>1954</v>
      </c>
      <c r="D218" s="18" t="s">
        <v>1955</v>
      </c>
      <c r="E218" s="18" t="s">
        <v>2358</v>
      </c>
      <c r="F218" s="18" t="s">
        <v>1969</v>
      </c>
      <c r="G218" s="18" t="s">
        <v>2010</v>
      </c>
      <c r="H218" s="18" t="s">
        <v>2233</v>
      </c>
      <c r="I218" s="18" t="s">
        <v>1959</v>
      </c>
      <c r="J218" s="18" t="s">
        <v>2358</v>
      </c>
    </row>
    <row r="219" ht="28.5" spans="1:10">
      <c r="A219" s="21"/>
      <c r="B219" s="21"/>
      <c r="C219" s="18" t="s">
        <v>1966</v>
      </c>
      <c r="D219" s="18" t="s">
        <v>1993</v>
      </c>
      <c r="E219" s="18" t="s">
        <v>2359</v>
      </c>
      <c r="F219" s="18" t="s">
        <v>1956</v>
      </c>
      <c r="G219" s="18" t="s">
        <v>1962</v>
      </c>
      <c r="H219" s="18" t="s">
        <v>1963</v>
      </c>
      <c r="I219" s="18" t="s">
        <v>2055</v>
      </c>
      <c r="J219" s="18" t="s">
        <v>2360</v>
      </c>
    </row>
    <row r="220" ht="28.5" spans="1:10">
      <c r="A220" s="21"/>
      <c r="B220" s="21"/>
      <c r="C220" s="18" t="s">
        <v>1971</v>
      </c>
      <c r="D220" s="18" t="s">
        <v>1972</v>
      </c>
      <c r="E220" s="18" t="s">
        <v>2361</v>
      </c>
      <c r="F220" s="18" t="s">
        <v>1956</v>
      </c>
      <c r="G220" s="18" t="s">
        <v>2032</v>
      </c>
      <c r="H220" s="18" t="s">
        <v>1963</v>
      </c>
      <c r="I220" s="18" t="s">
        <v>2055</v>
      </c>
      <c r="J220" s="18" t="s">
        <v>2361</v>
      </c>
    </row>
    <row r="221" ht="213.75" spans="1:10">
      <c r="A221" s="18" t="s">
        <v>2362</v>
      </c>
      <c r="B221" s="18" t="s">
        <v>2363</v>
      </c>
      <c r="C221" s="18" t="s">
        <v>1954</v>
      </c>
      <c r="D221" s="18" t="s">
        <v>1955</v>
      </c>
      <c r="E221" s="18" t="s">
        <v>2364</v>
      </c>
      <c r="F221" s="18" t="s">
        <v>1956</v>
      </c>
      <c r="G221" s="18" t="s">
        <v>1962</v>
      </c>
      <c r="H221" s="18" t="s">
        <v>1963</v>
      </c>
      <c r="I221" s="18" t="s">
        <v>1959</v>
      </c>
      <c r="J221" s="18" t="s">
        <v>2365</v>
      </c>
    </row>
    <row r="222" ht="28.5" spans="1:10">
      <c r="A222" s="21"/>
      <c r="B222" s="21"/>
      <c r="C222" s="18" t="s">
        <v>1954</v>
      </c>
      <c r="D222" s="18" t="s">
        <v>1955</v>
      </c>
      <c r="E222" s="18" t="s">
        <v>2366</v>
      </c>
      <c r="F222" s="18" t="s">
        <v>1956</v>
      </c>
      <c r="G222" s="18" t="s">
        <v>2247</v>
      </c>
      <c r="H222" s="18" t="s">
        <v>2001</v>
      </c>
      <c r="I222" s="18" t="s">
        <v>1959</v>
      </c>
      <c r="J222" s="18" t="s">
        <v>2367</v>
      </c>
    </row>
    <row r="223" ht="14.25" spans="1:10">
      <c r="A223" s="21"/>
      <c r="B223" s="21"/>
      <c r="C223" s="18" t="s">
        <v>1954</v>
      </c>
      <c r="D223" s="18" t="s">
        <v>1955</v>
      </c>
      <c r="E223" s="18" t="s">
        <v>2368</v>
      </c>
      <c r="F223" s="18" t="s">
        <v>1956</v>
      </c>
      <c r="G223" s="18" t="s">
        <v>1962</v>
      </c>
      <c r="H223" s="18" t="s">
        <v>1963</v>
      </c>
      <c r="I223" s="18" t="s">
        <v>1959</v>
      </c>
      <c r="J223" s="18" t="s">
        <v>2369</v>
      </c>
    </row>
    <row r="224" ht="14.25" spans="1:10">
      <c r="A224" s="21"/>
      <c r="B224" s="21"/>
      <c r="C224" s="18" t="s">
        <v>1954</v>
      </c>
      <c r="D224" s="18" t="s">
        <v>1955</v>
      </c>
      <c r="E224" s="18" t="s">
        <v>2370</v>
      </c>
      <c r="F224" s="18" t="s">
        <v>2246</v>
      </c>
      <c r="G224" s="18" t="s">
        <v>1962</v>
      </c>
      <c r="H224" s="18" t="s">
        <v>1963</v>
      </c>
      <c r="I224" s="18" t="s">
        <v>1959</v>
      </c>
      <c r="J224" s="18" t="s">
        <v>2371</v>
      </c>
    </row>
    <row r="225" ht="28.5" spans="1:10">
      <c r="A225" s="21"/>
      <c r="B225" s="21"/>
      <c r="C225" s="18" t="s">
        <v>1954</v>
      </c>
      <c r="D225" s="18" t="s">
        <v>1960</v>
      </c>
      <c r="E225" s="18" t="s">
        <v>2372</v>
      </c>
      <c r="F225" s="18" t="s">
        <v>1956</v>
      </c>
      <c r="G225" s="18" t="s">
        <v>1962</v>
      </c>
      <c r="H225" s="18" t="s">
        <v>1963</v>
      </c>
      <c r="I225" s="18" t="s">
        <v>2055</v>
      </c>
      <c r="J225" s="18" t="s">
        <v>2373</v>
      </c>
    </row>
    <row r="226" ht="28.5" spans="1:10">
      <c r="A226" s="21"/>
      <c r="B226" s="21"/>
      <c r="C226" s="18" t="s">
        <v>1954</v>
      </c>
      <c r="D226" s="18" t="s">
        <v>1960</v>
      </c>
      <c r="E226" s="18" t="s">
        <v>2027</v>
      </c>
      <c r="F226" s="18" t="s">
        <v>1956</v>
      </c>
      <c r="G226" s="18" t="s">
        <v>1962</v>
      </c>
      <c r="H226" s="18" t="s">
        <v>1963</v>
      </c>
      <c r="I226" s="18" t="s">
        <v>2055</v>
      </c>
      <c r="J226" s="18" t="s">
        <v>2374</v>
      </c>
    </row>
    <row r="227" ht="28.5" spans="1:10">
      <c r="A227" s="21"/>
      <c r="B227" s="21"/>
      <c r="C227" s="18" t="s">
        <v>1954</v>
      </c>
      <c r="D227" s="18" t="s">
        <v>1960</v>
      </c>
      <c r="E227" s="18" t="s">
        <v>2375</v>
      </c>
      <c r="F227" s="18" t="s">
        <v>1956</v>
      </c>
      <c r="G227" s="18" t="s">
        <v>1962</v>
      </c>
      <c r="H227" s="18" t="s">
        <v>1963</v>
      </c>
      <c r="I227" s="18" t="s">
        <v>2055</v>
      </c>
      <c r="J227" s="18" t="s">
        <v>2376</v>
      </c>
    </row>
    <row r="228" ht="28.5" spans="1:10">
      <c r="A228" s="21"/>
      <c r="B228" s="21"/>
      <c r="C228" s="18" t="s">
        <v>1954</v>
      </c>
      <c r="D228" s="18" t="s">
        <v>1960</v>
      </c>
      <c r="E228" s="18" t="s">
        <v>2377</v>
      </c>
      <c r="F228" s="18" t="s">
        <v>1956</v>
      </c>
      <c r="G228" s="18" t="s">
        <v>1962</v>
      </c>
      <c r="H228" s="18" t="s">
        <v>1963</v>
      </c>
      <c r="I228" s="18" t="s">
        <v>2055</v>
      </c>
      <c r="J228" s="18" t="s">
        <v>2378</v>
      </c>
    </row>
    <row r="229" ht="28.5" spans="1:10">
      <c r="A229" s="21"/>
      <c r="B229" s="21"/>
      <c r="C229" s="18" t="s">
        <v>1954</v>
      </c>
      <c r="D229" s="18" t="s">
        <v>1960</v>
      </c>
      <c r="E229" s="18" t="s">
        <v>2379</v>
      </c>
      <c r="F229" s="18" t="s">
        <v>1956</v>
      </c>
      <c r="G229" s="18" t="s">
        <v>1962</v>
      </c>
      <c r="H229" s="18" t="s">
        <v>1963</v>
      </c>
      <c r="I229" s="18" t="s">
        <v>1959</v>
      </c>
      <c r="J229" s="18" t="s">
        <v>2380</v>
      </c>
    </row>
    <row r="230" ht="28.5" spans="1:10">
      <c r="A230" s="21"/>
      <c r="B230" s="21"/>
      <c r="C230" s="18" t="s">
        <v>1954</v>
      </c>
      <c r="D230" s="18" t="s">
        <v>1964</v>
      </c>
      <c r="E230" s="18" t="s">
        <v>2028</v>
      </c>
      <c r="F230" s="18" t="s">
        <v>1956</v>
      </c>
      <c r="G230" s="18" t="s">
        <v>1962</v>
      </c>
      <c r="H230" s="18" t="s">
        <v>1963</v>
      </c>
      <c r="I230" s="18" t="s">
        <v>1959</v>
      </c>
      <c r="J230" s="18" t="s">
        <v>2381</v>
      </c>
    </row>
    <row r="231" ht="28.5" spans="1:10">
      <c r="A231" s="21"/>
      <c r="B231" s="21"/>
      <c r="C231" s="18" t="s">
        <v>1954</v>
      </c>
      <c r="D231" s="18" t="s">
        <v>1964</v>
      </c>
      <c r="E231" s="18" t="s">
        <v>2050</v>
      </c>
      <c r="F231" s="18" t="s">
        <v>1956</v>
      </c>
      <c r="G231" s="18" t="s">
        <v>1962</v>
      </c>
      <c r="H231" s="18" t="s">
        <v>1963</v>
      </c>
      <c r="I231" s="18" t="s">
        <v>1959</v>
      </c>
      <c r="J231" s="18" t="s">
        <v>2382</v>
      </c>
    </row>
    <row r="232" ht="28.5" spans="1:10">
      <c r="A232" s="21"/>
      <c r="B232" s="21"/>
      <c r="C232" s="18" t="s">
        <v>1954</v>
      </c>
      <c r="D232" s="18" t="s">
        <v>2129</v>
      </c>
      <c r="E232" s="18" t="s">
        <v>2383</v>
      </c>
      <c r="F232" s="18" t="s">
        <v>2246</v>
      </c>
      <c r="G232" s="18" t="s">
        <v>2247</v>
      </c>
      <c r="H232" s="18" t="s">
        <v>1963</v>
      </c>
      <c r="I232" s="18" t="s">
        <v>1959</v>
      </c>
      <c r="J232" s="18" t="s">
        <v>2384</v>
      </c>
    </row>
    <row r="233" ht="28.5" spans="1:10">
      <c r="A233" s="21"/>
      <c r="B233" s="21"/>
      <c r="C233" s="18" t="s">
        <v>1966</v>
      </c>
      <c r="D233" s="18" t="s">
        <v>1967</v>
      </c>
      <c r="E233" s="18" t="s">
        <v>2385</v>
      </c>
      <c r="F233" s="18" t="s">
        <v>1956</v>
      </c>
      <c r="G233" s="18" t="s">
        <v>1962</v>
      </c>
      <c r="H233" s="18" t="s">
        <v>1963</v>
      </c>
      <c r="I233" s="18" t="s">
        <v>2055</v>
      </c>
      <c r="J233" s="18" t="s">
        <v>2386</v>
      </c>
    </row>
    <row r="234" ht="28.5" spans="1:10">
      <c r="A234" s="21"/>
      <c r="B234" s="21"/>
      <c r="C234" s="18" t="s">
        <v>1966</v>
      </c>
      <c r="D234" s="18" t="s">
        <v>1993</v>
      </c>
      <c r="E234" s="18" t="s">
        <v>2387</v>
      </c>
      <c r="F234" s="18" t="s">
        <v>1956</v>
      </c>
      <c r="G234" s="18" t="s">
        <v>1962</v>
      </c>
      <c r="H234" s="18" t="s">
        <v>1963</v>
      </c>
      <c r="I234" s="18" t="s">
        <v>2055</v>
      </c>
      <c r="J234" s="18" t="s">
        <v>2388</v>
      </c>
    </row>
    <row r="235" ht="28.5" spans="1:10">
      <c r="A235" s="21"/>
      <c r="B235" s="21"/>
      <c r="C235" s="18" t="s">
        <v>1966</v>
      </c>
      <c r="D235" s="18" t="s">
        <v>2153</v>
      </c>
      <c r="E235" s="18" t="s">
        <v>2389</v>
      </c>
      <c r="F235" s="18" t="s">
        <v>1956</v>
      </c>
      <c r="G235" s="18" t="s">
        <v>1962</v>
      </c>
      <c r="H235" s="18" t="s">
        <v>1963</v>
      </c>
      <c r="I235" s="18" t="s">
        <v>2055</v>
      </c>
      <c r="J235" s="18" t="s">
        <v>2390</v>
      </c>
    </row>
    <row r="236" ht="28.5" spans="1:10">
      <c r="A236" s="21"/>
      <c r="B236" s="21"/>
      <c r="C236" s="18" t="s">
        <v>1966</v>
      </c>
      <c r="D236" s="18" t="s">
        <v>2092</v>
      </c>
      <c r="E236" s="18" t="s">
        <v>2391</v>
      </c>
      <c r="F236" s="18" t="s">
        <v>1956</v>
      </c>
      <c r="G236" s="18" t="s">
        <v>1962</v>
      </c>
      <c r="H236" s="18" t="s">
        <v>1963</v>
      </c>
      <c r="I236" s="18" t="s">
        <v>2055</v>
      </c>
      <c r="J236" s="18" t="s">
        <v>2392</v>
      </c>
    </row>
    <row r="237" ht="28.5" spans="1:10">
      <c r="A237" s="21"/>
      <c r="B237" s="21"/>
      <c r="C237" s="18" t="s">
        <v>1971</v>
      </c>
      <c r="D237" s="18" t="s">
        <v>1972</v>
      </c>
      <c r="E237" s="18" t="s">
        <v>2393</v>
      </c>
      <c r="F237" s="18" t="s">
        <v>1956</v>
      </c>
      <c r="G237" s="18" t="s">
        <v>2306</v>
      </c>
      <c r="H237" s="18" t="s">
        <v>1963</v>
      </c>
      <c r="I237" s="18" t="s">
        <v>2055</v>
      </c>
      <c r="J237" s="18" t="s">
        <v>2394</v>
      </c>
    </row>
    <row r="238" ht="28.5" spans="1:10">
      <c r="A238" s="18" t="s">
        <v>2395</v>
      </c>
      <c r="B238" s="21"/>
      <c r="C238" s="21"/>
      <c r="D238" s="21"/>
      <c r="E238" s="21"/>
      <c r="F238" s="21"/>
      <c r="G238" s="21"/>
      <c r="H238" s="21"/>
      <c r="I238" s="21"/>
      <c r="J238" s="21"/>
    </row>
    <row r="239" ht="28.5" spans="1:10">
      <c r="A239" s="18" t="s">
        <v>2396</v>
      </c>
      <c r="B239" s="21"/>
      <c r="C239" s="21"/>
      <c r="D239" s="21"/>
      <c r="E239" s="21"/>
      <c r="F239" s="21"/>
      <c r="G239" s="21"/>
      <c r="H239" s="21"/>
      <c r="I239" s="21"/>
      <c r="J239" s="21"/>
    </row>
    <row r="240" ht="242.25" spans="1:10">
      <c r="A240" s="18" t="s">
        <v>2397</v>
      </c>
      <c r="B240" s="18" t="s">
        <v>2398</v>
      </c>
      <c r="C240" s="18" t="s">
        <v>1954</v>
      </c>
      <c r="D240" s="18" t="s">
        <v>1955</v>
      </c>
      <c r="E240" s="18" t="s">
        <v>2399</v>
      </c>
      <c r="F240" s="18" t="s">
        <v>1969</v>
      </c>
      <c r="G240" s="18" t="s">
        <v>2072</v>
      </c>
      <c r="H240" s="18" t="s">
        <v>1963</v>
      </c>
      <c r="I240" s="18" t="s">
        <v>1959</v>
      </c>
      <c r="J240" s="18" t="s">
        <v>2399</v>
      </c>
    </row>
    <row r="241" ht="14.25" spans="1:10">
      <c r="A241" s="21"/>
      <c r="B241" s="21"/>
      <c r="C241" s="18" t="s">
        <v>1954</v>
      </c>
      <c r="D241" s="18" t="s">
        <v>1955</v>
      </c>
      <c r="E241" s="18" t="s">
        <v>2400</v>
      </c>
      <c r="F241" s="18" t="s">
        <v>1969</v>
      </c>
      <c r="G241" s="18" t="s">
        <v>1970</v>
      </c>
      <c r="H241" s="18" t="s">
        <v>1963</v>
      </c>
      <c r="I241" s="18" t="s">
        <v>1959</v>
      </c>
      <c r="J241" s="18" t="s">
        <v>2400</v>
      </c>
    </row>
    <row r="242" ht="28.5" spans="1:10">
      <c r="A242" s="21"/>
      <c r="B242" s="21"/>
      <c r="C242" s="18" t="s">
        <v>1954</v>
      </c>
      <c r="D242" s="18" t="s">
        <v>1960</v>
      </c>
      <c r="E242" s="18" t="s">
        <v>2401</v>
      </c>
      <c r="F242" s="18" t="s">
        <v>2402</v>
      </c>
      <c r="G242" s="18" t="s">
        <v>2247</v>
      </c>
      <c r="H242" s="18" t="s">
        <v>1963</v>
      </c>
      <c r="I242" s="18" t="s">
        <v>1959</v>
      </c>
      <c r="J242" s="18" t="s">
        <v>2401</v>
      </c>
    </row>
    <row r="243" ht="14.25" spans="1:10">
      <c r="A243" s="21"/>
      <c r="B243" s="21"/>
      <c r="C243" s="18" t="s">
        <v>1954</v>
      </c>
      <c r="D243" s="18" t="s">
        <v>1964</v>
      </c>
      <c r="E243" s="18" t="s">
        <v>2189</v>
      </c>
      <c r="F243" s="18" t="s">
        <v>1956</v>
      </c>
      <c r="G243" s="18" t="s">
        <v>1962</v>
      </c>
      <c r="H243" s="18" t="s">
        <v>1963</v>
      </c>
      <c r="I243" s="18" t="s">
        <v>1959</v>
      </c>
      <c r="J243" s="18" t="s">
        <v>2189</v>
      </c>
    </row>
    <row r="244" ht="28.5" spans="1:10">
      <c r="A244" s="21"/>
      <c r="B244" s="21"/>
      <c r="C244" s="18" t="s">
        <v>1954</v>
      </c>
      <c r="D244" s="18" t="s">
        <v>2129</v>
      </c>
      <c r="E244" s="18" t="s">
        <v>2403</v>
      </c>
      <c r="F244" s="18" t="s">
        <v>2246</v>
      </c>
      <c r="G244" s="18" t="s">
        <v>1962</v>
      </c>
      <c r="H244" s="18" t="s">
        <v>1963</v>
      </c>
      <c r="I244" s="18" t="s">
        <v>1959</v>
      </c>
      <c r="J244" s="18" t="s">
        <v>2403</v>
      </c>
    </row>
    <row r="245" ht="57" spans="1:10">
      <c r="A245" s="21"/>
      <c r="B245" s="21"/>
      <c r="C245" s="18" t="s">
        <v>1966</v>
      </c>
      <c r="D245" s="18" t="s">
        <v>1967</v>
      </c>
      <c r="E245" s="18" t="s">
        <v>2404</v>
      </c>
      <c r="F245" s="18" t="s">
        <v>2246</v>
      </c>
      <c r="G245" s="18" t="s">
        <v>2015</v>
      </c>
      <c r="H245" s="18" t="s">
        <v>1963</v>
      </c>
      <c r="I245" s="18" t="s">
        <v>1959</v>
      </c>
      <c r="J245" s="18" t="s">
        <v>2404</v>
      </c>
    </row>
    <row r="246" ht="57" spans="1:10">
      <c r="A246" s="21"/>
      <c r="B246" s="21"/>
      <c r="C246" s="18" t="s">
        <v>1966</v>
      </c>
      <c r="D246" s="18" t="s">
        <v>1993</v>
      </c>
      <c r="E246" s="18" t="s">
        <v>2405</v>
      </c>
      <c r="F246" s="18" t="s">
        <v>1969</v>
      </c>
      <c r="G246" s="18" t="s">
        <v>2406</v>
      </c>
      <c r="H246" s="18" t="s">
        <v>1963</v>
      </c>
      <c r="I246" s="18" t="s">
        <v>1959</v>
      </c>
      <c r="J246" s="18" t="s">
        <v>2242</v>
      </c>
    </row>
    <row r="247" ht="57" spans="1:10">
      <c r="A247" s="21"/>
      <c r="B247" s="21"/>
      <c r="C247" s="18" t="s">
        <v>1966</v>
      </c>
      <c r="D247" s="18" t="s">
        <v>2153</v>
      </c>
      <c r="E247" s="18" t="s">
        <v>2407</v>
      </c>
      <c r="F247" s="18" t="s">
        <v>1956</v>
      </c>
      <c r="G247" s="18" t="s">
        <v>1962</v>
      </c>
      <c r="H247" s="18" t="s">
        <v>1963</v>
      </c>
      <c r="I247" s="18" t="s">
        <v>1959</v>
      </c>
      <c r="J247" s="18" t="s">
        <v>2407</v>
      </c>
    </row>
    <row r="248" ht="99.75" spans="1:10">
      <c r="A248" s="21"/>
      <c r="B248" s="21"/>
      <c r="C248" s="18" t="s">
        <v>1966</v>
      </c>
      <c r="D248" s="18" t="s">
        <v>2092</v>
      </c>
      <c r="E248" s="18" t="s">
        <v>2408</v>
      </c>
      <c r="F248" s="18" t="s">
        <v>1956</v>
      </c>
      <c r="G248" s="18" t="s">
        <v>2409</v>
      </c>
      <c r="H248" s="18" t="s">
        <v>1950</v>
      </c>
      <c r="I248" s="18" t="s">
        <v>2055</v>
      </c>
      <c r="J248" s="18" t="s">
        <v>2408</v>
      </c>
    </row>
    <row r="249" ht="14.25" spans="1:10">
      <c r="A249" s="21"/>
      <c r="B249" s="21"/>
      <c r="C249" s="18" t="s">
        <v>1971</v>
      </c>
      <c r="D249" s="18" t="s">
        <v>1972</v>
      </c>
      <c r="E249" s="18" t="s">
        <v>2016</v>
      </c>
      <c r="F249" s="18" t="s">
        <v>1969</v>
      </c>
      <c r="G249" s="18" t="s">
        <v>2306</v>
      </c>
      <c r="H249" s="18" t="s">
        <v>1963</v>
      </c>
      <c r="I249" s="18" t="s">
        <v>1959</v>
      </c>
      <c r="J249" s="18" t="s">
        <v>2016</v>
      </c>
    </row>
    <row r="250" ht="399" spans="1:10">
      <c r="A250" s="18" t="s">
        <v>2410</v>
      </c>
      <c r="B250" s="18" t="s">
        <v>2411</v>
      </c>
      <c r="C250" s="18" t="s">
        <v>1954</v>
      </c>
      <c r="D250" s="18" t="s">
        <v>1964</v>
      </c>
      <c r="E250" s="18" t="s">
        <v>2412</v>
      </c>
      <c r="F250" s="18" t="s">
        <v>1956</v>
      </c>
      <c r="G250" s="18" t="s">
        <v>1962</v>
      </c>
      <c r="H250" s="18" t="s">
        <v>1963</v>
      </c>
      <c r="I250" s="18" t="s">
        <v>1959</v>
      </c>
      <c r="J250" s="18" t="s">
        <v>2413</v>
      </c>
    </row>
    <row r="251" ht="57" spans="1:10">
      <c r="A251" s="21"/>
      <c r="B251" s="21"/>
      <c r="C251" s="18" t="s">
        <v>1966</v>
      </c>
      <c r="D251" s="18" t="s">
        <v>1993</v>
      </c>
      <c r="E251" s="18" t="s">
        <v>2414</v>
      </c>
      <c r="F251" s="18" t="s">
        <v>1969</v>
      </c>
      <c r="G251" s="18" t="s">
        <v>1970</v>
      </c>
      <c r="H251" s="18" t="s">
        <v>1963</v>
      </c>
      <c r="I251" s="18" t="s">
        <v>1959</v>
      </c>
      <c r="J251" s="18" t="s">
        <v>2414</v>
      </c>
    </row>
    <row r="252" ht="57" spans="1:10">
      <c r="A252" s="21"/>
      <c r="B252" s="21"/>
      <c r="C252" s="18" t="s">
        <v>1966</v>
      </c>
      <c r="D252" s="18" t="s">
        <v>2153</v>
      </c>
      <c r="E252" s="18" t="s">
        <v>2415</v>
      </c>
      <c r="F252" s="18" t="s">
        <v>1956</v>
      </c>
      <c r="G252" s="18" t="s">
        <v>1962</v>
      </c>
      <c r="H252" s="18" t="s">
        <v>1963</v>
      </c>
      <c r="I252" s="18" t="s">
        <v>1959</v>
      </c>
      <c r="J252" s="18" t="s">
        <v>2415</v>
      </c>
    </row>
    <row r="253" ht="14.25" spans="1:10">
      <c r="A253" s="21"/>
      <c r="B253" s="21"/>
      <c r="C253" s="18" t="s">
        <v>1971</v>
      </c>
      <c r="D253" s="18" t="s">
        <v>1972</v>
      </c>
      <c r="E253" s="18" t="s">
        <v>2016</v>
      </c>
      <c r="F253" s="18" t="s">
        <v>1969</v>
      </c>
      <c r="G253" s="18" t="s">
        <v>2306</v>
      </c>
      <c r="H253" s="18" t="s">
        <v>1963</v>
      </c>
      <c r="I253" s="18" t="s">
        <v>1959</v>
      </c>
      <c r="J253" s="18" t="s">
        <v>2016</v>
      </c>
    </row>
    <row r="254" ht="185.25" spans="1:10">
      <c r="A254" s="18" t="s">
        <v>2416</v>
      </c>
      <c r="B254" s="18" t="s">
        <v>2417</v>
      </c>
      <c r="C254" s="18" t="s">
        <v>1954</v>
      </c>
      <c r="D254" s="18" t="s">
        <v>1955</v>
      </c>
      <c r="E254" s="18" t="s">
        <v>2418</v>
      </c>
      <c r="F254" s="18" t="s">
        <v>1969</v>
      </c>
      <c r="G254" s="18" t="s">
        <v>2010</v>
      </c>
      <c r="H254" s="18" t="s">
        <v>2229</v>
      </c>
      <c r="I254" s="18" t="s">
        <v>1959</v>
      </c>
      <c r="J254" s="18" t="s">
        <v>2418</v>
      </c>
    </row>
    <row r="255" ht="42.75" spans="1:10">
      <c r="A255" s="21"/>
      <c r="B255" s="21"/>
      <c r="C255" s="18" t="s">
        <v>1954</v>
      </c>
      <c r="D255" s="18" t="s">
        <v>1955</v>
      </c>
      <c r="E255" s="18" t="s">
        <v>2419</v>
      </c>
      <c r="F255" s="18" t="s">
        <v>1956</v>
      </c>
      <c r="G255" s="18" t="s">
        <v>1962</v>
      </c>
      <c r="H255" s="18" t="s">
        <v>1963</v>
      </c>
      <c r="I255" s="18" t="s">
        <v>1959</v>
      </c>
      <c r="J255" s="18" t="s">
        <v>2419</v>
      </c>
    </row>
    <row r="256" ht="57" spans="1:10">
      <c r="A256" s="21"/>
      <c r="B256" s="21"/>
      <c r="C256" s="18" t="s">
        <v>1954</v>
      </c>
      <c r="D256" s="18" t="s">
        <v>1955</v>
      </c>
      <c r="E256" s="18" t="s">
        <v>2420</v>
      </c>
      <c r="F256" s="18" t="s">
        <v>1956</v>
      </c>
      <c r="G256" s="18" t="s">
        <v>1962</v>
      </c>
      <c r="H256" s="18" t="s">
        <v>1963</v>
      </c>
      <c r="I256" s="18" t="s">
        <v>1959</v>
      </c>
      <c r="J256" s="18" t="s">
        <v>2420</v>
      </c>
    </row>
    <row r="257" ht="57" spans="1:10">
      <c r="A257" s="21"/>
      <c r="B257" s="21"/>
      <c r="C257" s="18" t="s">
        <v>1966</v>
      </c>
      <c r="D257" s="18" t="s">
        <v>1993</v>
      </c>
      <c r="E257" s="18" t="s">
        <v>2405</v>
      </c>
      <c r="F257" s="18" t="s">
        <v>1969</v>
      </c>
      <c r="G257" s="18" t="s">
        <v>2406</v>
      </c>
      <c r="H257" s="18" t="s">
        <v>1963</v>
      </c>
      <c r="I257" s="18" t="s">
        <v>1959</v>
      </c>
      <c r="J257" s="18" t="s">
        <v>2242</v>
      </c>
    </row>
    <row r="258" ht="28.5" spans="1:10">
      <c r="A258" s="21"/>
      <c r="B258" s="21"/>
      <c r="C258" s="18" t="s">
        <v>1966</v>
      </c>
      <c r="D258" s="18" t="s">
        <v>1993</v>
      </c>
      <c r="E258" s="18" t="s">
        <v>2421</v>
      </c>
      <c r="F258" s="18" t="s">
        <v>1956</v>
      </c>
      <c r="G258" s="18" t="s">
        <v>2247</v>
      </c>
      <c r="H258" s="18" t="s">
        <v>2001</v>
      </c>
      <c r="I258" s="18" t="s">
        <v>1959</v>
      </c>
      <c r="J258" s="18" t="s">
        <v>2421</v>
      </c>
    </row>
    <row r="259" ht="42.75" spans="1:10">
      <c r="A259" s="21"/>
      <c r="B259" s="21"/>
      <c r="C259" s="18" t="s">
        <v>1966</v>
      </c>
      <c r="D259" s="18" t="s">
        <v>2153</v>
      </c>
      <c r="E259" s="18" t="s">
        <v>2422</v>
      </c>
      <c r="F259" s="18" t="s">
        <v>1956</v>
      </c>
      <c r="G259" s="18" t="s">
        <v>2247</v>
      </c>
      <c r="H259" s="18" t="s">
        <v>1963</v>
      </c>
      <c r="I259" s="18" t="s">
        <v>1959</v>
      </c>
      <c r="J259" s="18" t="s">
        <v>2423</v>
      </c>
    </row>
    <row r="260" ht="28.5" spans="1:10">
      <c r="A260" s="21"/>
      <c r="B260" s="21"/>
      <c r="C260" s="18" t="s">
        <v>1971</v>
      </c>
      <c r="D260" s="18" t="s">
        <v>1972</v>
      </c>
      <c r="E260" s="18" t="s">
        <v>2056</v>
      </c>
      <c r="F260" s="18" t="s">
        <v>1969</v>
      </c>
      <c r="G260" s="18" t="s">
        <v>2080</v>
      </c>
      <c r="H260" s="18" t="s">
        <v>1963</v>
      </c>
      <c r="I260" s="18" t="s">
        <v>1959</v>
      </c>
      <c r="J260" s="18" t="s">
        <v>2424</v>
      </c>
    </row>
    <row r="261" ht="14.25" spans="1:10">
      <c r="A261" s="18" t="s">
        <v>2425</v>
      </c>
      <c r="B261" s="21"/>
      <c r="C261" s="21"/>
      <c r="D261" s="21"/>
      <c r="E261" s="21"/>
      <c r="F261" s="21"/>
      <c r="G261" s="21"/>
      <c r="H261" s="21"/>
      <c r="I261" s="21"/>
      <c r="J261" s="21"/>
    </row>
    <row r="262" ht="14.25" spans="1:10">
      <c r="A262" s="18" t="s">
        <v>2426</v>
      </c>
      <c r="B262" s="21"/>
      <c r="C262" s="21"/>
      <c r="D262" s="21"/>
      <c r="E262" s="21"/>
      <c r="F262" s="21"/>
      <c r="G262" s="21"/>
      <c r="H262" s="21"/>
      <c r="I262" s="21"/>
      <c r="J262" s="21"/>
    </row>
    <row r="263" ht="114" spans="1:10">
      <c r="A263" s="18" t="s">
        <v>2427</v>
      </c>
      <c r="B263" s="18" t="s">
        <v>2428</v>
      </c>
      <c r="C263" s="18" t="s">
        <v>1954</v>
      </c>
      <c r="D263" s="18" t="s">
        <v>1955</v>
      </c>
      <c r="E263" s="18" t="s">
        <v>2429</v>
      </c>
      <c r="F263" s="18" t="s">
        <v>1969</v>
      </c>
      <c r="G263" s="18" t="s">
        <v>2430</v>
      </c>
      <c r="H263" s="18" t="s">
        <v>2431</v>
      </c>
      <c r="I263" s="18" t="s">
        <v>1959</v>
      </c>
      <c r="J263" s="18" t="s">
        <v>2432</v>
      </c>
    </row>
    <row r="264" ht="28.5" spans="1:10">
      <c r="A264" s="21"/>
      <c r="B264" s="21"/>
      <c r="C264" s="18" t="s">
        <v>1954</v>
      </c>
      <c r="D264" s="18" t="s">
        <v>1955</v>
      </c>
      <c r="E264" s="18" t="s">
        <v>2433</v>
      </c>
      <c r="F264" s="18" t="s">
        <v>1969</v>
      </c>
      <c r="G264" s="18" t="s">
        <v>2434</v>
      </c>
      <c r="H264" s="18" t="s">
        <v>2431</v>
      </c>
      <c r="I264" s="18" t="s">
        <v>1959</v>
      </c>
      <c r="J264" s="18" t="s">
        <v>2432</v>
      </c>
    </row>
    <row r="265" ht="28.5" spans="1:10">
      <c r="A265" s="21"/>
      <c r="B265" s="21"/>
      <c r="C265" s="18" t="s">
        <v>1954</v>
      </c>
      <c r="D265" s="18" t="s">
        <v>1964</v>
      </c>
      <c r="E265" s="18" t="s">
        <v>2435</v>
      </c>
      <c r="F265" s="18" t="s">
        <v>1956</v>
      </c>
      <c r="G265" s="18" t="s">
        <v>2436</v>
      </c>
      <c r="H265" s="18" t="s">
        <v>2145</v>
      </c>
      <c r="I265" s="18" t="s">
        <v>2055</v>
      </c>
      <c r="J265" s="18" t="s">
        <v>2437</v>
      </c>
    </row>
    <row r="266" ht="28.5" spans="1:10">
      <c r="A266" s="21"/>
      <c r="B266" s="21"/>
      <c r="C266" s="18" t="s">
        <v>1954</v>
      </c>
      <c r="D266" s="18" t="s">
        <v>1964</v>
      </c>
      <c r="E266" s="18" t="s">
        <v>2438</v>
      </c>
      <c r="F266" s="18" t="s">
        <v>1956</v>
      </c>
      <c r="G266" s="18" t="s">
        <v>1962</v>
      </c>
      <c r="H266" s="18" t="s">
        <v>1963</v>
      </c>
      <c r="I266" s="18" t="s">
        <v>2055</v>
      </c>
      <c r="J266" s="18" t="s">
        <v>2439</v>
      </c>
    </row>
    <row r="267" ht="57" spans="1:10">
      <c r="A267" s="21"/>
      <c r="B267" s="21"/>
      <c r="C267" s="18" t="s">
        <v>1966</v>
      </c>
      <c r="D267" s="18" t="s">
        <v>1993</v>
      </c>
      <c r="E267" s="18" t="s">
        <v>2347</v>
      </c>
      <c r="F267" s="18" t="s">
        <v>1956</v>
      </c>
      <c r="G267" s="18" t="s">
        <v>2440</v>
      </c>
      <c r="H267" s="18" t="s">
        <v>2105</v>
      </c>
      <c r="I267" s="18" t="s">
        <v>2055</v>
      </c>
      <c r="J267" s="18" t="s">
        <v>2348</v>
      </c>
    </row>
    <row r="268" ht="42.75" spans="1:10">
      <c r="A268" s="21"/>
      <c r="B268" s="21"/>
      <c r="C268" s="18" t="s">
        <v>1971</v>
      </c>
      <c r="D268" s="18" t="s">
        <v>1972</v>
      </c>
      <c r="E268" s="18" t="s">
        <v>2056</v>
      </c>
      <c r="F268" s="18" t="s">
        <v>1956</v>
      </c>
      <c r="G268" s="18" t="s">
        <v>2441</v>
      </c>
      <c r="H268" s="18" t="s">
        <v>1963</v>
      </c>
      <c r="I268" s="18" t="s">
        <v>2055</v>
      </c>
      <c r="J268" s="18" t="s">
        <v>2307</v>
      </c>
    </row>
    <row r="269" ht="14.25" spans="1:10">
      <c r="A269" s="18" t="s">
        <v>2442</v>
      </c>
      <c r="B269" s="21"/>
      <c r="C269" s="21"/>
      <c r="D269" s="21"/>
      <c r="E269" s="21"/>
      <c r="F269" s="21"/>
      <c r="G269" s="21"/>
      <c r="H269" s="21"/>
      <c r="I269" s="21"/>
      <c r="J269" s="21"/>
    </row>
    <row r="270" ht="14.25" spans="1:10">
      <c r="A270" s="18" t="s">
        <v>2443</v>
      </c>
      <c r="B270" s="21"/>
      <c r="C270" s="21"/>
      <c r="D270" s="21"/>
      <c r="E270" s="21"/>
      <c r="F270" s="21"/>
      <c r="G270" s="21"/>
      <c r="H270" s="21"/>
      <c r="I270" s="21"/>
      <c r="J270" s="21"/>
    </row>
    <row r="271" ht="14.25" spans="1:10">
      <c r="A271" s="18" t="s">
        <v>2444</v>
      </c>
      <c r="B271" s="21"/>
      <c r="C271" s="21"/>
      <c r="D271" s="21"/>
      <c r="E271" s="21"/>
      <c r="F271" s="21"/>
      <c r="G271" s="21"/>
      <c r="H271" s="21"/>
      <c r="I271" s="21"/>
      <c r="J271" s="21"/>
    </row>
    <row r="272" ht="28.5" spans="1:10">
      <c r="A272" s="18" t="s">
        <v>2445</v>
      </c>
      <c r="B272" s="18" t="s">
        <v>2446</v>
      </c>
      <c r="C272" s="18" t="s">
        <v>1954</v>
      </c>
      <c r="D272" s="18" t="s">
        <v>1955</v>
      </c>
      <c r="E272" s="18" t="s">
        <v>2446</v>
      </c>
      <c r="F272" s="18" t="s">
        <v>1956</v>
      </c>
      <c r="G272" s="18" t="s">
        <v>2447</v>
      </c>
      <c r="H272" s="18" t="s">
        <v>1958</v>
      </c>
      <c r="I272" s="18" t="s">
        <v>2055</v>
      </c>
      <c r="J272" s="18" t="s">
        <v>2446</v>
      </c>
    </row>
    <row r="273" ht="28.5" spans="1:10">
      <c r="A273" s="21"/>
      <c r="B273" s="21"/>
      <c r="C273" s="18" t="s">
        <v>1966</v>
      </c>
      <c r="D273" s="18" t="s">
        <v>1967</v>
      </c>
      <c r="E273" s="18" t="s">
        <v>2446</v>
      </c>
      <c r="F273" s="18" t="s">
        <v>1956</v>
      </c>
      <c r="G273" s="18" t="s">
        <v>2032</v>
      </c>
      <c r="H273" s="18" t="s">
        <v>1963</v>
      </c>
      <c r="I273" s="18" t="s">
        <v>1959</v>
      </c>
      <c r="J273" s="18" t="s">
        <v>2446</v>
      </c>
    </row>
    <row r="274" ht="28.5" spans="1:10">
      <c r="A274" s="21"/>
      <c r="B274" s="21"/>
      <c r="C274" s="18" t="s">
        <v>1971</v>
      </c>
      <c r="D274" s="18" t="s">
        <v>1972</v>
      </c>
      <c r="E274" s="18" t="s">
        <v>1973</v>
      </c>
      <c r="F274" s="18" t="s">
        <v>1956</v>
      </c>
      <c r="G274" s="18" t="s">
        <v>2448</v>
      </c>
      <c r="H274" s="18" t="s">
        <v>1963</v>
      </c>
      <c r="I274" s="18" t="s">
        <v>2055</v>
      </c>
      <c r="J274" s="18" t="s">
        <v>2446</v>
      </c>
    </row>
    <row r="275" ht="14.25" spans="1:10">
      <c r="A275" s="18" t="s">
        <v>2449</v>
      </c>
      <c r="B275" s="21"/>
      <c r="C275" s="21"/>
      <c r="D275" s="21"/>
      <c r="E275" s="21"/>
      <c r="F275" s="21"/>
      <c r="G275" s="21"/>
      <c r="H275" s="21"/>
      <c r="I275" s="21"/>
      <c r="J275" s="21"/>
    </row>
    <row r="276" ht="14.25" spans="1:10">
      <c r="A276" s="18" t="s">
        <v>2450</v>
      </c>
      <c r="B276" s="21"/>
      <c r="C276" s="21"/>
      <c r="D276" s="21"/>
      <c r="E276" s="21"/>
      <c r="F276" s="21"/>
      <c r="G276" s="21"/>
      <c r="H276" s="21"/>
      <c r="I276" s="21"/>
      <c r="J276" s="21"/>
    </row>
    <row r="277" ht="409.5" spans="1:10">
      <c r="A277" s="18" t="s">
        <v>2451</v>
      </c>
      <c r="B277" s="18" t="s">
        <v>2452</v>
      </c>
      <c r="C277" s="18" t="s">
        <v>1954</v>
      </c>
      <c r="D277" s="18" t="s">
        <v>1955</v>
      </c>
      <c r="E277" s="18" t="s">
        <v>2453</v>
      </c>
      <c r="F277" s="18" t="s">
        <v>1969</v>
      </c>
      <c r="G277" s="18" t="s">
        <v>1962</v>
      </c>
      <c r="H277" s="18" t="s">
        <v>1963</v>
      </c>
      <c r="I277" s="18" t="s">
        <v>1959</v>
      </c>
      <c r="J277" s="18" t="s">
        <v>2454</v>
      </c>
    </row>
    <row r="278" ht="57" spans="1:10">
      <c r="A278" s="21"/>
      <c r="B278" s="21"/>
      <c r="C278" s="18" t="s">
        <v>1954</v>
      </c>
      <c r="D278" s="18" t="s">
        <v>1960</v>
      </c>
      <c r="E278" s="18" t="s">
        <v>2455</v>
      </c>
      <c r="F278" s="18" t="s">
        <v>1969</v>
      </c>
      <c r="G278" s="18" t="s">
        <v>1962</v>
      </c>
      <c r="H278" s="18" t="s">
        <v>1963</v>
      </c>
      <c r="I278" s="18" t="s">
        <v>1959</v>
      </c>
      <c r="J278" s="18" t="s">
        <v>2456</v>
      </c>
    </row>
    <row r="279" ht="28.5" spans="1:10">
      <c r="A279" s="21"/>
      <c r="B279" s="21"/>
      <c r="C279" s="18" t="s">
        <v>1954</v>
      </c>
      <c r="D279" s="18" t="s">
        <v>1964</v>
      </c>
      <c r="E279" s="18" t="s">
        <v>2457</v>
      </c>
      <c r="F279" s="18" t="s">
        <v>1969</v>
      </c>
      <c r="G279" s="18" t="s">
        <v>1962</v>
      </c>
      <c r="H279" s="18" t="s">
        <v>1963</v>
      </c>
      <c r="I279" s="18" t="s">
        <v>1959</v>
      </c>
      <c r="J279" s="18" t="s">
        <v>2458</v>
      </c>
    </row>
    <row r="280" ht="28.5" spans="1:10">
      <c r="A280" s="21"/>
      <c r="B280" s="21"/>
      <c r="C280" s="18" t="s">
        <v>1954</v>
      </c>
      <c r="D280" s="18" t="s">
        <v>2129</v>
      </c>
      <c r="E280" s="18" t="s">
        <v>2459</v>
      </c>
      <c r="F280" s="18" t="s">
        <v>1956</v>
      </c>
      <c r="G280" s="18" t="s">
        <v>2460</v>
      </c>
      <c r="H280" s="18" t="s">
        <v>2001</v>
      </c>
      <c r="I280" s="18" t="s">
        <v>1959</v>
      </c>
      <c r="J280" s="18" t="s">
        <v>2459</v>
      </c>
    </row>
    <row r="281" ht="28.5" spans="1:10">
      <c r="A281" s="21"/>
      <c r="B281" s="21"/>
      <c r="C281" s="18" t="s">
        <v>1966</v>
      </c>
      <c r="D281" s="18" t="s">
        <v>1993</v>
      </c>
      <c r="E281" s="18" t="s">
        <v>2337</v>
      </c>
      <c r="F281" s="18" t="s">
        <v>1969</v>
      </c>
      <c r="G281" s="18" t="s">
        <v>2032</v>
      </c>
      <c r="H281" s="18" t="s">
        <v>1963</v>
      </c>
      <c r="I281" s="18" t="s">
        <v>1959</v>
      </c>
      <c r="J281" s="18" t="s">
        <v>2461</v>
      </c>
    </row>
    <row r="282" ht="42.75" spans="1:10">
      <c r="A282" s="21"/>
      <c r="B282" s="21"/>
      <c r="C282" s="18" t="s">
        <v>1966</v>
      </c>
      <c r="D282" s="18" t="s">
        <v>2092</v>
      </c>
      <c r="E282" s="18" t="s">
        <v>2462</v>
      </c>
      <c r="F282" s="18" t="s">
        <v>1956</v>
      </c>
      <c r="G282" s="18" t="s">
        <v>1962</v>
      </c>
      <c r="H282" s="18" t="s">
        <v>1963</v>
      </c>
      <c r="I282" s="18" t="s">
        <v>1959</v>
      </c>
      <c r="J282" s="18" t="s">
        <v>2462</v>
      </c>
    </row>
    <row r="283" ht="28.5" spans="1:10">
      <c r="A283" s="21"/>
      <c r="B283" s="21"/>
      <c r="C283" s="18" t="s">
        <v>1971</v>
      </c>
      <c r="D283" s="18" t="s">
        <v>1972</v>
      </c>
      <c r="E283" s="18" t="s">
        <v>2463</v>
      </c>
      <c r="F283" s="18" t="s">
        <v>1969</v>
      </c>
      <c r="G283" s="18" t="s">
        <v>2032</v>
      </c>
      <c r="H283" s="18" t="s">
        <v>1963</v>
      </c>
      <c r="I283" s="18" t="s">
        <v>1959</v>
      </c>
      <c r="J283" s="18" t="s">
        <v>2464</v>
      </c>
    </row>
    <row r="284" ht="142.5" spans="1:10">
      <c r="A284" s="18" t="s">
        <v>2465</v>
      </c>
      <c r="B284" s="18" t="s">
        <v>2466</v>
      </c>
      <c r="C284" s="18" t="s">
        <v>1954</v>
      </c>
      <c r="D284" s="18" t="s">
        <v>1955</v>
      </c>
      <c r="E284" s="18" t="s">
        <v>2467</v>
      </c>
      <c r="F284" s="18" t="s">
        <v>1969</v>
      </c>
      <c r="G284" s="18" t="s">
        <v>2281</v>
      </c>
      <c r="H284" s="18" t="s">
        <v>2105</v>
      </c>
      <c r="I284" s="18" t="s">
        <v>1959</v>
      </c>
      <c r="J284" s="18" t="s">
        <v>2468</v>
      </c>
    </row>
    <row r="285" ht="114" spans="1:10">
      <c r="A285" s="21"/>
      <c r="B285" s="21"/>
      <c r="C285" s="18" t="s">
        <v>1954</v>
      </c>
      <c r="D285" s="18" t="s">
        <v>1955</v>
      </c>
      <c r="E285" s="18" t="s">
        <v>2469</v>
      </c>
      <c r="F285" s="18" t="s">
        <v>1956</v>
      </c>
      <c r="G285" s="18" t="s">
        <v>2470</v>
      </c>
      <c r="H285" s="18" t="s">
        <v>2090</v>
      </c>
      <c r="I285" s="18" t="s">
        <v>1959</v>
      </c>
      <c r="J285" s="18" t="s">
        <v>2471</v>
      </c>
    </row>
    <row r="286" ht="42.75" spans="1:10">
      <c r="A286" s="21"/>
      <c r="B286" s="21"/>
      <c r="C286" s="18" t="s">
        <v>1966</v>
      </c>
      <c r="D286" s="18" t="s">
        <v>1993</v>
      </c>
      <c r="E286" s="18" t="s">
        <v>2106</v>
      </c>
      <c r="F286" s="18" t="s">
        <v>1956</v>
      </c>
      <c r="G286" s="18" t="s">
        <v>2107</v>
      </c>
      <c r="H286" s="18" t="s">
        <v>2145</v>
      </c>
      <c r="I286" s="18" t="s">
        <v>1959</v>
      </c>
      <c r="J286" s="18" t="s">
        <v>2472</v>
      </c>
    </row>
    <row r="287" ht="57" spans="1:10">
      <c r="A287" s="21"/>
      <c r="B287" s="21"/>
      <c r="C287" s="18" t="s">
        <v>1971</v>
      </c>
      <c r="D287" s="18" t="s">
        <v>1972</v>
      </c>
      <c r="E287" s="18" t="s">
        <v>2109</v>
      </c>
      <c r="F287" s="18" t="s">
        <v>1969</v>
      </c>
      <c r="G287" s="18" t="s">
        <v>1970</v>
      </c>
      <c r="H287" s="18" t="s">
        <v>1963</v>
      </c>
      <c r="I287" s="18" t="s">
        <v>1959</v>
      </c>
      <c r="J287" s="18" t="s">
        <v>2473</v>
      </c>
    </row>
    <row r="288" ht="14.25" spans="1:10">
      <c r="A288" s="18" t="s">
        <v>2474</v>
      </c>
      <c r="B288" s="21"/>
      <c r="C288" s="21"/>
      <c r="D288" s="21"/>
      <c r="E288" s="21"/>
      <c r="F288" s="21"/>
      <c r="G288" s="21"/>
      <c r="H288" s="21"/>
      <c r="I288" s="21"/>
      <c r="J288" s="21"/>
    </row>
    <row r="289" ht="14.25" spans="1:10">
      <c r="A289" s="18" t="s">
        <v>2475</v>
      </c>
      <c r="B289" s="21"/>
      <c r="C289" s="21"/>
      <c r="D289" s="21"/>
      <c r="E289" s="21"/>
      <c r="F289" s="21"/>
      <c r="G289" s="21"/>
      <c r="H289" s="21"/>
      <c r="I289" s="21"/>
      <c r="J289" s="21"/>
    </row>
    <row r="290" ht="270.75" spans="1:10">
      <c r="A290" s="18" t="s">
        <v>2476</v>
      </c>
      <c r="B290" s="18" t="s">
        <v>2477</v>
      </c>
      <c r="C290" s="18" t="s">
        <v>1954</v>
      </c>
      <c r="D290" s="18" t="s">
        <v>1955</v>
      </c>
      <c r="E290" s="18" t="s">
        <v>2478</v>
      </c>
      <c r="F290" s="18" t="s">
        <v>1969</v>
      </c>
      <c r="G290" s="18" t="s">
        <v>2041</v>
      </c>
      <c r="H290" s="18" t="s">
        <v>2479</v>
      </c>
      <c r="I290" s="18" t="s">
        <v>1959</v>
      </c>
      <c r="J290" s="18" t="s">
        <v>2478</v>
      </c>
    </row>
    <row r="291" ht="28.5" spans="1:10">
      <c r="A291" s="21"/>
      <c r="B291" s="21"/>
      <c r="C291" s="18" t="s">
        <v>1954</v>
      </c>
      <c r="D291" s="18" t="s">
        <v>1960</v>
      </c>
      <c r="E291" s="18" t="s">
        <v>2478</v>
      </c>
      <c r="F291" s="18" t="s">
        <v>1969</v>
      </c>
      <c r="G291" s="18" t="s">
        <v>2041</v>
      </c>
      <c r="H291" s="18" t="s">
        <v>2479</v>
      </c>
      <c r="I291" s="18" t="s">
        <v>1959</v>
      </c>
      <c r="J291" s="18" t="s">
        <v>2478</v>
      </c>
    </row>
    <row r="292" ht="28.5" spans="1:10">
      <c r="A292" s="21"/>
      <c r="B292" s="21"/>
      <c r="C292" s="18" t="s">
        <v>1966</v>
      </c>
      <c r="D292" s="18" t="s">
        <v>1967</v>
      </c>
      <c r="E292" s="18" t="s">
        <v>2478</v>
      </c>
      <c r="F292" s="18" t="s">
        <v>1969</v>
      </c>
      <c r="G292" s="18" t="s">
        <v>2041</v>
      </c>
      <c r="H292" s="18" t="s">
        <v>2479</v>
      </c>
      <c r="I292" s="18" t="s">
        <v>1959</v>
      </c>
      <c r="J292" s="18" t="s">
        <v>2478</v>
      </c>
    </row>
    <row r="293" ht="28.5" spans="1:10">
      <c r="A293" s="21"/>
      <c r="B293" s="21"/>
      <c r="C293" s="18" t="s">
        <v>1966</v>
      </c>
      <c r="D293" s="18" t="s">
        <v>1993</v>
      </c>
      <c r="E293" s="18" t="s">
        <v>2478</v>
      </c>
      <c r="F293" s="18" t="s">
        <v>1969</v>
      </c>
      <c r="G293" s="18" t="s">
        <v>2041</v>
      </c>
      <c r="H293" s="18" t="s">
        <v>2479</v>
      </c>
      <c r="I293" s="18" t="s">
        <v>1959</v>
      </c>
      <c r="J293" s="18" t="s">
        <v>2478</v>
      </c>
    </row>
    <row r="294" ht="28.5" spans="1:10">
      <c r="A294" s="21"/>
      <c r="B294" s="21"/>
      <c r="C294" s="18" t="s">
        <v>1971</v>
      </c>
      <c r="D294" s="18" t="s">
        <v>1972</v>
      </c>
      <c r="E294" s="18" t="s">
        <v>2478</v>
      </c>
      <c r="F294" s="18" t="s">
        <v>1969</v>
      </c>
      <c r="G294" s="18" t="s">
        <v>2041</v>
      </c>
      <c r="H294" s="18" t="s">
        <v>2479</v>
      </c>
      <c r="I294" s="18" t="s">
        <v>1959</v>
      </c>
      <c r="J294" s="18" t="s">
        <v>2478</v>
      </c>
    </row>
    <row r="295" ht="14.25" spans="1:10">
      <c r="A295" s="18" t="s">
        <v>2480</v>
      </c>
      <c r="B295" s="21"/>
      <c r="C295" s="21"/>
      <c r="D295" s="21"/>
      <c r="E295" s="21"/>
      <c r="F295" s="21"/>
      <c r="G295" s="21"/>
      <c r="H295" s="21"/>
      <c r="I295" s="21"/>
      <c r="J295" s="21"/>
    </row>
    <row r="296" ht="99.75" spans="1:10">
      <c r="A296" s="18" t="s">
        <v>2481</v>
      </c>
      <c r="B296" s="18" t="s">
        <v>2482</v>
      </c>
      <c r="C296" s="18" t="s">
        <v>1954</v>
      </c>
      <c r="D296" s="18" t="s">
        <v>1955</v>
      </c>
      <c r="E296" s="18" t="s">
        <v>2483</v>
      </c>
      <c r="F296" s="18" t="s">
        <v>2246</v>
      </c>
      <c r="G296" s="18" t="s">
        <v>2484</v>
      </c>
      <c r="H296" s="18" t="s">
        <v>2001</v>
      </c>
      <c r="I296" s="18" t="s">
        <v>1959</v>
      </c>
      <c r="J296" s="18" t="s">
        <v>2485</v>
      </c>
    </row>
    <row r="297" ht="57" spans="1:10">
      <c r="A297" s="21"/>
      <c r="B297" s="21"/>
      <c r="C297" s="18" t="s">
        <v>1954</v>
      </c>
      <c r="D297" s="18" t="s">
        <v>1960</v>
      </c>
      <c r="E297" s="18" t="s">
        <v>2486</v>
      </c>
      <c r="F297" s="18" t="s">
        <v>1956</v>
      </c>
      <c r="G297" s="18" t="s">
        <v>2487</v>
      </c>
      <c r="H297" s="18" t="s">
        <v>1950</v>
      </c>
      <c r="I297" s="18" t="s">
        <v>2055</v>
      </c>
      <c r="J297" s="18" t="s">
        <v>2485</v>
      </c>
    </row>
    <row r="298" ht="57" spans="1:10">
      <c r="A298" s="21"/>
      <c r="B298" s="21"/>
      <c r="C298" s="18" t="s">
        <v>1966</v>
      </c>
      <c r="D298" s="18" t="s">
        <v>1993</v>
      </c>
      <c r="E298" s="18" t="s">
        <v>2488</v>
      </c>
      <c r="F298" s="18" t="s">
        <v>1956</v>
      </c>
      <c r="G298" s="18" t="s">
        <v>2489</v>
      </c>
      <c r="H298" s="18" t="s">
        <v>1950</v>
      </c>
      <c r="I298" s="18" t="s">
        <v>2055</v>
      </c>
      <c r="J298" s="18" t="s">
        <v>2490</v>
      </c>
    </row>
    <row r="299" ht="42.75" spans="1:10">
      <c r="A299" s="21"/>
      <c r="B299" s="21"/>
      <c r="C299" s="18" t="s">
        <v>1971</v>
      </c>
      <c r="D299" s="18" t="s">
        <v>1972</v>
      </c>
      <c r="E299" s="18" t="s">
        <v>2108</v>
      </c>
      <c r="F299" s="18" t="s">
        <v>1969</v>
      </c>
      <c r="G299" s="18" t="s">
        <v>1970</v>
      </c>
      <c r="H299" s="18" t="s">
        <v>1963</v>
      </c>
      <c r="I299" s="18" t="s">
        <v>1959</v>
      </c>
      <c r="J299" s="18" t="s">
        <v>2491</v>
      </c>
    </row>
    <row r="300" ht="14.25" spans="1:10">
      <c r="A300" s="18" t="s">
        <v>2492</v>
      </c>
      <c r="B300" s="21"/>
      <c r="C300" s="21"/>
      <c r="D300" s="21"/>
      <c r="E300" s="21"/>
      <c r="F300" s="21"/>
      <c r="G300" s="21"/>
      <c r="H300" s="21"/>
      <c r="I300" s="21"/>
      <c r="J300" s="21"/>
    </row>
    <row r="301" ht="99.75" spans="1:10">
      <c r="A301" s="18" t="s">
        <v>2481</v>
      </c>
      <c r="B301" s="18" t="s">
        <v>2493</v>
      </c>
      <c r="C301" s="18" t="s">
        <v>1954</v>
      </c>
      <c r="D301" s="18" t="s">
        <v>1960</v>
      </c>
      <c r="E301" s="18" t="s">
        <v>2494</v>
      </c>
      <c r="F301" s="18" t="s">
        <v>1969</v>
      </c>
      <c r="G301" s="18" t="s">
        <v>1970</v>
      </c>
      <c r="H301" s="18" t="s">
        <v>1963</v>
      </c>
      <c r="I301" s="18" t="s">
        <v>1959</v>
      </c>
      <c r="J301" s="18" t="s">
        <v>2495</v>
      </c>
    </row>
    <row r="302" ht="28.5" spans="1:10">
      <c r="A302" s="21"/>
      <c r="B302" s="21"/>
      <c r="C302" s="18" t="s">
        <v>1966</v>
      </c>
      <c r="D302" s="18" t="s">
        <v>1967</v>
      </c>
      <c r="E302" s="18" t="s">
        <v>2496</v>
      </c>
      <c r="F302" s="18" t="s">
        <v>1969</v>
      </c>
      <c r="G302" s="18" t="s">
        <v>1970</v>
      </c>
      <c r="H302" s="18" t="s">
        <v>1963</v>
      </c>
      <c r="I302" s="18" t="s">
        <v>1959</v>
      </c>
      <c r="J302" s="18" t="s">
        <v>2495</v>
      </c>
    </row>
    <row r="303" ht="28.5" spans="1:10">
      <c r="A303" s="21"/>
      <c r="B303" s="21"/>
      <c r="C303" s="18" t="s">
        <v>1971</v>
      </c>
      <c r="D303" s="18" t="s">
        <v>1972</v>
      </c>
      <c r="E303" s="18" t="s">
        <v>2497</v>
      </c>
      <c r="F303" s="18" t="s">
        <v>2246</v>
      </c>
      <c r="G303" s="18" t="s">
        <v>1970</v>
      </c>
      <c r="H303" s="18" t="s">
        <v>1963</v>
      </c>
      <c r="I303" s="18" t="s">
        <v>1959</v>
      </c>
      <c r="J303" s="18" t="s">
        <v>2495</v>
      </c>
    </row>
    <row r="304" ht="14.25" spans="1:10">
      <c r="A304" s="18" t="s">
        <v>2498</v>
      </c>
      <c r="B304" s="21"/>
      <c r="C304" s="21"/>
      <c r="D304" s="21"/>
      <c r="E304" s="21"/>
      <c r="F304" s="21"/>
      <c r="G304" s="21"/>
      <c r="H304" s="21"/>
      <c r="I304" s="21"/>
      <c r="J304" s="21"/>
    </row>
    <row r="305" ht="28.5" spans="1:10">
      <c r="A305" s="18" t="s">
        <v>2499</v>
      </c>
      <c r="B305" s="18" t="s">
        <v>2500</v>
      </c>
      <c r="C305" s="18" t="s">
        <v>1954</v>
      </c>
      <c r="D305" s="18" t="s">
        <v>1955</v>
      </c>
      <c r="E305" s="18" t="s">
        <v>2501</v>
      </c>
      <c r="F305" s="18" t="s">
        <v>1956</v>
      </c>
      <c r="G305" s="18" t="s">
        <v>2302</v>
      </c>
      <c r="H305" s="18" t="s">
        <v>1958</v>
      </c>
      <c r="I305" s="18" t="s">
        <v>1959</v>
      </c>
      <c r="J305" s="18" t="s">
        <v>2502</v>
      </c>
    </row>
    <row r="306" ht="14.25" spans="1:10">
      <c r="A306" s="21"/>
      <c r="B306" s="21"/>
      <c r="C306" s="18" t="s">
        <v>1966</v>
      </c>
      <c r="D306" s="18" t="s">
        <v>1967</v>
      </c>
      <c r="E306" s="18" t="s">
        <v>2503</v>
      </c>
      <c r="F306" s="18" t="s">
        <v>1956</v>
      </c>
      <c r="G306" s="18" t="s">
        <v>2504</v>
      </c>
      <c r="H306" s="18" t="s">
        <v>2505</v>
      </c>
      <c r="I306" s="18" t="s">
        <v>1959</v>
      </c>
      <c r="J306" s="18" t="s">
        <v>2502</v>
      </c>
    </row>
    <row r="307" ht="28.5" spans="1:10">
      <c r="A307" s="21"/>
      <c r="B307" s="21"/>
      <c r="C307" s="18" t="s">
        <v>1966</v>
      </c>
      <c r="D307" s="18" t="s">
        <v>1993</v>
      </c>
      <c r="E307" s="18" t="s">
        <v>2506</v>
      </c>
      <c r="F307" s="18" t="s">
        <v>1956</v>
      </c>
      <c r="G307" s="18" t="s">
        <v>2507</v>
      </c>
      <c r="H307" s="18" t="s">
        <v>1963</v>
      </c>
      <c r="I307" s="18" t="s">
        <v>2055</v>
      </c>
      <c r="J307" s="18" t="s">
        <v>2502</v>
      </c>
    </row>
    <row r="308" ht="28.5" spans="1:10">
      <c r="A308" s="21"/>
      <c r="B308" s="21"/>
      <c r="C308" s="18" t="s">
        <v>1971</v>
      </c>
      <c r="D308" s="18" t="s">
        <v>1972</v>
      </c>
      <c r="E308" s="18" t="s">
        <v>2508</v>
      </c>
      <c r="F308" s="18" t="s">
        <v>1969</v>
      </c>
      <c r="G308" s="18" t="s">
        <v>2509</v>
      </c>
      <c r="H308" s="18" t="s">
        <v>1963</v>
      </c>
      <c r="I308" s="18" t="s">
        <v>1959</v>
      </c>
      <c r="J308" s="18" t="s">
        <v>2502</v>
      </c>
    </row>
    <row r="309" ht="14.25" spans="1:10">
      <c r="A309" s="18" t="s">
        <v>2510</v>
      </c>
      <c r="B309" s="21"/>
      <c r="C309" s="21"/>
      <c r="D309" s="21"/>
      <c r="E309" s="21"/>
      <c r="F309" s="21"/>
      <c r="G309" s="21"/>
      <c r="H309" s="21"/>
      <c r="I309" s="21"/>
      <c r="J309" s="21"/>
    </row>
    <row r="310" ht="85.5" spans="1:10">
      <c r="A310" s="18" t="s">
        <v>2481</v>
      </c>
      <c r="B310" s="18" t="s">
        <v>2511</v>
      </c>
      <c r="C310" s="18" t="s">
        <v>1954</v>
      </c>
      <c r="D310" s="18" t="s">
        <v>1955</v>
      </c>
      <c r="E310" s="18" t="s">
        <v>2512</v>
      </c>
      <c r="F310" s="18" t="s">
        <v>1969</v>
      </c>
      <c r="G310" s="18" t="s">
        <v>2513</v>
      </c>
      <c r="H310" s="18" t="s">
        <v>2145</v>
      </c>
      <c r="I310" s="18" t="s">
        <v>1959</v>
      </c>
      <c r="J310" s="18" t="s">
        <v>2514</v>
      </c>
    </row>
    <row r="311" ht="14.25" spans="1:10">
      <c r="A311" s="21"/>
      <c r="B311" s="21"/>
      <c r="C311" s="18" t="s">
        <v>1966</v>
      </c>
      <c r="D311" s="18" t="s">
        <v>1967</v>
      </c>
      <c r="E311" s="18" t="s">
        <v>2515</v>
      </c>
      <c r="F311" s="18" t="s">
        <v>1969</v>
      </c>
      <c r="G311" s="18" t="s">
        <v>2513</v>
      </c>
      <c r="H311" s="18" t="s">
        <v>2145</v>
      </c>
      <c r="I311" s="18" t="s">
        <v>1959</v>
      </c>
      <c r="J311" s="18" t="s">
        <v>2514</v>
      </c>
    </row>
    <row r="312" ht="14.25" spans="1:10">
      <c r="A312" s="21"/>
      <c r="B312" s="21"/>
      <c r="C312" s="18" t="s">
        <v>1971</v>
      </c>
      <c r="D312" s="18" t="s">
        <v>1972</v>
      </c>
      <c r="E312" s="18" t="s">
        <v>2497</v>
      </c>
      <c r="F312" s="18" t="s">
        <v>1969</v>
      </c>
      <c r="G312" s="18" t="s">
        <v>1970</v>
      </c>
      <c r="H312" s="18" t="s">
        <v>1963</v>
      </c>
      <c r="I312" s="18" t="s">
        <v>1959</v>
      </c>
      <c r="J312" s="18" t="s">
        <v>2514</v>
      </c>
    </row>
    <row r="313" ht="14.25" spans="1:10">
      <c r="A313" s="18" t="s">
        <v>2516</v>
      </c>
      <c r="B313" s="21"/>
      <c r="C313" s="21"/>
      <c r="D313" s="21"/>
      <c r="E313" s="21"/>
      <c r="F313" s="21"/>
      <c r="G313" s="21"/>
      <c r="H313" s="21"/>
      <c r="I313" s="21"/>
      <c r="J313" s="21"/>
    </row>
    <row r="314" ht="42.75" spans="1:10">
      <c r="A314" s="18" t="s">
        <v>2517</v>
      </c>
      <c r="B314" s="18" t="s">
        <v>2518</v>
      </c>
      <c r="C314" s="18" t="s">
        <v>1954</v>
      </c>
      <c r="D314" s="18" t="s">
        <v>1960</v>
      </c>
      <c r="E314" s="18" t="s">
        <v>2519</v>
      </c>
      <c r="F314" s="18" t="s">
        <v>1956</v>
      </c>
      <c r="G314" s="18" t="s">
        <v>2520</v>
      </c>
      <c r="H314" s="18" t="s">
        <v>2145</v>
      </c>
      <c r="I314" s="18" t="s">
        <v>1959</v>
      </c>
      <c r="J314" s="18" t="s">
        <v>2521</v>
      </c>
    </row>
    <row r="315" ht="14.25" spans="1:10">
      <c r="A315" s="21"/>
      <c r="B315" s="21"/>
      <c r="C315" s="18" t="s">
        <v>1966</v>
      </c>
      <c r="D315" s="18" t="s">
        <v>1993</v>
      </c>
      <c r="E315" s="18" t="s">
        <v>2522</v>
      </c>
      <c r="F315" s="18" t="s">
        <v>1956</v>
      </c>
      <c r="G315" s="18" t="s">
        <v>1962</v>
      </c>
      <c r="H315" s="18" t="s">
        <v>1963</v>
      </c>
      <c r="I315" s="18" t="s">
        <v>2055</v>
      </c>
      <c r="J315" s="18" t="s">
        <v>2523</v>
      </c>
    </row>
    <row r="316" ht="14.25" spans="1:10">
      <c r="A316" s="21"/>
      <c r="B316" s="21"/>
      <c r="C316" s="18" t="s">
        <v>1971</v>
      </c>
      <c r="D316" s="18" t="s">
        <v>1972</v>
      </c>
      <c r="E316" s="18" t="s">
        <v>2074</v>
      </c>
      <c r="F316" s="18" t="s">
        <v>1956</v>
      </c>
      <c r="G316" s="18" t="s">
        <v>1970</v>
      </c>
      <c r="H316" s="18" t="s">
        <v>1963</v>
      </c>
      <c r="I316" s="18" t="s">
        <v>2055</v>
      </c>
      <c r="J316" s="18" t="s">
        <v>2524</v>
      </c>
    </row>
    <row r="317" ht="14.25" spans="1:10">
      <c r="A317" s="18" t="s">
        <v>2525</v>
      </c>
      <c r="B317" s="21"/>
      <c r="C317" s="21"/>
      <c r="D317" s="21"/>
      <c r="E317" s="21"/>
      <c r="F317" s="21"/>
      <c r="G317" s="21"/>
      <c r="H317" s="21"/>
      <c r="I317" s="21"/>
      <c r="J317" s="21"/>
    </row>
    <row r="318" ht="99.75" spans="1:10">
      <c r="A318" s="18" t="s">
        <v>2526</v>
      </c>
      <c r="B318" s="18" t="s">
        <v>2493</v>
      </c>
      <c r="C318" s="18" t="s">
        <v>1954</v>
      </c>
      <c r="D318" s="18" t="s">
        <v>1960</v>
      </c>
      <c r="E318" s="18" t="s">
        <v>2494</v>
      </c>
      <c r="F318" s="18" t="s">
        <v>1969</v>
      </c>
      <c r="G318" s="18" t="s">
        <v>1970</v>
      </c>
      <c r="H318" s="18" t="s">
        <v>1963</v>
      </c>
      <c r="I318" s="18" t="s">
        <v>1959</v>
      </c>
      <c r="J318" s="18" t="s">
        <v>2527</v>
      </c>
    </row>
    <row r="319" ht="28.5" spans="1:10">
      <c r="A319" s="21"/>
      <c r="B319" s="21"/>
      <c r="C319" s="18" t="s">
        <v>1966</v>
      </c>
      <c r="D319" s="18" t="s">
        <v>1967</v>
      </c>
      <c r="E319" s="18" t="s">
        <v>2496</v>
      </c>
      <c r="F319" s="18" t="s">
        <v>1969</v>
      </c>
      <c r="G319" s="18" t="s">
        <v>2528</v>
      </c>
      <c r="H319" s="18" t="s">
        <v>1958</v>
      </c>
      <c r="I319" s="18" t="s">
        <v>1959</v>
      </c>
      <c r="J319" s="18" t="s">
        <v>2527</v>
      </c>
    </row>
    <row r="320" ht="28.5" spans="1:10">
      <c r="A320" s="21"/>
      <c r="B320" s="21"/>
      <c r="C320" s="18" t="s">
        <v>1971</v>
      </c>
      <c r="D320" s="18" t="s">
        <v>1972</v>
      </c>
      <c r="E320" s="18" t="s">
        <v>2497</v>
      </c>
      <c r="F320" s="18" t="s">
        <v>1969</v>
      </c>
      <c r="G320" s="18" t="s">
        <v>2529</v>
      </c>
      <c r="H320" s="18" t="s">
        <v>1963</v>
      </c>
      <c r="I320" s="18" t="s">
        <v>1959</v>
      </c>
      <c r="J320" s="18" t="s">
        <v>2527</v>
      </c>
    </row>
    <row r="321" ht="14.25" spans="1:10">
      <c r="A321" s="18" t="s">
        <v>2530</v>
      </c>
      <c r="B321" s="21"/>
      <c r="C321" s="21"/>
      <c r="D321" s="21"/>
      <c r="E321" s="21"/>
      <c r="F321" s="21"/>
      <c r="G321" s="21"/>
      <c r="H321" s="21"/>
      <c r="I321" s="21"/>
      <c r="J321" s="21"/>
    </row>
    <row r="322" ht="28.5" spans="1:10">
      <c r="A322" s="18" t="s">
        <v>2481</v>
      </c>
      <c r="B322" s="18" t="s">
        <v>2531</v>
      </c>
      <c r="C322" s="18" t="s">
        <v>1954</v>
      </c>
      <c r="D322" s="18" t="s">
        <v>1955</v>
      </c>
      <c r="E322" s="18" t="s">
        <v>2310</v>
      </c>
      <c r="F322" s="18" t="s">
        <v>1956</v>
      </c>
      <c r="G322" s="18" t="s">
        <v>2281</v>
      </c>
      <c r="H322" s="18" t="s">
        <v>2105</v>
      </c>
      <c r="I322" s="18" t="s">
        <v>1959</v>
      </c>
      <c r="J322" s="18" t="s">
        <v>2532</v>
      </c>
    </row>
    <row r="323" ht="14.25" spans="1:10">
      <c r="A323" s="21"/>
      <c r="B323" s="21"/>
      <c r="C323" s="18" t="s">
        <v>1966</v>
      </c>
      <c r="D323" s="18" t="s">
        <v>1967</v>
      </c>
      <c r="E323" s="18" t="s">
        <v>2533</v>
      </c>
      <c r="F323" s="18" t="s">
        <v>1969</v>
      </c>
      <c r="G323" s="18" t="s">
        <v>2135</v>
      </c>
      <c r="H323" s="18" t="s">
        <v>2001</v>
      </c>
      <c r="I323" s="18" t="s">
        <v>1959</v>
      </c>
      <c r="J323" s="18" t="s">
        <v>2533</v>
      </c>
    </row>
    <row r="324" ht="14.25" spans="1:10">
      <c r="A324" s="21"/>
      <c r="B324" s="21"/>
      <c r="C324" s="18" t="s">
        <v>1971</v>
      </c>
      <c r="D324" s="18" t="s">
        <v>1972</v>
      </c>
      <c r="E324" s="18" t="s">
        <v>2056</v>
      </c>
      <c r="F324" s="18" t="s">
        <v>1969</v>
      </c>
      <c r="G324" s="18" t="s">
        <v>2135</v>
      </c>
      <c r="H324" s="18" t="s">
        <v>1963</v>
      </c>
      <c r="I324" s="18" t="s">
        <v>1959</v>
      </c>
      <c r="J324" s="18" t="s">
        <v>2056</v>
      </c>
    </row>
    <row r="325" ht="14.25" spans="1:10">
      <c r="A325" s="18" t="s">
        <v>2534</v>
      </c>
      <c r="B325" s="21"/>
      <c r="C325" s="21"/>
      <c r="D325" s="21"/>
      <c r="E325" s="21"/>
      <c r="F325" s="21"/>
      <c r="G325" s="21"/>
      <c r="H325" s="21"/>
      <c r="I325" s="21"/>
      <c r="J325" s="21"/>
    </row>
    <row r="326" ht="71.25" spans="1:10">
      <c r="A326" s="18" t="s">
        <v>2481</v>
      </c>
      <c r="B326" s="18" t="s">
        <v>2535</v>
      </c>
      <c r="C326" s="18" t="s">
        <v>1954</v>
      </c>
      <c r="D326" s="18" t="s">
        <v>1955</v>
      </c>
      <c r="E326" s="18" t="s">
        <v>2310</v>
      </c>
      <c r="F326" s="18" t="s">
        <v>1969</v>
      </c>
      <c r="G326" s="18" t="s">
        <v>2041</v>
      </c>
      <c r="H326" s="18" t="s">
        <v>1963</v>
      </c>
      <c r="I326" s="18" t="s">
        <v>1959</v>
      </c>
      <c r="J326" s="18" t="s">
        <v>2536</v>
      </c>
    </row>
    <row r="327" ht="28.5" spans="1:10">
      <c r="A327" s="21"/>
      <c r="B327" s="21"/>
      <c r="C327" s="18" t="s">
        <v>1954</v>
      </c>
      <c r="D327" s="18" t="s">
        <v>1960</v>
      </c>
      <c r="E327" s="18" t="s">
        <v>2313</v>
      </c>
      <c r="F327" s="18" t="s">
        <v>1969</v>
      </c>
      <c r="G327" s="18" t="s">
        <v>2041</v>
      </c>
      <c r="H327" s="18" t="s">
        <v>1963</v>
      </c>
      <c r="I327" s="18" t="s">
        <v>1959</v>
      </c>
      <c r="J327" s="18" t="s">
        <v>2537</v>
      </c>
    </row>
    <row r="328" ht="42.75" spans="1:10">
      <c r="A328" s="21"/>
      <c r="B328" s="21"/>
      <c r="C328" s="18" t="s">
        <v>1954</v>
      </c>
      <c r="D328" s="18" t="s">
        <v>2129</v>
      </c>
      <c r="E328" s="18" t="s">
        <v>2317</v>
      </c>
      <c r="F328" s="18" t="s">
        <v>1969</v>
      </c>
      <c r="G328" s="18" t="s">
        <v>2144</v>
      </c>
      <c r="H328" s="18" t="s">
        <v>1963</v>
      </c>
      <c r="I328" s="18" t="s">
        <v>1959</v>
      </c>
      <c r="J328" s="18" t="s">
        <v>2538</v>
      </c>
    </row>
    <row r="329" ht="28.5" spans="1:10">
      <c r="A329" s="21"/>
      <c r="B329" s="21"/>
      <c r="C329" s="18" t="s">
        <v>1966</v>
      </c>
      <c r="D329" s="18" t="s">
        <v>1967</v>
      </c>
      <c r="E329" s="18" t="s">
        <v>2533</v>
      </c>
      <c r="F329" s="18" t="s">
        <v>1956</v>
      </c>
      <c r="G329" s="18" t="s">
        <v>2041</v>
      </c>
      <c r="H329" s="18" t="s">
        <v>1963</v>
      </c>
      <c r="I329" s="18" t="s">
        <v>1959</v>
      </c>
      <c r="J329" s="18" t="s">
        <v>2539</v>
      </c>
    </row>
    <row r="330" ht="28.5" spans="1:10">
      <c r="A330" s="21"/>
      <c r="B330" s="21"/>
      <c r="C330" s="18" t="s">
        <v>1966</v>
      </c>
      <c r="D330" s="18" t="s">
        <v>1993</v>
      </c>
      <c r="E330" s="18" t="s">
        <v>2337</v>
      </c>
      <c r="F330" s="18" t="s">
        <v>1969</v>
      </c>
      <c r="G330" s="18" t="s">
        <v>2041</v>
      </c>
      <c r="H330" s="18" t="s">
        <v>1963</v>
      </c>
      <c r="I330" s="18" t="s">
        <v>1959</v>
      </c>
      <c r="J330" s="18" t="s">
        <v>2540</v>
      </c>
    </row>
    <row r="331" ht="28.5" spans="1:10">
      <c r="A331" s="21"/>
      <c r="B331" s="21"/>
      <c r="C331" s="18" t="s">
        <v>1971</v>
      </c>
      <c r="D331" s="18" t="s">
        <v>1972</v>
      </c>
      <c r="E331" s="18" t="s">
        <v>2541</v>
      </c>
      <c r="F331" s="18" t="s">
        <v>1969</v>
      </c>
      <c r="G331" s="18" t="s">
        <v>2144</v>
      </c>
      <c r="H331" s="18" t="s">
        <v>1963</v>
      </c>
      <c r="I331" s="18" t="s">
        <v>1959</v>
      </c>
      <c r="J331" s="18" t="s">
        <v>2542</v>
      </c>
    </row>
    <row r="332" ht="14.25" spans="1:10">
      <c r="A332" s="18" t="s">
        <v>2543</v>
      </c>
      <c r="B332" s="21"/>
      <c r="C332" s="21"/>
      <c r="D332" s="21"/>
      <c r="E332" s="21"/>
      <c r="F332" s="21"/>
      <c r="G332" s="21"/>
      <c r="H332" s="21"/>
      <c r="I332" s="21"/>
      <c r="J332" s="21"/>
    </row>
    <row r="333" ht="28.5" spans="1:10">
      <c r="A333" s="18" t="s">
        <v>2481</v>
      </c>
      <c r="B333" s="18" t="s">
        <v>2518</v>
      </c>
      <c r="C333" s="18" t="s">
        <v>1954</v>
      </c>
      <c r="D333" s="18" t="s">
        <v>1960</v>
      </c>
      <c r="E333" s="18" t="s">
        <v>2518</v>
      </c>
      <c r="F333" s="18" t="s">
        <v>1969</v>
      </c>
      <c r="G333" s="18" t="s">
        <v>1970</v>
      </c>
      <c r="H333" s="18" t="s">
        <v>1963</v>
      </c>
      <c r="I333" s="18" t="s">
        <v>1959</v>
      </c>
      <c r="J333" s="18" t="s">
        <v>2518</v>
      </c>
    </row>
    <row r="334" ht="28.5" spans="1:10">
      <c r="A334" s="21"/>
      <c r="B334" s="21"/>
      <c r="C334" s="18" t="s">
        <v>1966</v>
      </c>
      <c r="D334" s="18" t="s">
        <v>1993</v>
      </c>
      <c r="E334" s="18" t="s">
        <v>2518</v>
      </c>
      <c r="F334" s="18" t="s">
        <v>1969</v>
      </c>
      <c r="G334" s="18" t="s">
        <v>1970</v>
      </c>
      <c r="H334" s="18" t="s">
        <v>1963</v>
      </c>
      <c r="I334" s="18" t="s">
        <v>1959</v>
      </c>
      <c r="J334" s="18" t="s">
        <v>2518</v>
      </c>
    </row>
    <row r="335" ht="28.5" spans="1:10">
      <c r="A335" s="21"/>
      <c r="B335" s="21"/>
      <c r="C335" s="18" t="s">
        <v>1971</v>
      </c>
      <c r="D335" s="18" t="s">
        <v>1972</v>
      </c>
      <c r="E335" s="18" t="s">
        <v>2518</v>
      </c>
      <c r="F335" s="18" t="s">
        <v>1969</v>
      </c>
      <c r="G335" s="18" t="s">
        <v>1970</v>
      </c>
      <c r="H335" s="18" t="s">
        <v>1963</v>
      </c>
      <c r="I335" s="18" t="s">
        <v>1959</v>
      </c>
      <c r="J335" s="18" t="s">
        <v>2518</v>
      </c>
    </row>
    <row r="336" ht="14.25" spans="1:10">
      <c r="A336" s="18" t="s">
        <v>2544</v>
      </c>
      <c r="B336" s="21"/>
      <c r="C336" s="21"/>
      <c r="D336" s="21"/>
      <c r="E336" s="21"/>
      <c r="F336" s="21"/>
      <c r="G336" s="21"/>
      <c r="H336" s="21"/>
      <c r="I336" s="21"/>
      <c r="J336" s="21"/>
    </row>
    <row r="337" ht="28.5" spans="1:10">
      <c r="A337" s="18" t="s">
        <v>2545</v>
      </c>
      <c r="B337" s="18" t="s">
        <v>2546</v>
      </c>
      <c r="C337" s="18" t="s">
        <v>1954</v>
      </c>
      <c r="D337" s="18" t="s">
        <v>1955</v>
      </c>
      <c r="E337" s="18" t="s">
        <v>2547</v>
      </c>
      <c r="F337" s="18" t="s">
        <v>1969</v>
      </c>
      <c r="G337" s="18" t="s">
        <v>1962</v>
      </c>
      <c r="H337" s="18" t="s">
        <v>1963</v>
      </c>
      <c r="I337" s="18" t="s">
        <v>1959</v>
      </c>
      <c r="J337" s="18" t="s">
        <v>2548</v>
      </c>
    </row>
    <row r="338" ht="28.5" spans="1:10">
      <c r="A338" s="21"/>
      <c r="B338" s="21"/>
      <c r="C338" s="18" t="s">
        <v>1966</v>
      </c>
      <c r="D338" s="18" t="s">
        <v>1993</v>
      </c>
      <c r="E338" s="18" t="s">
        <v>2549</v>
      </c>
      <c r="F338" s="18" t="s">
        <v>1969</v>
      </c>
      <c r="G338" s="18" t="s">
        <v>2550</v>
      </c>
      <c r="H338" s="18" t="s">
        <v>1963</v>
      </c>
      <c r="I338" s="18" t="s">
        <v>1959</v>
      </c>
      <c r="J338" s="18" t="s">
        <v>2548</v>
      </c>
    </row>
    <row r="339" ht="28.5" spans="1:10">
      <c r="A339" s="21"/>
      <c r="B339" s="21"/>
      <c r="C339" s="18" t="s">
        <v>1971</v>
      </c>
      <c r="D339" s="18" t="s">
        <v>1972</v>
      </c>
      <c r="E339" s="18" t="s">
        <v>2551</v>
      </c>
      <c r="F339" s="18" t="s">
        <v>1969</v>
      </c>
      <c r="G339" s="18" t="s">
        <v>2080</v>
      </c>
      <c r="H339" s="18" t="s">
        <v>1963</v>
      </c>
      <c r="I339" s="18" t="s">
        <v>1959</v>
      </c>
      <c r="J339" s="18" t="s">
        <v>2548</v>
      </c>
    </row>
    <row r="340" ht="28.5" spans="1:10">
      <c r="A340" s="18" t="s">
        <v>2481</v>
      </c>
      <c r="B340" s="18" t="s">
        <v>2552</v>
      </c>
      <c r="C340" s="18" t="s">
        <v>1954</v>
      </c>
      <c r="D340" s="18" t="s">
        <v>1955</v>
      </c>
      <c r="E340" s="18" t="s">
        <v>2553</v>
      </c>
      <c r="F340" s="18" t="s">
        <v>1969</v>
      </c>
      <c r="G340" s="18" t="s">
        <v>1962</v>
      </c>
      <c r="H340" s="18" t="s">
        <v>1963</v>
      </c>
      <c r="I340" s="18" t="s">
        <v>1959</v>
      </c>
      <c r="J340" s="18" t="s">
        <v>2554</v>
      </c>
    </row>
    <row r="341" ht="28.5" spans="1:10">
      <c r="A341" s="21"/>
      <c r="B341" s="21"/>
      <c r="C341" s="18" t="s">
        <v>1966</v>
      </c>
      <c r="D341" s="18" t="s">
        <v>1993</v>
      </c>
      <c r="E341" s="18" t="s">
        <v>2555</v>
      </c>
      <c r="F341" s="18" t="s">
        <v>1969</v>
      </c>
      <c r="G341" s="18" t="s">
        <v>2550</v>
      </c>
      <c r="H341" s="18" t="s">
        <v>1963</v>
      </c>
      <c r="I341" s="18" t="s">
        <v>1959</v>
      </c>
      <c r="J341" s="18" t="s">
        <v>2554</v>
      </c>
    </row>
    <row r="342" ht="28.5" spans="1:10">
      <c r="A342" s="21"/>
      <c r="B342" s="21"/>
      <c r="C342" s="18" t="s">
        <v>1971</v>
      </c>
      <c r="D342" s="18" t="s">
        <v>1972</v>
      </c>
      <c r="E342" s="18" t="s">
        <v>2551</v>
      </c>
      <c r="F342" s="18" t="s">
        <v>1969</v>
      </c>
      <c r="G342" s="18" t="s">
        <v>2080</v>
      </c>
      <c r="H342" s="18" t="s">
        <v>1963</v>
      </c>
      <c r="I342" s="18" t="s">
        <v>1959</v>
      </c>
      <c r="J342" s="18" t="s">
        <v>2554</v>
      </c>
    </row>
    <row r="343" ht="14.25" spans="1:10">
      <c r="A343" s="18" t="s">
        <v>2556</v>
      </c>
      <c r="B343" s="21"/>
      <c r="C343" s="21"/>
      <c r="D343" s="21"/>
      <c r="E343" s="21"/>
      <c r="F343" s="21"/>
      <c r="G343" s="21"/>
      <c r="H343" s="21"/>
      <c r="I343" s="21"/>
      <c r="J343" s="21"/>
    </row>
    <row r="344" ht="128.25" spans="1:10">
      <c r="A344" s="18" t="s">
        <v>2557</v>
      </c>
      <c r="B344" s="18" t="s">
        <v>2558</v>
      </c>
      <c r="C344" s="18" t="s">
        <v>1954</v>
      </c>
      <c r="D344" s="18" t="s">
        <v>1960</v>
      </c>
      <c r="E344" s="18" t="s">
        <v>2313</v>
      </c>
      <c r="F344" s="18" t="s">
        <v>1956</v>
      </c>
      <c r="G344" s="18" t="s">
        <v>1962</v>
      </c>
      <c r="H344" s="18" t="s">
        <v>1963</v>
      </c>
      <c r="I344" s="18" t="s">
        <v>1959</v>
      </c>
      <c r="J344" s="18" t="s">
        <v>2314</v>
      </c>
    </row>
    <row r="345" ht="42.75" spans="1:10">
      <c r="A345" s="21"/>
      <c r="B345" s="21"/>
      <c r="C345" s="18" t="s">
        <v>1966</v>
      </c>
      <c r="D345" s="18" t="s">
        <v>1993</v>
      </c>
      <c r="E345" s="18" t="s">
        <v>2319</v>
      </c>
      <c r="F345" s="18" t="s">
        <v>1956</v>
      </c>
      <c r="G345" s="18" t="s">
        <v>2559</v>
      </c>
      <c r="H345" s="18" t="s">
        <v>1950</v>
      </c>
      <c r="I345" s="18" t="s">
        <v>2055</v>
      </c>
      <c r="J345" s="18" t="s">
        <v>2320</v>
      </c>
    </row>
    <row r="346" ht="42.75" spans="1:10">
      <c r="A346" s="21"/>
      <c r="B346" s="21"/>
      <c r="C346" s="18" t="s">
        <v>1971</v>
      </c>
      <c r="D346" s="18" t="s">
        <v>1972</v>
      </c>
      <c r="E346" s="18" t="s">
        <v>2056</v>
      </c>
      <c r="F346" s="18" t="s">
        <v>1969</v>
      </c>
      <c r="G346" s="18" t="s">
        <v>2080</v>
      </c>
      <c r="H346" s="18" t="s">
        <v>1963</v>
      </c>
      <c r="I346" s="18" t="s">
        <v>1959</v>
      </c>
      <c r="J346" s="18" t="s">
        <v>2307</v>
      </c>
    </row>
    <row r="347" ht="14.25" spans="1:10">
      <c r="A347" s="18" t="s">
        <v>2560</v>
      </c>
      <c r="B347" s="21"/>
      <c r="C347" s="21"/>
      <c r="D347" s="21"/>
      <c r="E347" s="21"/>
      <c r="F347" s="21"/>
      <c r="G347" s="21"/>
      <c r="H347" s="21"/>
      <c r="I347" s="21"/>
      <c r="J347" s="21"/>
    </row>
    <row r="348" ht="71.25" spans="1:10">
      <c r="A348" s="18" t="s">
        <v>2561</v>
      </c>
      <c r="B348" s="18" t="s">
        <v>2562</v>
      </c>
      <c r="C348" s="18" t="s">
        <v>1954</v>
      </c>
      <c r="D348" s="18" t="s">
        <v>1955</v>
      </c>
      <c r="E348" s="18" t="s">
        <v>2563</v>
      </c>
      <c r="F348" s="18" t="s">
        <v>1969</v>
      </c>
      <c r="G348" s="18" t="s">
        <v>2564</v>
      </c>
      <c r="H348" s="18" t="s">
        <v>1963</v>
      </c>
      <c r="I348" s="18" t="s">
        <v>1959</v>
      </c>
      <c r="J348" s="18" t="s">
        <v>2565</v>
      </c>
    </row>
    <row r="349" ht="28.5" spans="1:10">
      <c r="A349" s="21"/>
      <c r="B349" s="21"/>
      <c r="C349" s="18" t="s">
        <v>1966</v>
      </c>
      <c r="D349" s="18" t="s">
        <v>1993</v>
      </c>
      <c r="E349" s="18" t="s">
        <v>2566</v>
      </c>
      <c r="F349" s="18" t="s">
        <v>1956</v>
      </c>
      <c r="G349" s="18" t="s">
        <v>2566</v>
      </c>
      <c r="H349" s="18" t="s">
        <v>1950</v>
      </c>
      <c r="I349" s="18" t="s">
        <v>2055</v>
      </c>
      <c r="J349" s="18" t="s">
        <v>2567</v>
      </c>
    </row>
    <row r="350" ht="42.75" spans="1:10">
      <c r="A350" s="21"/>
      <c r="B350" s="21"/>
      <c r="C350" s="18" t="s">
        <v>1971</v>
      </c>
      <c r="D350" s="18" t="s">
        <v>1972</v>
      </c>
      <c r="E350" s="18" t="s">
        <v>2568</v>
      </c>
      <c r="F350" s="18" t="s">
        <v>1969</v>
      </c>
      <c r="G350" s="18" t="s">
        <v>2072</v>
      </c>
      <c r="H350" s="18" t="s">
        <v>1963</v>
      </c>
      <c r="I350" s="18" t="s">
        <v>1959</v>
      </c>
      <c r="J350" s="18" t="s">
        <v>2569</v>
      </c>
    </row>
    <row r="351" ht="28.5" spans="1:10">
      <c r="A351" s="18" t="s">
        <v>2570</v>
      </c>
      <c r="B351" s="21"/>
      <c r="C351" s="21"/>
      <c r="D351" s="21"/>
      <c r="E351" s="21"/>
      <c r="F351" s="21"/>
      <c r="G351" s="21"/>
      <c r="H351" s="21"/>
      <c r="I351" s="21"/>
      <c r="J351" s="21"/>
    </row>
    <row r="352" ht="228" spans="1:10">
      <c r="A352" s="18" t="s">
        <v>2571</v>
      </c>
      <c r="B352" s="18" t="s">
        <v>2572</v>
      </c>
      <c r="C352" s="18" t="s">
        <v>1954</v>
      </c>
      <c r="D352" s="18" t="s">
        <v>1955</v>
      </c>
      <c r="E352" s="18" t="s">
        <v>2573</v>
      </c>
      <c r="F352" s="18" t="s">
        <v>1969</v>
      </c>
      <c r="G352" s="18" t="s">
        <v>2574</v>
      </c>
      <c r="H352" s="18" t="s">
        <v>2105</v>
      </c>
      <c r="I352" s="18" t="s">
        <v>1959</v>
      </c>
      <c r="J352" s="18" t="s">
        <v>2573</v>
      </c>
    </row>
    <row r="353" ht="14.25" spans="1:10">
      <c r="A353" s="21"/>
      <c r="B353" s="21"/>
      <c r="C353" s="18" t="s">
        <v>1954</v>
      </c>
      <c r="D353" s="18" t="s">
        <v>1955</v>
      </c>
      <c r="E353" s="18" t="s">
        <v>2575</v>
      </c>
      <c r="F353" s="18" t="s">
        <v>1969</v>
      </c>
      <c r="G353" s="18" t="s">
        <v>2576</v>
      </c>
      <c r="H353" s="18" t="s">
        <v>2105</v>
      </c>
      <c r="I353" s="18" t="s">
        <v>1959</v>
      </c>
      <c r="J353" s="18" t="s">
        <v>2575</v>
      </c>
    </row>
    <row r="354" ht="57" spans="1:10">
      <c r="A354" s="21"/>
      <c r="B354" s="21"/>
      <c r="C354" s="18" t="s">
        <v>1954</v>
      </c>
      <c r="D354" s="18" t="s">
        <v>1960</v>
      </c>
      <c r="E354" s="18" t="s">
        <v>2577</v>
      </c>
      <c r="F354" s="18" t="s">
        <v>1969</v>
      </c>
      <c r="G354" s="18" t="s">
        <v>2564</v>
      </c>
      <c r="H354" s="18" t="s">
        <v>1963</v>
      </c>
      <c r="I354" s="18" t="s">
        <v>1959</v>
      </c>
      <c r="J354" s="18" t="s">
        <v>2578</v>
      </c>
    </row>
    <row r="355" ht="28.5" spans="1:10">
      <c r="A355" s="21"/>
      <c r="B355" s="21"/>
      <c r="C355" s="18" t="s">
        <v>1954</v>
      </c>
      <c r="D355" s="18" t="s">
        <v>1960</v>
      </c>
      <c r="E355" s="18" t="s">
        <v>2579</v>
      </c>
      <c r="F355" s="18" t="s">
        <v>1969</v>
      </c>
      <c r="G355" s="18" t="s">
        <v>2564</v>
      </c>
      <c r="H355" s="18" t="s">
        <v>1963</v>
      </c>
      <c r="I355" s="18" t="s">
        <v>1959</v>
      </c>
      <c r="J355" s="18" t="s">
        <v>2578</v>
      </c>
    </row>
    <row r="356" ht="28.5" spans="1:10">
      <c r="A356" s="21"/>
      <c r="B356" s="21"/>
      <c r="C356" s="18" t="s">
        <v>1954</v>
      </c>
      <c r="D356" s="18" t="s">
        <v>1960</v>
      </c>
      <c r="E356" s="18" t="s">
        <v>2580</v>
      </c>
      <c r="F356" s="18" t="s">
        <v>1969</v>
      </c>
      <c r="G356" s="18" t="s">
        <v>2083</v>
      </c>
      <c r="H356" s="18" t="s">
        <v>1963</v>
      </c>
      <c r="I356" s="18" t="s">
        <v>1959</v>
      </c>
      <c r="J356" s="18" t="s">
        <v>2578</v>
      </c>
    </row>
    <row r="357" ht="14.25" spans="1:10">
      <c r="A357" s="21"/>
      <c r="B357" s="21"/>
      <c r="C357" s="18" t="s">
        <v>1954</v>
      </c>
      <c r="D357" s="18" t="s">
        <v>1960</v>
      </c>
      <c r="E357" s="18" t="s">
        <v>2581</v>
      </c>
      <c r="F357" s="18" t="s">
        <v>1969</v>
      </c>
      <c r="G357" s="18" t="s">
        <v>1970</v>
      </c>
      <c r="H357" s="18" t="s">
        <v>1963</v>
      </c>
      <c r="I357" s="18" t="s">
        <v>1959</v>
      </c>
      <c r="J357" s="18" t="s">
        <v>2578</v>
      </c>
    </row>
    <row r="358" ht="14.25" spans="1:10">
      <c r="A358" s="21"/>
      <c r="B358" s="21"/>
      <c r="C358" s="18" t="s">
        <v>1966</v>
      </c>
      <c r="D358" s="18" t="s">
        <v>1967</v>
      </c>
      <c r="E358" s="18" t="s">
        <v>2582</v>
      </c>
      <c r="F358" s="18" t="s">
        <v>1969</v>
      </c>
      <c r="G358" s="18" t="s">
        <v>2583</v>
      </c>
      <c r="H358" s="18" t="s">
        <v>1958</v>
      </c>
      <c r="I358" s="18" t="s">
        <v>1959</v>
      </c>
      <c r="J358" s="18" t="s">
        <v>2582</v>
      </c>
    </row>
    <row r="359" ht="71.25" spans="1:10">
      <c r="A359" s="21"/>
      <c r="B359" s="21"/>
      <c r="C359" s="18" t="s">
        <v>1966</v>
      </c>
      <c r="D359" s="18" t="s">
        <v>1993</v>
      </c>
      <c r="E359" s="18" t="s">
        <v>2584</v>
      </c>
      <c r="F359" s="18" t="s">
        <v>1956</v>
      </c>
      <c r="G359" s="18" t="s">
        <v>2507</v>
      </c>
      <c r="H359" s="18" t="s">
        <v>2105</v>
      </c>
      <c r="I359" s="18" t="s">
        <v>2055</v>
      </c>
      <c r="J359" s="18" t="s">
        <v>2585</v>
      </c>
    </row>
    <row r="360" ht="14.25" spans="1:10">
      <c r="A360" s="21"/>
      <c r="B360" s="21"/>
      <c r="C360" s="18" t="s">
        <v>1971</v>
      </c>
      <c r="D360" s="18" t="s">
        <v>1972</v>
      </c>
      <c r="E360" s="18" t="s">
        <v>2551</v>
      </c>
      <c r="F360" s="18" t="s">
        <v>1969</v>
      </c>
      <c r="G360" s="18" t="s">
        <v>2080</v>
      </c>
      <c r="H360" s="18" t="s">
        <v>1963</v>
      </c>
      <c r="I360" s="18" t="s">
        <v>1959</v>
      </c>
      <c r="J360" s="18" t="s">
        <v>2551</v>
      </c>
    </row>
    <row r="361" ht="14.25" spans="1:10">
      <c r="A361" s="18" t="s">
        <v>2586</v>
      </c>
      <c r="B361" s="21"/>
      <c r="C361" s="21"/>
      <c r="D361" s="21"/>
      <c r="E361" s="21"/>
      <c r="F361" s="21"/>
      <c r="G361" s="21"/>
      <c r="H361" s="21"/>
      <c r="I361" s="21"/>
      <c r="J361" s="21"/>
    </row>
    <row r="362" ht="71.25" spans="1:10">
      <c r="A362" s="18" t="s">
        <v>2587</v>
      </c>
      <c r="B362" s="18" t="s">
        <v>2588</v>
      </c>
      <c r="C362" s="18" t="s">
        <v>1954</v>
      </c>
      <c r="D362" s="18" t="s">
        <v>1960</v>
      </c>
      <c r="E362" s="18" t="s">
        <v>2297</v>
      </c>
      <c r="F362" s="18" t="s">
        <v>1956</v>
      </c>
      <c r="G362" s="18" t="s">
        <v>1962</v>
      </c>
      <c r="H362" s="18" t="s">
        <v>1963</v>
      </c>
      <c r="I362" s="18" t="s">
        <v>1959</v>
      </c>
      <c r="J362" s="18" t="s">
        <v>2298</v>
      </c>
    </row>
    <row r="363" ht="85.5" spans="1:10">
      <c r="A363" s="21"/>
      <c r="B363" s="21"/>
      <c r="C363" s="18" t="s">
        <v>1966</v>
      </c>
      <c r="D363" s="18" t="s">
        <v>1993</v>
      </c>
      <c r="E363" s="18" t="s">
        <v>2337</v>
      </c>
      <c r="F363" s="18" t="s">
        <v>1969</v>
      </c>
      <c r="G363" s="18" t="s">
        <v>1962</v>
      </c>
      <c r="H363" s="18" t="s">
        <v>1963</v>
      </c>
      <c r="I363" s="18" t="s">
        <v>1959</v>
      </c>
      <c r="J363" s="18" t="s">
        <v>2338</v>
      </c>
    </row>
    <row r="364" ht="42.75" spans="1:10">
      <c r="A364" s="21"/>
      <c r="B364" s="21"/>
      <c r="C364" s="18" t="s">
        <v>1971</v>
      </c>
      <c r="D364" s="18" t="s">
        <v>1972</v>
      </c>
      <c r="E364" s="18" t="s">
        <v>2056</v>
      </c>
      <c r="F364" s="18" t="s">
        <v>1969</v>
      </c>
      <c r="G364" s="18" t="s">
        <v>1970</v>
      </c>
      <c r="H364" s="18" t="s">
        <v>1963</v>
      </c>
      <c r="I364" s="18" t="s">
        <v>1959</v>
      </c>
      <c r="J364" s="18" t="s">
        <v>2307</v>
      </c>
    </row>
    <row r="365" ht="14.25" spans="1:10">
      <c r="A365" s="18" t="s">
        <v>2589</v>
      </c>
      <c r="B365" s="21"/>
      <c r="C365" s="21"/>
      <c r="D365" s="21"/>
      <c r="E365" s="21"/>
      <c r="F365" s="21"/>
      <c r="G365" s="21"/>
      <c r="H365" s="21"/>
      <c r="I365" s="21"/>
      <c r="J365" s="21"/>
    </row>
    <row r="366" ht="71.25" spans="1:10">
      <c r="A366" s="18" t="s">
        <v>2590</v>
      </c>
      <c r="B366" s="18" t="s">
        <v>2591</v>
      </c>
      <c r="C366" s="18" t="s">
        <v>1954</v>
      </c>
      <c r="D366" s="18" t="s">
        <v>1955</v>
      </c>
      <c r="E366" s="18" t="s">
        <v>2592</v>
      </c>
      <c r="F366" s="18" t="s">
        <v>1956</v>
      </c>
      <c r="G366" s="18" t="s">
        <v>2593</v>
      </c>
      <c r="H366" s="18" t="s">
        <v>1963</v>
      </c>
      <c r="I366" s="18" t="s">
        <v>1959</v>
      </c>
      <c r="J366" s="18" t="s">
        <v>2592</v>
      </c>
    </row>
    <row r="367" ht="42.75" spans="1:10">
      <c r="A367" s="21"/>
      <c r="B367" s="21"/>
      <c r="C367" s="18" t="s">
        <v>1966</v>
      </c>
      <c r="D367" s="18" t="s">
        <v>1967</v>
      </c>
      <c r="E367" s="18" t="s">
        <v>2594</v>
      </c>
      <c r="F367" s="18" t="s">
        <v>2246</v>
      </c>
      <c r="G367" s="18" t="s">
        <v>2595</v>
      </c>
      <c r="H367" s="18" t="s">
        <v>1963</v>
      </c>
      <c r="I367" s="18" t="s">
        <v>1959</v>
      </c>
      <c r="J367" s="18" t="s">
        <v>2594</v>
      </c>
    </row>
    <row r="368" ht="14.25" spans="1:10">
      <c r="A368" s="21"/>
      <c r="B368" s="21"/>
      <c r="C368" s="18" t="s">
        <v>1971</v>
      </c>
      <c r="D368" s="18" t="s">
        <v>1972</v>
      </c>
      <c r="E368" s="18" t="s">
        <v>2551</v>
      </c>
      <c r="F368" s="18" t="s">
        <v>1956</v>
      </c>
      <c r="G368" s="18" t="s">
        <v>1970</v>
      </c>
      <c r="H368" s="18" t="s">
        <v>1963</v>
      </c>
      <c r="I368" s="18" t="s">
        <v>1959</v>
      </c>
      <c r="J368" s="18" t="s">
        <v>2551</v>
      </c>
    </row>
    <row r="369" ht="71.25" spans="1:10">
      <c r="A369" s="18" t="s">
        <v>2596</v>
      </c>
      <c r="B369" s="18" t="s">
        <v>2597</v>
      </c>
      <c r="C369" s="18" t="s">
        <v>1954</v>
      </c>
      <c r="D369" s="18" t="s">
        <v>1955</v>
      </c>
      <c r="E369" s="18" t="s">
        <v>2598</v>
      </c>
      <c r="F369" s="18" t="s">
        <v>1969</v>
      </c>
      <c r="G369" s="18" t="s">
        <v>2593</v>
      </c>
      <c r="H369" s="18" t="s">
        <v>1963</v>
      </c>
      <c r="I369" s="18" t="s">
        <v>2055</v>
      </c>
      <c r="J369" s="18" t="s">
        <v>2598</v>
      </c>
    </row>
    <row r="370" ht="42.75" spans="1:10">
      <c r="A370" s="21"/>
      <c r="B370" s="21"/>
      <c r="C370" s="18" t="s">
        <v>1966</v>
      </c>
      <c r="D370" s="18" t="s">
        <v>1967</v>
      </c>
      <c r="E370" s="18" t="s">
        <v>2599</v>
      </c>
      <c r="F370" s="18" t="s">
        <v>2246</v>
      </c>
      <c r="G370" s="18" t="s">
        <v>2595</v>
      </c>
      <c r="H370" s="18" t="s">
        <v>1963</v>
      </c>
      <c r="I370" s="18" t="s">
        <v>2055</v>
      </c>
      <c r="J370" s="18" t="s">
        <v>2599</v>
      </c>
    </row>
    <row r="371" ht="14.25" spans="1:10">
      <c r="A371" s="21"/>
      <c r="B371" s="21"/>
      <c r="C371" s="18" t="s">
        <v>1971</v>
      </c>
      <c r="D371" s="18" t="s">
        <v>1972</v>
      </c>
      <c r="E371" s="18" t="s">
        <v>2551</v>
      </c>
      <c r="F371" s="18" t="s">
        <v>1969</v>
      </c>
      <c r="G371" s="18" t="s">
        <v>1970</v>
      </c>
      <c r="H371" s="18" t="s">
        <v>1963</v>
      </c>
      <c r="I371" s="18" t="s">
        <v>2055</v>
      </c>
      <c r="J371" s="18" t="s">
        <v>2551</v>
      </c>
    </row>
    <row r="372" ht="14.25" spans="1:10">
      <c r="A372" s="18" t="s">
        <v>2600</v>
      </c>
      <c r="B372" s="21"/>
      <c r="C372" s="21"/>
      <c r="D372" s="21"/>
      <c r="E372" s="21"/>
      <c r="F372" s="21"/>
      <c r="G372" s="21"/>
      <c r="H372" s="21"/>
      <c r="I372" s="21"/>
      <c r="J372" s="21"/>
    </row>
    <row r="373" ht="114" spans="1:10">
      <c r="A373" s="18" t="s">
        <v>2601</v>
      </c>
      <c r="B373" s="18" t="s">
        <v>2602</v>
      </c>
      <c r="C373" s="18" t="s">
        <v>1954</v>
      </c>
      <c r="D373" s="18" t="s">
        <v>2129</v>
      </c>
      <c r="E373" s="18" t="s">
        <v>2603</v>
      </c>
      <c r="F373" s="18" t="s">
        <v>2246</v>
      </c>
      <c r="G373" s="18" t="s">
        <v>2046</v>
      </c>
      <c r="H373" s="18" t="s">
        <v>1963</v>
      </c>
      <c r="I373" s="18" t="s">
        <v>1959</v>
      </c>
      <c r="J373" s="18" t="s">
        <v>2604</v>
      </c>
    </row>
    <row r="374" ht="42.75" spans="1:10">
      <c r="A374" s="21"/>
      <c r="B374" s="21"/>
      <c r="C374" s="18" t="s">
        <v>1966</v>
      </c>
      <c r="D374" s="18" t="s">
        <v>1993</v>
      </c>
      <c r="E374" s="18" t="s">
        <v>2605</v>
      </c>
      <c r="F374" s="18" t="s">
        <v>1956</v>
      </c>
      <c r="G374" s="18" t="s">
        <v>2606</v>
      </c>
      <c r="H374" s="18" t="s">
        <v>2505</v>
      </c>
      <c r="I374" s="18" t="s">
        <v>2055</v>
      </c>
      <c r="J374" s="18" t="s">
        <v>2607</v>
      </c>
    </row>
    <row r="375" ht="42.75" spans="1:10">
      <c r="A375" s="21"/>
      <c r="B375" s="21"/>
      <c r="C375" s="18" t="s">
        <v>1971</v>
      </c>
      <c r="D375" s="18" t="s">
        <v>1972</v>
      </c>
      <c r="E375" s="18" t="s">
        <v>2551</v>
      </c>
      <c r="F375" s="18" t="s">
        <v>1969</v>
      </c>
      <c r="G375" s="18" t="s">
        <v>2083</v>
      </c>
      <c r="H375" s="18" t="s">
        <v>1963</v>
      </c>
      <c r="I375" s="18" t="s">
        <v>1959</v>
      </c>
      <c r="J375" s="18" t="s">
        <v>2608</v>
      </c>
    </row>
    <row r="376" ht="71.25" spans="1:10">
      <c r="A376" s="18" t="s">
        <v>2609</v>
      </c>
      <c r="B376" s="18" t="s">
        <v>2610</v>
      </c>
      <c r="C376" s="18" t="s">
        <v>1954</v>
      </c>
      <c r="D376" s="18" t="s">
        <v>2129</v>
      </c>
      <c r="E376" s="18" t="s">
        <v>2611</v>
      </c>
      <c r="F376" s="18" t="s">
        <v>1956</v>
      </c>
      <c r="G376" s="18" t="s">
        <v>2612</v>
      </c>
      <c r="H376" s="18" t="s">
        <v>1963</v>
      </c>
      <c r="I376" s="18" t="s">
        <v>1959</v>
      </c>
      <c r="J376" s="18" t="s">
        <v>2611</v>
      </c>
    </row>
    <row r="377" ht="28.5" spans="1:10">
      <c r="A377" s="21"/>
      <c r="B377" s="21"/>
      <c r="C377" s="18" t="s">
        <v>1966</v>
      </c>
      <c r="D377" s="18" t="s">
        <v>1993</v>
      </c>
      <c r="E377" s="18" t="s">
        <v>2613</v>
      </c>
      <c r="F377" s="18" t="s">
        <v>1956</v>
      </c>
      <c r="G377" s="18" t="s">
        <v>2606</v>
      </c>
      <c r="H377" s="18" t="s">
        <v>2505</v>
      </c>
      <c r="I377" s="18" t="s">
        <v>2055</v>
      </c>
      <c r="J377" s="18" t="s">
        <v>2613</v>
      </c>
    </row>
    <row r="378" ht="42.75" spans="1:10">
      <c r="A378" s="21"/>
      <c r="B378" s="21"/>
      <c r="C378" s="18" t="s">
        <v>1971</v>
      </c>
      <c r="D378" s="18" t="s">
        <v>1972</v>
      </c>
      <c r="E378" s="18" t="s">
        <v>2551</v>
      </c>
      <c r="F378" s="18" t="s">
        <v>2327</v>
      </c>
      <c r="G378" s="18" t="s">
        <v>2083</v>
      </c>
      <c r="H378" s="18" t="s">
        <v>1963</v>
      </c>
      <c r="I378" s="18" t="s">
        <v>1959</v>
      </c>
      <c r="J378" s="18" t="s">
        <v>2614</v>
      </c>
    </row>
    <row r="379" ht="85.5" spans="1:10">
      <c r="A379" s="18" t="s">
        <v>2615</v>
      </c>
      <c r="B379" s="18" t="s">
        <v>2616</v>
      </c>
      <c r="C379" s="18" t="s">
        <v>1954</v>
      </c>
      <c r="D379" s="18" t="s">
        <v>1955</v>
      </c>
      <c r="E379" s="18" t="s">
        <v>2617</v>
      </c>
      <c r="F379" s="18" t="s">
        <v>1956</v>
      </c>
      <c r="G379" s="18" t="s">
        <v>2618</v>
      </c>
      <c r="H379" s="18" t="s">
        <v>1963</v>
      </c>
      <c r="I379" s="18" t="s">
        <v>2055</v>
      </c>
      <c r="J379" s="18" t="s">
        <v>2619</v>
      </c>
    </row>
    <row r="380" ht="71.25" spans="1:10">
      <c r="A380" s="21"/>
      <c r="B380" s="21"/>
      <c r="C380" s="18" t="s">
        <v>1954</v>
      </c>
      <c r="D380" s="18" t="s">
        <v>1955</v>
      </c>
      <c r="E380" s="18" t="s">
        <v>2620</v>
      </c>
      <c r="F380" s="18" t="s">
        <v>1956</v>
      </c>
      <c r="G380" s="18" t="s">
        <v>2618</v>
      </c>
      <c r="H380" s="18" t="s">
        <v>1963</v>
      </c>
      <c r="I380" s="18" t="s">
        <v>2055</v>
      </c>
      <c r="J380" s="18" t="s">
        <v>2621</v>
      </c>
    </row>
    <row r="381" ht="71.25" spans="1:10">
      <c r="A381" s="21"/>
      <c r="B381" s="21"/>
      <c r="C381" s="18" t="s">
        <v>1954</v>
      </c>
      <c r="D381" s="18" t="s">
        <v>1955</v>
      </c>
      <c r="E381" s="18" t="s">
        <v>2620</v>
      </c>
      <c r="F381" s="18" t="s">
        <v>1956</v>
      </c>
      <c r="G381" s="18" t="s">
        <v>2618</v>
      </c>
      <c r="H381" s="18" t="s">
        <v>1963</v>
      </c>
      <c r="I381" s="18" t="s">
        <v>2055</v>
      </c>
      <c r="J381" s="18" t="s">
        <v>2619</v>
      </c>
    </row>
    <row r="382" ht="114" spans="1:10">
      <c r="A382" s="21"/>
      <c r="B382" s="21"/>
      <c r="C382" s="18" t="s">
        <v>1954</v>
      </c>
      <c r="D382" s="18" t="s">
        <v>1960</v>
      </c>
      <c r="E382" s="18" t="s">
        <v>2622</v>
      </c>
      <c r="F382" s="18" t="s">
        <v>2246</v>
      </c>
      <c r="G382" s="18" t="s">
        <v>2623</v>
      </c>
      <c r="H382" s="18" t="s">
        <v>2624</v>
      </c>
      <c r="I382" s="18" t="s">
        <v>1959</v>
      </c>
      <c r="J382" s="18" t="s">
        <v>2625</v>
      </c>
    </row>
    <row r="383" ht="57" spans="1:10">
      <c r="A383" s="21"/>
      <c r="B383" s="21"/>
      <c r="C383" s="18" t="s">
        <v>1954</v>
      </c>
      <c r="D383" s="18" t="s">
        <v>2129</v>
      </c>
      <c r="E383" s="18" t="s">
        <v>2626</v>
      </c>
      <c r="F383" s="18" t="s">
        <v>1956</v>
      </c>
      <c r="G383" s="18" t="s">
        <v>2627</v>
      </c>
      <c r="H383" s="18" t="s">
        <v>1963</v>
      </c>
      <c r="I383" s="18" t="s">
        <v>2055</v>
      </c>
      <c r="J383" s="18" t="s">
        <v>2628</v>
      </c>
    </row>
    <row r="384" ht="71.25" spans="1:10">
      <c r="A384" s="21"/>
      <c r="B384" s="21"/>
      <c r="C384" s="18" t="s">
        <v>1966</v>
      </c>
      <c r="D384" s="18" t="s">
        <v>1993</v>
      </c>
      <c r="E384" s="18" t="s">
        <v>2629</v>
      </c>
      <c r="F384" s="18" t="s">
        <v>1956</v>
      </c>
      <c r="G384" s="18" t="s">
        <v>2618</v>
      </c>
      <c r="H384" s="18" t="s">
        <v>2505</v>
      </c>
      <c r="I384" s="18" t="s">
        <v>2055</v>
      </c>
      <c r="J384" s="18" t="s">
        <v>2630</v>
      </c>
    </row>
    <row r="385" ht="42.75" spans="1:10">
      <c r="A385" s="21"/>
      <c r="B385" s="21"/>
      <c r="C385" s="18" t="s">
        <v>1971</v>
      </c>
      <c r="D385" s="18" t="s">
        <v>1972</v>
      </c>
      <c r="E385" s="18" t="s">
        <v>2631</v>
      </c>
      <c r="F385" s="18" t="s">
        <v>1956</v>
      </c>
      <c r="G385" s="18" t="s">
        <v>2083</v>
      </c>
      <c r="H385" s="18" t="s">
        <v>1963</v>
      </c>
      <c r="I385" s="18" t="s">
        <v>2055</v>
      </c>
      <c r="J385" s="18" t="s">
        <v>2632</v>
      </c>
    </row>
    <row r="386" ht="14.25" spans="1:10">
      <c r="A386" s="18" t="s">
        <v>2633</v>
      </c>
      <c r="B386" s="21"/>
      <c r="C386" s="21"/>
      <c r="D386" s="21"/>
      <c r="E386" s="21"/>
      <c r="F386" s="21"/>
      <c r="G386" s="21"/>
      <c r="H386" s="21"/>
      <c r="I386" s="21"/>
      <c r="J386" s="21"/>
    </row>
    <row r="387" ht="28.5" spans="1:10">
      <c r="A387" s="18" t="s">
        <v>2481</v>
      </c>
      <c r="B387" s="18" t="s">
        <v>2634</v>
      </c>
      <c r="C387" s="18" t="s">
        <v>1954</v>
      </c>
      <c r="D387" s="18" t="s">
        <v>1960</v>
      </c>
      <c r="E387" s="18" t="s">
        <v>2635</v>
      </c>
      <c r="F387" s="18" t="s">
        <v>1956</v>
      </c>
      <c r="G387" s="18" t="s">
        <v>2636</v>
      </c>
      <c r="H387" s="18" t="s">
        <v>2001</v>
      </c>
      <c r="I387" s="18" t="s">
        <v>2055</v>
      </c>
      <c r="J387" s="18" t="s">
        <v>2634</v>
      </c>
    </row>
    <row r="388" ht="28.5" spans="1:10">
      <c r="A388" s="21"/>
      <c r="B388" s="21"/>
      <c r="C388" s="18" t="s">
        <v>1966</v>
      </c>
      <c r="D388" s="18" t="s">
        <v>1993</v>
      </c>
      <c r="E388" s="18" t="s">
        <v>2635</v>
      </c>
      <c r="F388" s="18" t="s">
        <v>1956</v>
      </c>
      <c r="G388" s="18" t="s">
        <v>2636</v>
      </c>
      <c r="H388" s="18" t="s">
        <v>2001</v>
      </c>
      <c r="I388" s="18" t="s">
        <v>2055</v>
      </c>
      <c r="J388" s="18" t="s">
        <v>2634</v>
      </c>
    </row>
    <row r="389" ht="28.5" spans="1:10">
      <c r="A389" s="21"/>
      <c r="B389" s="21"/>
      <c r="C389" s="18" t="s">
        <v>1971</v>
      </c>
      <c r="D389" s="18" t="s">
        <v>1972</v>
      </c>
      <c r="E389" s="18" t="s">
        <v>2635</v>
      </c>
      <c r="F389" s="18" t="s">
        <v>1956</v>
      </c>
      <c r="G389" s="18" t="s">
        <v>2636</v>
      </c>
      <c r="H389" s="18" t="s">
        <v>2001</v>
      </c>
      <c r="I389" s="18" t="s">
        <v>2055</v>
      </c>
      <c r="J389" s="18" t="s">
        <v>2634</v>
      </c>
    </row>
    <row r="390" ht="42.75" spans="1:10">
      <c r="A390" s="18" t="s">
        <v>2637</v>
      </c>
      <c r="B390" s="18" t="s">
        <v>2638</v>
      </c>
      <c r="C390" s="18" t="s">
        <v>1954</v>
      </c>
      <c r="D390" s="18" t="s">
        <v>1960</v>
      </c>
      <c r="E390" s="18" t="s">
        <v>2638</v>
      </c>
      <c r="F390" s="18" t="s">
        <v>1956</v>
      </c>
      <c r="G390" s="18" t="s">
        <v>2636</v>
      </c>
      <c r="H390" s="18" t="s">
        <v>2001</v>
      </c>
      <c r="I390" s="18" t="s">
        <v>2055</v>
      </c>
      <c r="J390" s="18" t="s">
        <v>2638</v>
      </c>
    </row>
    <row r="391" ht="42.75" spans="1:10">
      <c r="A391" s="21"/>
      <c r="B391" s="21"/>
      <c r="C391" s="18" t="s">
        <v>1966</v>
      </c>
      <c r="D391" s="18" t="s">
        <v>1993</v>
      </c>
      <c r="E391" s="18" t="s">
        <v>2638</v>
      </c>
      <c r="F391" s="18" t="s">
        <v>1956</v>
      </c>
      <c r="G391" s="18" t="s">
        <v>2636</v>
      </c>
      <c r="H391" s="18" t="s">
        <v>2001</v>
      </c>
      <c r="I391" s="18" t="s">
        <v>2055</v>
      </c>
      <c r="J391" s="18" t="s">
        <v>2638</v>
      </c>
    </row>
    <row r="392" ht="42.75" spans="1:10">
      <c r="A392" s="21"/>
      <c r="B392" s="21"/>
      <c r="C392" s="18" t="s">
        <v>1971</v>
      </c>
      <c r="D392" s="18" t="s">
        <v>1972</v>
      </c>
      <c r="E392" s="18" t="s">
        <v>2638</v>
      </c>
      <c r="F392" s="18" t="s">
        <v>1956</v>
      </c>
      <c r="G392" s="18" t="s">
        <v>2636</v>
      </c>
      <c r="H392" s="18" t="s">
        <v>2001</v>
      </c>
      <c r="I392" s="18" t="s">
        <v>2055</v>
      </c>
      <c r="J392" s="18" t="s">
        <v>2638</v>
      </c>
    </row>
    <row r="393" ht="42.75" spans="1:10">
      <c r="A393" s="18" t="s">
        <v>2639</v>
      </c>
      <c r="B393" s="18" t="s">
        <v>2640</v>
      </c>
      <c r="C393" s="18" t="s">
        <v>1954</v>
      </c>
      <c r="D393" s="18" t="s">
        <v>1960</v>
      </c>
      <c r="E393" s="18" t="s">
        <v>2640</v>
      </c>
      <c r="F393" s="18" t="s">
        <v>1956</v>
      </c>
      <c r="G393" s="18" t="s">
        <v>2636</v>
      </c>
      <c r="H393" s="18" t="s">
        <v>2001</v>
      </c>
      <c r="I393" s="18" t="s">
        <v>2055</v>
      </c>
      <c r="J393" s="18" t="s">
        <v>2640</v>
      </c>
    </row>
    <row r="394" ht="42.75" spans="1:10">
      <c r="A394" s="21"/>
      <c r="B394" s="21"/>
      <c r="C394" s="18" t="s">
        <v>1966</v>
      </c>
      <c r="D394" s="18" t="s">
        <v>1993</v>
      </c>
      <c r="E394" s="18" t="s">
        <v>2640</v>
      </c>
      <c r="F394" s="18" t="s">
        <v>1956</v>
      </c>
      <c r="G394" s="18" t="s">
        <v>2636</v>
      </c>
      <c r="H394" s="18" t="s">
        <v>2001</v>
      </c>
      <c r="I394" s="18" t="s">
        <v>2055</v>
      </c>
      <c r="J394" s="18" t="s">
        <v>2640</v>
      </c>
    </row>
    <row r="395" ht="42.75" spans="1:10">
      <c r="A395" s="21"/>
      <c r="B395" s="21"/>
      <c r="C395" s="18" t="s">
        <v>1971</v>
      </c>
      <c r="D395" s="18" t="s">
        <v>1972</v>
      </c>
      <c r="E395" s="18" t="s">
        <v>2640</v>
      </c>
      <c r="F395" s="18" t="s">
        <v>1956</v>
      </c>
      <c r="G395" s="18" t="s">
        <v>2636</v>
      </c>
      <c r="H395" s="18" t="s">
        <v>2001</v>
      </c>
      <c r="I395" s="18" t="s">
        <v>2055</v>
      </c>
      <c r="J395" s="18" t="s">
        <v>2640</v>
      </c>
    </row>
    <row r="396" ht="28.5" spans="1:10">
      <c r="A396" s="18" t="s">
        <v>2641</v>
      </c>
      <c r="B396" s="18" t="s">
        <v>2634</v>
      </c>
      <c r="C396" s="18" t="s">
        <v>1954</v>
      </c>
      <c r="D396" s="18" t="s">
        <v>1960</v>
      </c>
      <c r="E396" s="18" t="s">
        <v>2635</v>
      </c>
      <c r="F396" s="18" t="s">
        <v>1956</v>
      </c>
      <c r="G396" s="18" t="s">
        <v>2636</v>
      </c>
      <c r="H396" s="18" t="s">
        <v>2001</v>
      </c>
      <c r="I396" s="18" t="s">
        <v>2055</v>
      </c>
      <c r="J396" s="18" t="s">
        <v>2635</v>
      </c>
    </row>
    <row r="397" ht="28.5" spans="1:10">
      <c r="A397" s="21"/>
      <c r="B397" s="21"/>
      <c r="C397" s="18" t="s">
        <v>1966</v>
      </c>
      <c r="D397" s="18" t="s">
        <v>1993</v>
      </c>
      <c r="E397" s="18" t="s">
        <v>2635</v>
      </c>
      <c r="F397" s="18" t="s">
        <v>1956</v>
      </c>
      <c r="G397" s="18" t="s">
        <v>2636</v>
      </c>
      <c r="H397" s="18" t="s">
        <v>2001</v>
      </c>
      <c r="I397" s="18" t="s">
        <v>2055</v>
      </c>
      <c r="J397" s="18" t="s">
        <v>2635</v>
      </c>
    </row>
    <row r="398" ht="28.5" spans="1:10">
      <c r="A398" s="21"/>
      <c r="B398" s="21"/>
      <c r="C398" s="18" t="s">
        <v>1971</v>
      </c>
      <c r="D398" s="18" t="s">
        <v>1972</v>
      </c>
      <c r="E398" s="18" t="s">
        <v>2635</v>
      </c>
      <c r="F398" s="18" t="s">
        <v>1956</v>
      </c>
      <c r="G398" s="18" t="s">
        <v>2636</v>
      </c>
      <c r="H398" s="18" t="s">
        <v>2001</v>
      </c>
      <c r="I398" s="18" t="s">
        <v>2055</v>
      </c>
      <c r="J398" s="18" t="s">
        <v>2635</v>
      </c>
    </row>
    <row r="399" ht="28.5" spans="1:10">
      <c r="A399" s="18" t="s">
        <v>2642</v>
      </c>
      <c r="B399" s="21"/>
      <c r="C399" s="21"/>
      <c r="D399" s="21"/>
      <c r="E399" s="21"/>
      <c r="F399" s="21"/>
      <c r="G399" s="21"/>
      <c r="H399" s="21"/>
      <c r="I399" s="21"/>
      <c r="J399" s="21"/>
    </row>
    <row r="400" ht="28.5" spans="1:10">
      <c r="A400" s="18" t="s">
        <v>2643</v>
      </c>
      <c r="B400" s="21"/>
      <c r="C400" s="21"/>
      <c r="D400" s="21"/>
      <c r="E400" s="21"/>
      <c r="F400" s="21"/>
      <c r="G400" s="21"/>
      <c r="H400" s="21"/>
      <c r="I400" s="21"/>
      <c r="J400" s="21"/>
    </row>
    <row r="401" ht="42.75" spans="1:10">
      <c r="A401" s="18" t="s">
        <v>2644</v>
      </c>
      <c r="B401" s="18" t="s">
        <v>2645</v>
      </c>
      <c r="C401" s="18" t="s">
        <v>1954</v>
      </c>
      <c r="D401" s="18" t="s">
        <v>1955</v>
      </c>
      <c r="E401" s="18" t="s">
        <v>2646</v>
      </c>
      <c r="F401" s="18" t="s">
        <v>1956</v>
      </c>
      <c r="G401" s="18" t="s">
        <v>2647</v>
      </c>
      <c r="H401" s="18" t="s">
        <v>2105</v>
      </c>
      <c r="I401" s="18" t="s">
        <v>1959</v>
      </c>
      <c r="J401" s="18" t="s">
        <v>2645</v>
      </c>
    </row>
    <row r="402" ht="42.75" spans="1:10">
      <c r="A402" s="21"/>
      <c r="B402" s="21"/>
      <c r="C402" s="18" t="s">
        <v>1954</v>
      </c>
      <c r="D402" s="18" t="s">
        <v>1960</v>
      </c>
      <c r="E402" s="18" t="s">
        <v>2648</v>
      </c>
      <c r="F402" s="18" t="s">
        <v>1956</v>
      </c>
      <c r="G402" s="18" t="s">
        <v>1962</v>
      </c>
      <c r="H402" s="18" t="s">
        <v>1963</v>
      </c>
      <c r="I402" s="18" t="s">
        <v>2055</v>
      </c>
      <c r="J402" s="18" t="s">
        <v>2645</v>
      </c>
    </row>
    <row r="403" ht="42.75" spans="1:10">
      <c r="A403" s="21"/>
      <c r="B403" s="21"/>
      <c r="C403" s="18" t="s">
        <v>1966</v>
      </c>
      <c r="D403" s="18" t="s">
        <v>1993</v>
      </c>
      <c r="E403" s="18" t="s">
        <v>2649</v>
      </c>
      <c r="F403" s="18" t="s">
        <v>1956</v>
      </c>
      <c r="G403" s="18" t="s">
        <v>2254</v>
      </c>
      <c r="H403" s="18" t="s">
        <v>1963</v>
      </c>
      <c r="I403" s="18" t="s">
        <v>2055</v>
      </c>
      <c r="J403" s="18" t="s">
        <v>2645</v>
      </c>
    </row>
    <row r="404" ht="42.75" spans="1:10">
      <c r="A404" s="21"/>
      <c r="B404" s="21"/>
      <c r="C404" s="18" t="s">
        <v>1971</v>
      </c>
      <c r="D404" s="18" t="s">
        <v>1972</v>
      </c>
      <c r="E404" s="18" t="s">
        <v>2650</v>
      </c>
      <c r="F404" s="18" t="s">
        <v>1956</v>
      </c>
      <c r="G404" s="18" t="s">
        <v>2032</v>
      </c>
      <c r="H404" s="18" t="s">
        <v>1963</v>
      </c>
      <c r="I404" s="18" t="s">
        <v>2055</v>
      </c>
      <c r="J404" s="18" t="s">
        <v>2645</v>
      </c>
    </row>
    <row r="405" ht="42.75" spans="1:10">
      <c r="A405" s="18" t="s">
        <v>2651</v>
      </c>
      <c r="B405" s="18" t="s">
        <v>2652</v>
      </c>
      <c r="C405" s="18" t="s">
        <v>1954</v>
      </c>
      <c r="D405" s="18" t="s">
        <v>1960</v>
      </c>
      <c r="E405" s="18" t="s">
        <v>2653</v>
      </c>
      <c r="F405" s="18" t="s">
        <v>1956</v>
      </c>
      <c r="G405" s="18" t="s">
        <v>2032</v>
      </c>
      <c r="H405" s="18" t="s">
        <v>1963</v>
      </c>
      <c r="I405" s="18" t="s">
        <v>2055</v>
      </c>
      <c r="J405" s="18" t="s">
        <v>2652</v>
      </c>
    </row>
    <row r="406" ht="42.75" spans="1:10">
      <c r="A406" s="21"/>
      <c r="B406" s="21"/>
      <c r="C406" s="18" t="s">
        <v>1954</v>
      </c>
      <c r="D406" s="18" t="s">
        <v>1964</v>
      </c>
      <c r="E406" s="18" t="s">
        <v>2654</v>
      </c>
      <c r="F406" s="18" t="s">
        <v>1956</v>
      </c>
      <c r="G406" s="18" t="s">
        <v>2032</v>
      </c>
      <c r="H406" s="18" t="s">
        <v>1963</v>
      </c>
      <c r="I406" s="18" t="s">
        <v>2055</v>
      </c>
      <c r="J406" s="18" t="s">
        <v>2652</v>
      </c>
    </row>
    <row r="407" ht="42.75" spans="1:10">
      <c r="A407" s="21"/>
      <c r="B407" s="21"/>
      <c r="C407" s="18" t="s">
        <v>1966</v>
      </c>
      <c r="D407" s="18" t="s">
        <v>1993</v>
      </c>
      <c r="E407" s="18" t="s">
        <v>2655</v>
      </c>
      <c r="F407" s="18" t="s">
        <v>1956</v>
      </c>
      <c r="G407" s="18" t="s">
        <v>2032</v>
      </c>
      <c r="H407" s="18" t="s">
        <v>1963</v>
      </c>
      <c r="I407" s="18" t="s">
        <v>2055</v>
      </c>
      <c r="J407" s="18" t="s">
        <v>2652</v>
      </c>
    </row>
    <row r="408" ht="42.75" spans="1:10">
      <c r="A408" s="21"/>
      <c r="B408" s="21"/>
      <c r="C408" s="18" t="s">
        <v>1971</v>
      </c>
      <c r="D408" s="18" t="s">
        <v>1972</v>
      </c>
      <c r="E408" s="18" t="s">
        <v>2656</v>
      </c>
      <c r="F408" s="18" t="s">
        <v>1956</v>
      </c>
      <c r="G408" s="18" t="s">
        <v>2032</v>
      </c>
      <c r="H408" s="18" t="s">
        <v>1963</v>
      </c>
      <c r="I408" s="18" t="s">
        <v>2055</v>
      </c>
      <c r="J408" s="18" t="s">
        <v>2652</v>
      </c>
    </row>
    <row r="409" ht="14.25" spans="1:10">
      <c r="A409" s="18" t="s">
        <v>2657</v>
      </c>
      <c r="B409" s="21"/>
      <c r="C409" s="21"/>
      <c r="D409" s="21"/>
      <c r="E409" s="21"/>
      <c r="F409" s="21"/>
      <c r="G409" s="21"/>
      <c r="H409" s="21"/>
      <c r="I409" s="21"/>
      <c r="J409" s="21"/>
    </row>
    <row r="410" ht="14.25" spans="1:10">
      <c r="A410" s="18" t="s">
        <v>2658</v>
      </c>
      <c r="B410" s="21"/>
      <c r="C410" s="21"/>
      <c r="D410" s="21"/>
      <c r="E410" s="21"/>
      <c r="F410" s="21"/>
      <c r="G410" s="21"/>
      <c r="H410" s="21"/>
      <c r="I410" s="21"/>
      <c r="J410" s="21"/>
    </row>
    <row r="411" ht="142.5" spans="1:10">
      <c r="A411" s="18" t="s">
        <v>2659</v>
      </c>
      <c r="B411" s="18" t="s">
        <v>2660</v>
      </c>
      <c r="C411" s="18" t="s">
        <v>1954</v>
      </c>
      <c r="D411" s="18" t="s">
        <v>1955</v>
      </c>
      <c r="E411" s="18" t="s">
        <v>2661</v>
      </c>
      <c r="F411" s="18" t="s">
        <v>2327</v>
      </c>
      <c r="G411" s="18" t="s">
        <v>2032</v>
      </c>
      <c r="H411" s="18" t="s">
        <v>1963</v>
      </c>
      <c r="I411" s="18" t="s">
        <v>1959</v>
      </c>
      <c r="J411" s="18" t="s">
        <v>2662</v>
      </c>
    </row>
    <row r="412" ht="28.5" spans="1:10">
      <c r="A412" s="21"/>
      <c r="B412" s="21"/>
      <c r="C412" s="18" t="s">
        <v>1954</v>
      </c>
      <c r="D412" s="18" t="s">
        <v>1960</v>
      </c>
      <c r="E412" s="18" t="s">
        <v>2663</v>
      </c>
      <c r="F412" s="18" t="s">
        <v>1956</v>
      </c>
      <c r="G412" s="18" t="s">
        <v>1970</v>
      </c>
      <c r="H412" s="18" t="s">
        <v>1963</v>
      </c>
      <c r="I412" s="18" t="s">
        <v>2055</v>
      </c>
      <c r="J412" s="18" t="s">
        <v>2664</v>
      </c>
    </row>
    <row r="413" ht="28.5" spans="1:10">
      <c r="A413" s="21"/>
      <c r="B413" s="21"/>
      <c r="C413" s="18" t="s">
        <v>1966</v>
      </c>
      <c r="D413" s="18" t="s">
        <v>1993</v>
      </c>
      <c r="E413" s="18" t="s">
        <v>2665</v>
      </c>
      <c r="F413" s="18" t="s">
        <v>1956</v>
      </c>
      <c r="G413" s="18" t="s">
        <v>2666</v>
      </c>
      <c r="H413" s="18" t="s">
        <v>2145</v>
      </c>
      <c r="I413" s="18" t="s">
        <v>2055</v>
      </c>
      <c r="J413" s="18" t="s">
        <v>2667</v>
      </c>
    </row>
    <row r="414" ht="42.75" spans="1:10">
      <c r="A414" s="21"/>
      <c r="B414" s="21"/>
      <c r="C414" s="18" t="s">
        <v>1971</v>
      </c>
      <c r="D414" s="18" t="s">
        <v>1972</v>
      </c>
      <c r="E414" s="18" t="s">
        <v>2668</v>
      </c>
      <c r="F414" s="18" t="s">
        <v>1956</v>
      </c>
      <c r="G414" s="18" t="s">
        <v>2669</v>
      </c>
      <c r="H414" s="18" t="s">
        <v>2505</v>
      </c>
      <c r="I414" s="18" t="s">
        <v>1959</v>
      </c>
      <c r="J414" s="18" t="s">
        <v>2670</v>
      </c>
    </row>
    <row r="415" ht="171" spans="1:10">
      <c r="A415" s="18" t="s">
        <v>2671</v>
      </c>
      <c r="B415" s="18" t="s">
        <v>2672</v>
      </c>
      <c r="C415" s="18" t="s">
        <v>1954</v>
      </c>
      <c r="D415" s="18" t="s">
        <v>1960</v>
      </c>
      <c r="E415" s="18" t="s">
        <v>2673</v>
      </c>
      <c r="F415" s="18" t="s">
        <v>1956</v>
      </c>
      <c r="G415" s="18" t="s">
        <v>2674</v>
      </c>
      <c r="H415" s="18" t="s">
        <v>2675</v>
      </c>
      <c r="I415" s="18" t="s">
        <v>1959</v>
      </c>
      <c r="J415" s="18" t="s">
        <v>2676</v>
      </c>
    </row>
    <row r="416" ht="85.5" spans="1:10">
      <c r="A416" s="21"/>
      <c r="B416" s="21"/>
      <c r="C416" s="18" t="s">
        <v>1966</v>
      </c>
      <c r="D416" s="18" t="s">
        <v>1993</v>
      </c>
      <c r="E416" s="18" t="s">
        <v>2677</v>
      </c>
      <c r="F416" s="18" t="s">
        <v>1956</v>
      </c>
      <c r="G416" s="18" t="s">
        <v>2678</v>
      </c>
      <c r="H416" s="18" t="s">
        <v>2679</v>
      </c>
      <c r="I416" s="18" t="s">
        <v>2055</v>
      </c>
      <c r="J416" s="18" t="s">
        <v>2676</v>
      </c>
    </row>
    <row r="417" ht="85.5" spans="1:10">
      <c r="A417" s="21"/>
      <c r="B417" s="21"/>
      <c r="C417" s="18" t="s">
        <v>1971</v>
      </c>
      <c r="D417" s="18" t="s">
        <v>1972</v>
      </c>
      <c r="E417" s="18" t="s">
        <v>2680</v>
      </c>
      <c r="F417" s="18" t="s">
        <v>1956</v>
      </c>
      <c r="G417" s="18" t="s">
        <v>2681</v>
      </c>
      <c r="H417" s="18" t="s">
        <v>2145</v>
      </c>
      <c r="I417" s="18" t="s">
        <v>2055</v>
      </c>
      <c r="J417" s="18" t="s">
        <v>2676</v>
      </c>
    </row>
    <row r="418" ht="409.5" spans="1:10">
      <c r="A418" s="18" t="s">
        <v>2682</v>
      </c>
      <c r="B418" s="18" t="s">
        <v>2683</v>
      </c>
      <c r="C418" s="18" t="s">
        <v>1954</v>
      </c>
      <c r="D418" s="18" t="s">
        <v>1964</v>
      </c>
      <c r="E418" s="18" t="s">
        <v>2684</v>
      </c>
      <c r="F418" s="18" t="s">
        <v>1956</v>
      </c>
      <c r="G418" s="18" t="s">
        <v>1962</v>
      </c>
      <c r="H418" s="18" t="s">
        <v>1963</v>
      </c>
      <c r="I418" s="18" t="s">
        <v>1959</v>
      </c>
      <c r="J418" s="18" t="s">
        <v>2685</v>
      </c>
    </row>
    <row r="419" ht="42.75" spans="1:10">
      <c r="A419" s="21"/>
      <c r="B419" s="21"/>
      <c r="C419" s="18" t="s">
        <v>1966</v>
      </c>
      <c r="D419" s="18" t="s">
        <v>1993</v>
      </c>
      <c r="E419" s="18" t="s">
        <v>2665</v>
      </c>
      <c r="F419" s="18" t="s">
        <v>1956</v>
      </c>
      <c r="G419" s="18" t="s">
        <v>2686</v>
      </c>
      <c r="H419" s="18" t="s">
        <v>2687</v>
      </c>
      <c r="I419" s="18" t="s">
        <v>2055</v>
      </c>
      <c r="J419" s="18" t="s">
        <v>2688</v>
      </c>
    </row>
    <row r="420" ht="42.75" spans="1:10">
      <c r="A420" s="21"/>
      <c r="B420" s="21"/>
      <c r="C420" s="18" t="s">
        <v>1971</v>
      </c>
      <c r="D420" s="18" t="s">
        <v>1972</v>
      </c>
      <c r="E420" s="18" t="s">
        <v>2668</v>
      </c>
      <c r="F420" s="18" t="s">
        <v>1956</v>
      </c>
      <c r="G420" s="18" t="s">
        <v>2689</v>
      </c>
      <c r="H420" s="18" t="s">
        <v>2505</v>
      </c>
      <c r="I420" s="18" t="s">
        <v>2055</v>
      </c>
      <c r="J420" s="18" t="s">
        <v>2670</v>
      </c>
    </row>
    <row r="421" ht="14.25" spans="1:10">
      <c r="A421" s="18" t="s">
        <v>2690</v>
      </c>
      <c r="B421" s="21"/>
      <c r="C421" s="21"/>
      <c r="D421" s="21"/>
      <c r="E421" s="21"/>
      <c r="F421" s="21"/>
      <c r="G421" s="21"/>
      <c r="H421" s="21"/>
      <c r="I421" s="21"/>
      <c r="J421" s="21"/>
    </row>
    <row r="422" ht="14.25" spans="1:10">
      <c r="A422" s="18" t="s">
        <v>2691</v>
      </c>
      <c r="B422" s="21"/>
      <c r="C422" s="21"/>
      <c r="D422" s="21"/>
      <c r="E422" s="21"/>
      <c r="F422" s="21"/>
      <c r="G422" s="21"/>
      <c r="H422" s="21"/>
      <c r="I422" s="21"/>
      <c r="J422" s="21"/>
    </row>
    <row r="423" ht="71.25" spans="1:10">
      <c r="A423" s="18" t="s">
        <v>2692</v>
      </c>
      <c r="B423" s="18" t="s">
        <v>2693</v>
      </c>
      <c r="C423" s="18" t="s">
        <v>1954</v>
      </c>
      <c r="D423" s="18" t="s">
        <v>1955</v>
      </c>
      <c r="E423" s="18" t="s">
        <v>2694</v>
      </c>
      <c r="F423" s="18" t="s">
        <v>1969</v>
      </c>
      <c r="G423" s="18" t="s">
        <v>2032</v>
      </c>
      <c r="H423" s="18" t="s">
        <v>1963</v>
      </c>
      <c r="I423" s="18" t="s">
        <v>2055</v>
      </c>
      <c r="J423" s="18" t="s">
        <v>2695</v>
      </c>
    </row>
    <row r="424" ht="28.5" spans="1:10">
      <c r="A424" s="21"/>
      <c r="B424" s="21"/>
      <c r="C424" s="18" t="s">
        <v>1954</v>
      </c>
      <c r="D424" s="18" t="s">
        <v>1964</v>
      </c>
      <c r="E424" s="18" t="s">
        <v>2696</v>
      </c>
      <c r="F424" s="18" t="s">
        <v>1969</v>
      </c>
      <c r="G424" s="18" t="s">
        <v>2032</v>
      </c>
      <c r="H424" s="18" t="s">
        <v>1963</v>
      </c>
      <c r="I424" s="18" t="s">
        <v>2055</v>
      </c>
      <c r="J424" s="18" t="s">
        <v>2697</v>
      </c>
    </row>
    <row r="425" ht="42.75" spans="1:10">
      <c r="A425" s="21"/>
      <c r="B425" s="21"/>
      <c r="C425" s="18" t="s">
        <v>1966</v>
      </c>
      <c r="D425" s="18" t="s">
        <v>1993</v>
      </c>
      <c r="E425" s="18" t="s">
        <v>2698</v>
      </c>
      <c r="F425" s="18" t="s">
        <v>1969</v>
      </c>
      <c r="G425" s="18" t="s">
        <v>2032</v>
      </c>
      <c r="H425" s="18" t="s">
        <v>1963</v>
      </c>
      <c r="I425" s="18" t="s">
        <v>2055</v>
      </c>
      <c r="J425" s="18" t="s">
        <v>2698</v>
      </c>
    </row>
    <row r="426" ht="28.5" spans="1:10">
      <c r="A426" s="21"/>
      <c r="B426" s="21"/>
      <c r="C426" s="18" t="s">
        <v>1971</v>
      </c>
      <c r="D426" s="18" t="s">
        <v>1972</v>
      </c>
      <c r="E426" s="18" t="s">
        <v>2699</v>
      </c>
      <c r="F426" s="18" t="s">
        <v>1969</v>
      </c>
      <c r="G426" s="18" t="s">
        <v>2032</v>
      </c>
      <c r="H426" s="18" t="s">
        <v>1963</v>
      </c>
      <c r="I426" s="18" t="s">
        <v>2055</v>
      </c>
      <c r="J426" s="18" t="s">
        <v>2700</v>
      </c>
    </row>
    <row r="427" ht="14.25" spans="1:10">
      <c r="A427" s="18" t="s">
        <v>2701</v>
      </c>
      <c r="B427" s="21"/>
      <c r="C427" s="21"/>
      <c r="D427" s="21"/>
      <c r="E427" s="21"/>
      <c r="F427" s="21"/>
      <c r="G427" s="21"/>
      <c r="H427" s="21"/>
      <c r="I427" s="21"/>
      <c r="J427" s="21"/>
    </row>
    <row r="428" ht="14.25" spans="1:10">
      <c r="A428" s="18" t="s">
        <v>2702</v>
      </c>
      <c r="B428" s="21"/>
      <c r="C428" s="21"/>
      <c r="D428" s="21"/>
      <c r="E428" s="21"/>
      <c r="F428" s="21"/>
      <c r="G428" s="21"/>
      <c r="H428" s="21"/>
      <c r="I428" s="21"/>
      <c r="J428" s="21"/>
    </row>
    <row r="429" ht="171" spans="1:10">
      <c r="A429" s="18" t="s">
        <v>2703</v>
      </c>
      <c r="B429" s="18" t="s">
        <v>2704</v>
      </c>
      <c r="C429" s="18" t="s">
        <v>1954</v>
      </c>
      <c r="D429" s="18" t="s">
        <v>1955</v>
      </c>
      <c r="E429" s="18" t="s">
        <v>2705</v>
      </c>
      <c r="F429" s="18" t="s">
        <v>1969</v>
      </c>
      <c r="G429" s="18" t="s">
        <v>2254</v>
      </c>
      <c r="H429" s="18" t="s">
        <v>2706</v>
      </c>
      <c r="I429" s="18" t="s">
        <v>1959</v>
      </c>
      <c r="J429" s="18" t="s">
        <v>2707</v>
      </c>
    </row>
    <row r="430" ht="57" spans="1:10">
      <c r="A430" s="21"/>
      <c r="B430" s="21"/>
      <c r="C430" s="18" t="s">
        <v>1954</v>
      </c>
      <c r="D430" s="18" t="s">
        <v>1955</v>
      </c>
      <c r="E430" s="18" t="s">
        <v>2708</v>
      </c>
      <c r="F430" s="18" t="s">
        <v>1969</v>
      </c>
      <c r="G430" s="18" t="s">
        <v>2083</v>
      </c>
      <c r="H430" s="18" t="s">
        <v>2233</v>
      </c>
      <c r="I430" s="18" t="s">
        <v>1959</v>
      </c>
      <c r="J430" s="18" t="s">
        <v>2330</v>
      </c>
    </row>
    <row r="431" ht="57" spans="1:10">
      <c r="A431" s="21"/>
      <c r="B431" s="21"/>
      <c r="C431" s="18" t="s">
        <v>1954</v>
      </c>
      <c r="D431" s="18" t="s">
        <v>1955</v>
      </c>
      <c r="E431" s="18" t="s">
        <v>2709</v>
      </c>
      <c r="F431" s="18" t="s">
        <v>1969</v>
      </c>
      <c r="G431" s="18" t="s">
        <v>2710</v>
      </c>
      <c r="H431" s="18" t="s">
        <v>2505</v>
      </c>
      <c r="I431" s="18" t="s">
        <v>1959</v>
      </c>
      <c r="J431" s="18" t="s">
        <v>2711</v>
      </c>
    </row>
    <row r="432" ht="128.25" spans="1:10">
      <c r="A432" s="21"/>
      <c r="B432" s="21"/>
      <c r="C432" s="18" t="s">
        <v>1954</v>
      </c>
      <c r="D432" s="18" t="s">
        <v>1960</v>
      </c>
      <c r="E432" s="18" t="s">
        <v>2712</v>
      </c>
      <c r="F432" s="18" t="s">
        <v>1969</v>
      </c>
      <c r="G432" s="18" t="s">
        <v>1962</v>
      </c>
      <c r="H432" s="18" t="s">
        <v>1963</v>
      </c>
      <c r="I432" s="18" t="s">
        <v>1959</v>
      </c>
      <c r="J432" s="18" t="s">
        <v>2713</v>
      </c>
    </row>
    <row r="433" ht="142.5" spans="1:10">
      <c r="A433" s="21"/>
      <c r="B433" s="21"/>
      <c r="C433" s="18" t="s">
        <v>1954</v>
      </c>
      <c r="D433" s="18" t="s">
        <v>1960</v>
      </c>
      <c r="E433" s="18" t="s">
        <v>2714</v>
      </c>
      <c r="F433" s="18" t="s">
        <v>1969</v>
      </c>
      <c r="G433" s="18" t="s">
        <v>1962</v>
      </c>
      <c r="H433" s="18" t="s">
        <v>1963</v>
      </c>
      <c r="I433" s="18" t="s">
        <v>1959</v>
      </c>
      <c r="J433" s="18" t="s">
        <v>2715</v>
      </c>
    </row>
    <row r="434" ht="99.75" spans="1:10">
      <c r="A434" s="21"/>
      <c r="B434" s="21"/>
      <c r="C434" s="18" t="s">
        <v>1954</v>
      </c>
      <c r="D434" s="18" t="s">
        <v>1960</v>
      </c>
      <c r="E434" s="18" t="s">
        <v>2716</v>
      </c>
      <c r="F434" s="18" t="s">
        <v>1969</v>
      </c>
      <c r="G434" s="18" t="s">
        <v>1962</v>
      </c>
      <c r="H434" s="18" t="s">
        <v>1963</v>
      </c>
      <c r="I434" s="18" t="s">
        <v>1959</v>
      </c>
      <c r="J434" s="18" t="s">
        <v>2717</v>
      </c>
    </row>
    <row r="435" ht="85.5" spans="1:10">
      <c r="A435" s="21"/>
      <c r="B435" s="21"/>
      <c r="C435" s="18" t="s">
        <v>1954</v>
      </c>
      <c r="D435" s="18" t="s">
        <v>2129</v>
      </c>
      <c r="E435" s="18" t="s">
        <v>2718</v>
      </c>
      <c r="F435" s="18" t="s">
        <v>2246</v>
      </c>
      <c r="G435" s="18" t="s">
        <v>2072</v>
      </c>
      <c r="H435" s="18" t="s">
        <v>2719</v>
      </c>
      <c r="I435" s="18" t="s">
        <v>1959</v>
      </c>
      <c r="J435" s="18" t="s">
        <v>2720</v>
      </c>
    </row>
    <row r="436" ht="71.25" spans="1:10">
      <c r="A436" s="21"/>
      <c r="B436" s="21"/>
      <c r="C436" s="18" t="s">
        <v>1954</v>
      </c>
      <c r="D436" s="18" t="s">
        <v>2129</v>
      </c>
      <c r="E436" s="18" t="s">
        <v>2721</v>
      </c>
      <c r="F436" s="18" t="s">
        <v>2246</v>
      </c>
      <c r="G436" s="18" t="s">
        <v>2281</v>
      </c>
      <c r="H436" s="18" t="s">
        <v>2719</v>
      </c>
      <c r="I436" s="18" t="s">
        <v>1959</v>
      </c>
      <c r="J436" s="18" t="s">
        <v>2722</v>
      </c>
    </row>
    <row r="437" ht="42.75" spans="1:10">
      <c r="A437" s="21"/>
      <c r="B437" s="21"/>
      <c r="C437" s="18" t="s">
        <v>1966</v>
      </c>
      <c r="D437" s="18" t="s">
        <v>1993</v>
      </c>
      <c r="E437" s="18" t="s">
        <v>2723</v>
      </c>
      <c r="F437" s="18" t="s">
        <v>1956</v>
      </c>
      <c r="G437" s="18" t="s">
        <v>2723</v>
      </c>
      <c r="H437" s="18" t="s">
        <v>1950</v>
      </c>
      <c r="I437" s="18" t="s">
        <v>2055</v>
      </c>
      <c r="J437" s="18" t="s">
        <v>2724</v>
      </c>
    </row>
    <row r="438" ht="142.5" spans="1:10">
      <c r="A438" s="21"/>
      <c r="B438" s="21"/>
      <c r="C438" s="18" t="s">
        <v>1971</v>
      </c>
      <c r="D438" s="18" t="s">
        <v>1972</v>
      </c>
      <c r="E438" s="18" t="s">
        <v>2725</v>
      </c>
      <c r="F438" s="18" t="s">
        <v>1969</v>
      </c>
      <c r="G438" s="18" t="s">
        <v>2083</v>
      </c>
      <c r="H438" s="18" t="s">
        <v>1963</v>
      </c>
      <c r="I438" s="18" t="s">
        <v>1959</v>
      </c>
      <c r="J438" s="18" t="s">
        <v>2726</v>
      </c>
    </row>
    <row r="439" ht="28.5" spans="1:10">
      <c r="A439" s="18" t="s">
        <v>2727</v>
      </c>
      <c r="B439" s="21"/>
      <c r="C439" s="21"/>
      <c r="D439" s="21"/>
      <c r="E439" s="21"/>
      <c r="F439" s="21"/>
      <c r="G439" s="21"/>
      <c r="H439" s="21"/>
      <c r="I439" s="21"/>
      <c r="J439" s="21"/>
    </row>
    <row r="440" ht="28.5" spans="1:10">
      <c r="A440" s="18" t="s">
        <v>2728</v>
      </c>
      <c r="B440" s="21"/>
      <c r="C440" s="21"/>
      <c r="D440" s="21"/>
      <c r="E440" s="21"/>
      <c r="F440" s="21"/>
      <c r="G440" s="21"/>
      <c r="H440" s="21"/>
      <c r="I440" s="21"/>
      <c r="J440" s="21"/>
    </row>
    <row r="441" ht="171" spans="1:10">
      <c r="A441" s="18" t="s">
        <v>2729</v>
      </c>
      <c r="B441" s="18" t="s">
        <v>2730</v>
      </c>
      <c r="C441" s="18" t="s">
        <v>1954</v>
      </c>
      <c r="D441" s="18" t="s">
        <v>1955</v>
      </c>
      <c r="E441" s="18" t="s">
        <v>2731</v>
      </c>
      <c r="F441" s="18" t="s">
        <v>1956</v>
      </c>
      <c r="G441" s="18" t="s">
        <v>2254</v>
      </c>
      <c r="H441" s="18" t="s">
        <v>2229</v>
      </c>
      <c r="I441" s="18" t="s">
        <v>1959</v>
      </c>
      <c r="J441" s="18" t="s">
        <v>2732</v>
      </c>
    </row>
    <row r="442" ht="28.5" spans="1:10">
      <c r="A442" s="21"/>
      <c r="B442" s="21"/>
      <c r="C442" s="18" t="s">
        <v>1966</v>
      </c>
      <c r="D442" s="18" t="s">
        <v>1993</v>
      </c>
      <c r="E442" s="18" t="s">
        <v>2733</v>
      </c>
      <c r="F442" s="18" t="s">
        <v>1969</v>
      </c>
      <c r="G442" s="18" t="s">
        <v>2020</v>
      </c>
      <c r="H442" s="18" t="s">
        <v>2505</v>
      </c>
      <c r="I442" s="18" t="s">
        <v>1959</v>
      </c>
      <c r="J442" s="18" t="s">
        <v>2734</v>
      </c>
    </row>
    <row r="443" ht="57" spans="1:10">
      <c r="A443" s="21"/>
      <c r="B443" s="21"/>
      <c r="C443" s="18" t="s">
        <v>1971</v>
      </c>
      <c r="D443" s="18" t="s">
        <v>1972</v>
      </c>
      <c r="E443" s="18" t="s">
        <v>2735</v>
      </c>
      <c r="F443" s="18" t="s">
        <v>1969</v>
      </c>
      <c r="G443" s="18" t="s">
        <v>2032</v>
      </c>
      <c r="H443" s="18" t="s">
        <v>1963</v>
      </c>
      <c r="I443" s="18" t="s">
        <v>1959</v>
      </c>
      <c r="J443" s="18" t="s">
        <v>2736</v>
      </c>
    </row>
    <row r="444" ht="256.5" spans="1:10">
      <c r="A444" s="18" t="s">
        <v>2737</v>
      </c>
      <c r="B444" s="18" t="s">
        <v>2738</v>
      </c>
      <c r="C444" s="18" t="s">
        <v>1954</v>
      </c>
      <c r="D444" s="18" t="s">
        <v>1960</v>
      </c>
      <c r="E444" s="18" t="s">
        <v>2739</v>
      </c>
      <c r="F444" s="18" t="s">
        <v>1956</v>
      </c>
      <c r="G444" s="18" t="s">
        <v>1962</v>
      </c>
      <c r="H444" s="18" t="s">
        <v>1963</v>
      </c>
      <c r="I444" s="18" t="s">
        <v>1959</v>
      </c>
      <c r="J444" s="18" t="s">
        <v>2740</v>
      </c>
    </row>
    <row r="445" ht="28.5" spans="1:10">
      <c r="A445" s="21"/>
      <c r="B445" s="21"/>
      <c r="C445" s="18" t="s">
        <v>1966</v>
      </c>
      <c r="D445" s="18" t="s">
        <v>1993</v>
      </c>
      <c r="E445" s="18" t="s">
        <v>2741</v>
      </c>
      <c r="F445" s="18" t="s">
        <v>1956</v>
      </c>
      <c r="G445" s="18" t="s">
        <v>1962</v>
      </c>
      <c r="H445" s="18" t="s">
        <v>1963</v>
      </c>
      <c r="I445" s="18" t="s">
        <v>1959</v>
      </c>
      <c r="J445" s="18" t="s">
        <v>2741</v>
      </c>
    </row>
    <row r="446" ht="14.25" spans="1:10">
      <c r="A446" s="21"/>
      <c r="B446" s="21"/>
      <c r="C446" s="18" t="s">
        <v>1971</v>
      </c>
      <c r="D446" s="18" t="s">
        <v>1972</v>
      </c>
      <c r="E446" s="18" t="s">
        <v>2551</v>
      </c>
      <c r="F446" s="18" t="s">
        <v>1969</v>
      </c>
      <c r="G446" s="18" t="s">
        <v>2032</v>
      </c>
      <c r="H446" s="18" t="s">
        <v>1963</v>
      </c>
      <c r="I446" s="18" t="s">
        <v>1959</v>
      </c>
      <c r="J446" s="18" t="s">
        <v>2551</v>
      </c>
    </row>
    <row r="447" ht="85.5" spans="1:10">
      <c r="A447" s="18" t="s">
        <v>2742</v>
      </c>
      <c r="B447" s="18" t="s">
        <v>2743</v>
      </c>
      <c r="C447" s="18" t="s">
        <v>1954</v>
      </c>
      <c r="D447" s="18" t="s">
        <v>1955</v>
      </c>
      <c r="E447" s="18" t="s">
        <v>2744</v>
      </c>
      <c r="F447" s="18" t="s">
        <v>1969</v>
      </c>
      <c r="G447" s="18" t="s">
        <v>2306</v>
      </c>
      <c r="H447" s="18" t="s">
        <v>1963</v>
      </c>
      <c r="I447" s="18" t="s">
        <v>1959</v>
      </c>
      <c r="J447" s="18" t="s">
        <v>2744</v>
      </c>
    </row>
    <row r="448" ht="28.5" spans="1:10">
      <c r="A448" s="21"/>
      <c r="B448" s="21"/>
      <c r="C448" s="18" t="s">
        <v>1966</v>
      </c>
      <c r="D448" s="18" t="s">
        <v>1993</v>
      </c>
      <c r="E448" s="18" t="s">
        <v>2745</v>
      </c>
      <c r="F448" s="18" t="s">
        <v>1969</v>
      </c>
      <c r="G448" s="18" t="s">
        <v>2083</v>
      </c>
      <c r="H448" s="18" t="s">
        <v>1963</v>
      </c>
      <c r="I448" s="18" t="s">
        <v>1959</v>
      </c>
      <c r="J448" s="18" t="s">
        <v>2745</v>
      </c>
    </row>
    <row r="449" ht="14.25" spans="1:10">
      <c r="A449" s="21"/>
      <c r="B449" s="21"/>
      <c r="C449" s="18" t="s">
        <v>1971</v>
      </c>
      <c r="D449" s="18" t="s">
        <v>1972</v>
      </c>
      <c r="E449" s="18" t="s">
        <v>2746</v>
      </c>
      <c r="F449" s="18" t="s">
        <v>1969</v>
      </c>
      <c r="G449" s="18" t="s">
        <v>2032</v>
      </c>
      <c r="H449" s="18" t="s">
        <v>1963</v>
      </c>
      <c r="I449" s="18" t="s">
        <v>1959</v>
      </c>
      <c r="J449" s="18" t="s">
        <v>2746</v>
      </c>
    </row>
    <row r="450" ht="57" spans="1:10">
      <c r="A450" s="18" t="s">
        <v>2747</v>
      </c>
      <c r="B450" s="18" t="s">
        <v>2748</v>
      </c>
      <c r="C450" s="18" t="s">
        <v>1954</v>
      </c>
      <c r="D450" s="18" t="s">
        <v>1955</v>
      </c>
      <c r="E450" s="18" t="s">
        <v>2749</v>
      </c>
      <c r="F450" s="18" t="s">
        <v>1956</v>
      </c>
      <c r="G450" s="18" t="s">
        <v>2750</v>
      </c>
      <c r="H450" s="18" t="s">
        <v>2105</v>
      </c>
      <c r="I450" s="18" t="s">
        <v>1959</v>
      </c>
      <c r="J450" s="18" t="s">
        <v>2749</v>
      </c>
    </row>
    <row r="451" ht="28.5" spans="1:10">
      <c r="A451" s="21"/>
      <c r="B451" s="21"/>
      <c r="C451" s="18" t="s">
        <v>1966</v>
      </c>
      <c r="D451" s="18" t="s">
        <v>1993</v>
      </c>
      <c r="E451" s="18" t="s">
        <v>2751</v>
      </c>
      <c r="F451" s="18" t="s">
        <v>1956</v>
      </c>
      <c r="G451" s="18" t="s">
        <v>2752</v>
      </c>
      <c r="H451" s="18" t="s">
        <v>1963</v>
      </c>
      <c r="I451" s="18" t="s">
        <v>1959</v>
      </c>
      <c r="J451" s="18" t="s">
        <v>2753</v>
      </c>
    </row>
    <row r="452" ht="28.5" spans="1:10">
      <c r="A452" s="21"/>
      <c r="B452" s="21"/>
      <c r="C452" s="18" t="s">
        <v>1971</v>
      </c>
      <c r="D452" s="18" t="s">
        <v>1972</v>
      </c>
      <c r="E452" s="18" t="s">
        <v>2754</v>
      </c>
      <c r="F452" s="18" t="s">
        <v>1969</v>
      </c>
      <c r="G452" s="18" t="s">
        <v>2032</v>
      </c>
      <c r="H452" s="18" t="s">
        <v>1963</v>
      </c>
      <c r="I452" s="18" t="s">
        <v>1959</v>
      </c>
      <c r="J452" s="18" t="s">
        <v>2755</v>
      </c>
    </row>
    <row r="453" ht="28.5" spans="1:10">
      <c r="A453" s="18" t="s">
        <v>2756</v>
      </c>
      <c r="B453" s="18" t="s">
        <v>2757</v>
      </c>
      <c r="C453" s="18" t="s">
        <v>1954</v>
      </c>
      <c r="D453" s="18" t="s">
        <v>1955</v>
      </c>
      <c r="E453" s="18" t="s">
        <v>2758</v>
      </c>
      <c r="F453" s="18" t="s">
        <v>1956</v>
      </c>
      <c r="G453" s="18" t="s">
        <v>2010</v>
      </c>
      <c r="H453" s="18" t="s">
        <v>2229</v>
      </c>
      <c r="I453" s="18" t="s">
        <v>1959</v>
      </c>
      <c r="J453" s="18" t="s">
        <v>2757</v>
      </c>
    </row>
    <row r="454" ht="14.25" spans="1:10">
      <c r="A454" s="21"/>
      <c r="B454" s="21"/>
      <c r="C454" s="18" t="s">
        <v>1966</v>
      </c>
      <c r="D454" s="18" t="s">
        <v>1993</v>
      </c>
      <c r="E454" s="18" t="s">
        <v>2759</v>
      </c>
      <c r="F454" s="18" t="s">
        <v>1969</v>
      </c>
      <c r="G454" s="18" t="s">
        <v>1970</v>
      </c>
      <c r="H454" s="18" t="s">
        <v>1963</v>
      </c>
      <c r="I454" s="18" t="s">
        <v>1959</v>
      </c>
      <c r="J454" s="18" t="s">
        <v>2759</v>
      </c>
    </row>
    <row r="455" ht="14.25" spans="1:10">
      <c r="A455" s="21"/>
      <c r="B455" s="21"/>
      <c r="C455" s="18" t="s">
        <v>1971</v>
      </c>
      <c r="D455" s="18" t="s">
        <v>1972</v>
      </c>
      <c r="E455" s="18" t="s">
        <v>2074</v>
      </c>
      <c r="F455" s="18" t="s">
        <v>1969</v>
      </c>
      <c r="G455" s="18" t="s">
        <v>2032</v>
      </c>
      <c r="H455" s="18" t="s">
        <v>1963</v>
      </c>
      <c r="I455" s="18" t="s">
        <v>1959</v>
      </c>
      <c r="J455" s="18" t="s">
        <v>2074</v>
      </c>
    </row>
    <row r="456" ht="28.5" spans="1:10">
      <c r="A456" s="18" t="s">
        <v>2760</v>
      </c>
      <c r="B456" s="18" t="s">
        <v>2761</v>
      </c>
      <c r="C456" s="18" t="s">
        <v>1954</v>
      </c>
      <c r="D456" s="18" t="s">
        <v>1955</v>
      </c>
      <c r="E456" s="18" t="s">
        <v>2762</v>
      </c>
      <c r="F456" s="18" t="s">
        <v>1956</v>
      </c>
      <c r="G456" s="18" t="s">
        <v>2181</v>
      </c>
      <c r="H456" s="18" t="s">
        <v>2229</v>
      </c>
      <c r="I456" s="18" t="s">
        <v>1959</v>
      </c>
      <c r="J456" s="18" t="s">
        <v>2762</v>
      </c>
    </row>
    <row r="457" ht="14.25" spans="1:10">
      <c r="A457" s="21"/>
      <c r="B457" s="21"/>
      <c r="C457" s="18" t="s">
        <v>1966</v>
      </c>
      <c r="D457" s="18" t="s">
        <v>1993</v>
      </c>
      <c r="E457" s="18" t="s">
        <v>2763</v>
      </c>
      <c r="F457" s="18" t="s">
        <v>1956</v>
      </c>
      <c r="G457" s="18" t="s">
        <v>1962</v>
      </c>
      <c r="H457" s="18" t="s">
        <v>1963</v>
      </c>
      <c r="I457" s="18" t="s">
        <v>1959</v>
      </c>
      <c r="J457" s="18" t="s">
        <v>2763</v>
      </c>
    </row>
    <row r="458" ht="14.25" spans="1:10">
      <c r="A458" s="21"/>
      <c r="B458" s="21"/>
      <c r="C458" s="18" t="s">
        <v>1971</v>
      </c>
      <c r="D458" s="18" t="s">
        <v>1972</v>
      </c>
      <c r="E458" s="18" t="s">
        <v>2764</v>
      </c>
      <c r="F458" s="18" t="s">
        <v>1969</v>
      </c>
      <c r="G458" s="18" t="s">
        <v>2032</v>
      </c>
      <c r="H458" s="18" t="s">
        <v>1963</v>
      </c>
      <c r="I458" s="18" t="s">
        <v>1959</v>
      </c>
      <c r="J458" s="18" t="s">
        <v>2764</v>
      </c>
    </row>
    <row r="459" ht="85.5" spans="1:10">
      <c r="A459" s="18" t="s">
        <v>2765</v>
      </c>
      <c r="B459" s="18" t="s">
        <v>2766</v>
      </c>
      <c r="C459" s="18" t="s">
        <v>1954</v>
      </c>
      <c r="D459" s="18" t="s">
        <v>1955</v>
      </c>
      <c r="E459" s="18" t="s">
        <v>2767</v>
      </c>
      <c r="F459" s="18" t="s">
        <v>1956</v>
      </c>
      <c r="G459" s="18" t="s">
        <v>2010</v>
      </c>
      <c r="H459" s="18" t="s">
        <v>2229</v>
      </c>
      <c r="I459" s="18" t="s">
        <v>1959</v>
      </c>
      <c r="J459" s="18" t="s">
        <v>2768</v>
      </c>
    </row>
    <row r="460" ht="28.5" spans="1:10">
      <c r="A460" s="21"/>
      <c r="B460" s="21"/>
      <c r="C460" s="18" t="s">
        <v>1966</v>
      </c>
      <c r="D460" s="18" t="s">
        <v>1993</v>
      </c>
      <c r="E460" s="18" t="s">
        <v>2769</v>
      </c>
      <c r="F460" s="18" t="s">
        <v>1956</v>
      </c>
      <c r="G460" s="18" t="s">
        <v>2752</v>
      </c>
      <c r="H460" s="18" t="s">
        <v>1963</v>
      </c>
      <c r="I460" s="18" t="s">
        <v>1959</v>
      </c>
      <c r="J460" s="18" t="s">
        <v>2770</v>
      </c>
    </row>
    <row r="461" ht="14.25" spans="1:10">
      <c r="A461" s="21"/>
      <c r="B461" s="21"/>
      <c r="C461" s="18" t="s">
        <v>1971</v>
      </c>
      <c r="D461" s="18" t="s">
        <v>1972</v>
      </c>
      <c r="E461" s="18" t="s">
        <v>2746</v>
      </c>
      <c r="F461" s="18" t="s">
        <v>1969</v>
      </c>
      <c r="G461" s="18" t="s">
        <v>2032</v>
      </c>
      <c r="H461" s="18" t="s">
        <v>1963</v>
      </c>
      <c r="I461" s="18" t="s">
        <v>1959</v>
      </c>
      <c r="J461" s="18" t="s">
        <v>2746</v>
      </c>
    </row>
    <row r="462" ht="14.25" spans="1:10">
      <c r="A462" s="18" t="s">
        <v>2771</v>
      </c>
      <c r="B462" s="21"/>
      <c r="C462" s="21"/>
      <c r="D462" s="21"/>
      <c r="E462" s="21"/>
      <c r="F462" s="21"/>
      <c r="G462" s="21"/>
      <c r="H462" s="21"/>
      <c r="I462" s="21"/>
      <c r="J462" s="21"/>
    </row>
    <row r="463" ht="14.25" spans="1:10">
      <c r="A463" s="18" t="s">
        <v>2772</v>
      </c>
      <c r="B463" s="21"/>
      <c r="C463" s="21"/>
      <c r="D463" s="21"/>
      <c r="E463" s="21"/>
      <c r="F463" s="21"/>
      <c r="G463" s="21"/>
      <c r="H463" s="21"/>
      <c r="I463" s="21"/>
      <c r="J463" s="21"/>
    </row>
    <row r="464" ht="71.25" spans="1:10">
      <c r="A464" s="18" t="s">
        <v>2773</v>
      </c>
      <c r="B464" s="18" t="s">
        <v>2774</v>
      </c>
      <c r="C464" s="18" t="s">
        <v>1954</v>
      </c>
      <c r="D464" s="18" t="s">
        <v>1955</v>
      </c>
      <c r="E464" s="18" t="s">
        <v>2775</v>
      </c>
      <c r="F464" s="18" t="s">
        <v>1956</v>
      </c>
      <c r="G464" s="18" t="s">
        <v>2306</v>
      </c>
      <c r="H464" s="18" t="s">
        <v>1963</v>
      </c>
      <c r="I464" s="18" t="s">
        <v>1959</v>
      </c>
      <c r="J464" s="18" t="s">
        <v>2775</v>
      </c>
    </row>
    <row r="465" ht="28.5" spans="1:10">
      <c r="A465" s="21"/>
      <c r="B465" s="21"/>
      <c r="C465" s="18" t="s">
        <v>1966</v>
      </c>
      <c r="D465" s="18" t="s">
        <v>1993</v>
      </c>
      <c r="E465" s="18" t="s">
        <v>2776</v>
      </c>
      <c r="F465" s="18" t="s">
        <v>1956</v>
      </c>
      <c r="G465" s="18" t="s">
        <v>2080</v>
      </c>
      <c r="H465" s="18" t="s">
        <v>1963</v>
      </c>
      <c r="I465" s="18" t="s">
        <v>1959</v>
      </c>
      <c r="J465" s="18" t="s">
        <v>2776</v>
      </c>
    </row>
    <row r="466" ht="14.25" spans="1:10">
      <c r="A466" s="21"/>
      <c r="B466" s="21"/>
      <c r="C466" s="18" t="s">
        <v>1971</v>
      </c>
      <c r="D466" s="18" t="s">
        <v>1972</v>
      </c>
      <c r="E466" s="18" t="s">
        <v>2777</v>
      </c>
      <c r="F466" s="18" t="s">
        <v>1969</v>
      </c>
      <c r="G466" s="18" t="s">
        <v>2080</v>
      </c>
      <c r="H466" s="18" t="s">
        <v>1963</v>
      </c>
      <c r="I466" s="18" t="s">
        <v>1959</v>
      </c>
      <c r="J466" s="18" t="s">
        <v>2777</v>
      </c>
    </row>
    <row r="467" ht="128.25" spans="1:10">
      <c r="A467" s="18" t="s">
        <v>2778</v>
      </c>
      <c r="B467" s="18" t="s">
        <v>2779</v>
      </c>
      <c r="C467" s="18" t="s">
        <v>1954</v>
      </c>
      <c r="D467" s="18" t="s">
        <v>1964</v>
      </c>
      <c r="E467" s="18" t="s">
        <v>2780</v>
      </c>
      <c r="F467" s="18" t="s">
        <v>2246</v>
      </c>
      <c r="G467" s="18" t="s">
        <v>2046</v>
      </c>
      <c r="H467" s="18" t="s">
        <v>2679</v>
      </c>
      <c r="I467" s="18" t="s">
        <v>1959</v>
      </c>
      <c r="J467" s="18" t="s">
        <v>2780</v>
      </c>
    </row>
    <row r="468" ht="42.75" spans="1:10">
      <c r="A468" s="21"/>
      <c r="B468" s="21"/>
      <c r="C468" s="18" t="s">
        <v>1966</v>
      </c>
      <c r="D468" s="18" t="s">
        <v>1993</v>
      </c>
      <c r="E468" s="18" t="s">
        <v>2781</v>
      </c>
      <c r="F468" s="18" t="s">
        <v>1956</v>
      </c>
      <c r="G468" s="18" t="s">
        <v>2782</v>
      </c>
      <c r="H468" s="18" t="s">
        <v>2105</v>
      </c>
      <c r="I468" s="18" t="s">
        <v>1959</v>
      </c>
      <c r="J468" s="18" t="s">
        <v>2781</v>
      </c>
    </row>
    <row r="469" ht="42.75" spans="1:10">
      <c r="A469" s="21"/>
      <c r="B469" s="21"/>
      <c r="C469" s="18" t="s">
        <v>1971</v>
      </c>
      <c r="D469" s="18" t="s">
        <v>1972</v>
      </c>
      <c r="E469" s="18" t="s">
        <v>2783</v>
      </c>
      <c r="F469" s="18" t="s">
        <v>1969</v>
      </c>
      <c r="G469" s="18" t="s">
        <v>2080</v>
      </c>
      <c r="H469" s="18" t="s">
        <v>1963</v>
      </c>
      <c r="I469" s="18" t="s">
        <v>1959</v>
      </c>
      <c r="J469" s="18" t="s">
        <v>2783</v>
      </c>
    </row>
    <row r="470" ht="14.25" spans="1:10">
      <c r="A470" s="18" t="s">
        <v>2784</v>
      </c>
      <c r="B470" s="21"/>
      <c r="C470" s="21"/>
      <c r="D470" s="21"/>
      <c r="E470" s="21"/>
      <c r="F470" s="21"/>
      <c r="G470" s="21"/>
      <c r="H470" s="21"/>
      <c r="I470" s="21"/>
      <c r="J470" s="21"/>
    </row>
    <row r="471" ht="14.25" spans="1:10">
      <c r="A471" s="18" t="s">
        <v>2785</v>
      </c>
      <c r="B471" s="21"/>
      <c r="C471" s="21"/>
      <c r="D471" s="21"/>
      <c r="E471" s="21"/>
      <c r="F471" s="21"/>
      <c r="G471" s="21"/>
      <c r="H471" s="21"/>
      <c r="I471" s="21"/>
      <c r="J471" s="21"/>
    </row>
    <row r="472" ht="28.5" spans="1:10">
      <c r="A472" s="18" t="s">
        <v>2786</v>
      </c>
      <c r="B472" s="21"/>
      <c r="C472" s="21"/>
      <c r="D472" s="21"/>
      <c r="E472" s="21"/>
      <c r="F472" s="21"/>
      <c r="G472" s="21"/>
      <c r="H472" s="21"/>
      <c r="I472" s="21"/>
      <c r="J472" s="21"/>
    </row>
    <row r="473" ht="409.5" spans="1:10">
      <c r="A473" s="18" t="s">
        <v>2787</v>
      </c>
      <c r="B473" s="18" t="s">
        <v>2788</v>
      </c>
      <c r="C473" s="18" t="s">
        <v>1954</v>
      </c>
      <c r="D473" s="18" t="s">
        <v>1955</v>
      </c>
      <c r="E473" s="18" t="s">
        <v>2310</v>
      </c>
      <c r="F473" s="18" t="s">
        <v>1969</v>
      </c>
      <c r="G473" s="18" t="s">
        <v>1970</v>
      </c>
      <c r="H473" s="18" t="s">
        <v>2312</v>
      </c>
      <c r="I473" s="18" t="s">
        <v>1959</v>
      </c>
      <c r="J473" s="18" t="s">
        <v>2296</v>
      </c>
    </row>
    <row r="474" ht="114" spans="1:10">
      <c r="A474" s="21"/>
      <c r="B474" s="21"/>
      <c r="C474" s="18" t="s">
        <v>1954</v>
      </c>
      <c r="D474" s="18" t="s">
        <v>1960</v>
      </c>
      <c r="E474" s="18" t="s">
        <v>2313</v>
      </c>
      <c r="F474" s="18" t="s">
        <v>1969</v>
      </c>
      <c r="G474" s="18" t="s">
        <v>2080</v>
      </c>
      <c r="H474" s="18" t="s">
        <v>1963</v>
      </c>
      <c r="I474" s="18" t="s">
        <v>1959</v>
      </c>
      <c r="J474" s="18" t="s">
        <v>2314</v>
      </c>
    </row>
    <row r="475" ht="99.75" spans="1:10">
      <c r="A475" s="21"/>
      <c r="B475" s="21"/>
      <c r="C475" s="18" t="s">
        <v>1954</v>
      </c>
      <c r="D475" s="18" t="s">
        <v>1964</v>
      </c>
      <c r="E475" s="18" t="s">
        <v>2317</v>
      </c>
      <c r="F475" s="18" t="s">
        <v>1969</v>
      </c>
      <c r="G475" s="18" t="s">
        <v>1970</v>
      </c>
      <c r="H475" s="18" t="s">
        <v>1963</v>
      </c>
      <c r="I475" s="18" t="s">
        <v>1959</v>
      </c>
      <c r="J475" s="18" t="s">
        <v>2318</v>
      </c>
    </row>
    <row r="476" ht="57" spans="1:10">
      <c r="A476" s="21"/>
      <c r="B476" s="21"/>
      <c r="C476" s="18" t="s">
        <v>1966</v>
      </c>
      <c r="D476" s="18" t="s">
        <v>1993</v>
      </c>
      <c r="E476" s="18" t="s">
        <v>2789</v>
      </c>
      <c r="F476" s="18" t="s">
        <v>1969</v>
      </c>
      <c r="G476" s="18" t="s">
        <v>2080</v>
      </c>
      <c r="H476" s="18" t="s">
        <v>1963</v>
      </c>
      <c r="I476" s="18" t="s">
        <v>1959</v>
      </c>
      <c r="J476" s="18" t="s">
        <v>2790</v>
      </c>
    </row>
    <row r="477" ht="42.75" spans="1:10">
      <c r="A477" s="21"/>
      <c r="B477" s="21"/>
      <c r="C477" s="18" t="s">
        <v>1971</v>
      </c>
      <c r="D477" s="18" t="s">
        <v>1972</v>
      </c>
      <c r="E477" s="18" t="s">
        <v>2056</v>
      </c>
      <c r="F477" s="18" t="s">
        <v>1969</v>
      </c>
      <c r="G477" s="18" t="s">
        <v>2032</v>
      </c>
      <c r="H477" s="18" t="s">
        <v>1963</v>
      </c>
      <c r="I477" s="18" t="s">
        <v>1959</v>
      </c>
      <c r="J477" s="18" t="s">
        <v>2307</v>
      </c>
    </row>
    <row r="478" ht="142.5" spans="1:10">
      <c r="A478" s="18" t="s">
        <v>2791</v>
      </c>
      <c r="B478" s="18" t="s">
        <v>2792</v>
      </c>
      <c r="C478" s="18" t="s">
        <v>1954</v>
      </c>
      <c r="D478" s="18" t="s">
        <v>1955</v>
      </c>
      <c r="E478" s="18" t="s">
        <v>2310</v>
      </c>
      <c r="F478" s="18" t="s">
        <v>1956</v>
      </c>
      <c r="G478" s="18" t="s">
        <v>2254</v>
      </c>
      <c r="H478" s="18" t="s">
        <v>2312</v>
      </c>
      <c r="I478" s="18" t="s">
        <v>1959</v>
      </c>
      <c r="J478" s="18" t="s">
        <v>2296</v>
      </c>
    </row>
    <row r="479" ht="114" spans="1:10">
      <c r="A479" s="21"/>
      <c r="B479" s="21"/>
      <c r="C479" s="18" t="s">
        <v>1954</v>
      </c>
      <c r="D479" s="18" t="s">
        <v>1960</v>
      </c>
      <c r="E479" s="18" t="s">
        <v>2313</v>
      </c>
      <c r="F479" s="18" t="s">
        <v>1956</v>
      </c>
      <c r="G479" s="18" t="s">
        <v>2254</v>
      </c>
      <c r="H479" s="18" t="s">
        <v>1963</v>
      </c>
      <c r="I479" s="18" t="s">
        <v>1959</v>
      </c>
      <c r="J479" s="18" t="s">
        <v>2314</v>
      </c>
    </row>
    <row r="480" ht="99.75" spans="1:10">
      <c r="A480" s="21"/>
      <c r="B480" s="21"/>
      <c r="C480" s="18" t="s">
        <v>1954</v>
      </c>
      <c r="D480" s="18" t="s">
        <v>1964</v>
      </c>
      <c r="E480" s="18" t="s">
        <v>2317</v>
      </c>
      <c r="F480" s="18" t="s">
        <v>1956</v>
      </c>
      <c r="G480" s="18" t="s">
        <v>2032</v>
      </c>
      <c r="H480" s="18" t="s">
        <v>1963</v>
      </c>
      <c r="I480" s="18" t="s">
        <v>1959</v>
      </c>
      <c r="J480" s="18" t="s">
        <v>2318</v>
      </c>
    </row>
    <row r="481" ht="42.75" spans="1:10">
      <c r="A481" s="21"/>
      <c r="B481" s="21"/>
      <c r="C481" s="18" t="s">
        <v>1966</v>
      </c>
      <c r="D481" s="18" t="s">
        <v>1993</v>
      </c>
      <c r="E481" s="18" t="s">
        <v>2319</v>
      </c>
      <c r="F481" s="18" t="s">
        <v>1969</v>
      </c>
      <c r="G481" s="18" t="s">
        <v>1970</v>
      </c>
      <c r="H481" s="18" t="s">
        <v>1963</v>
      </c>
      <c r="I481" s="18" t="s">
        <v>1959</v>
      </c>
      <c r="J481" s="18" t="s">
        <v>2320</v>
      </c>
    </row>
    <row r="482" ht="42.75" spans="1:10">
      <c r="A482" s="21"/>
      <c r="B482" s="21"/>
      <c r="C482" s="18" t="s">
        <v>1971</v>
      </c>
      <c r="D482" s="18" t="s">
        <v>1972</v>
      </c>
      <c r="E482" s="18" t="s">
        <v>2056</v>
      </c>
      <c r="F482" s="18" t="s">
        <v>1969</v>
      </c>
      <c r="G482" s="18" t="s">
        <v>2032</v>
      </c>
      <c r="H482" s="18" t="s">
        <v>1963</v>
      </c>
      <c r="I482" s="18" t="s">
        <v>1959</v>
      </c>
      <c r="J482" s="18" t="s">
        <v>2307</v>
      </c>
    </row>
    <row r="483" ht="409.5" spans="1:10">
      <c r="A483" s="18" t="s">
        <v>2793</v>
      </c>
      <c r="B483" s="18" t="s">
        <v>2794</v>
      </c>
      <c r="C483" s="18" t="s">
        <v>1954</v>
      </c>
      <c r="D483" s="18" t="s">
        <v>1955</v>
      </c>
      <c r="E483" s="18" t="s">
        <v>2795</v>
      </c>
      <c r="F483" s="18" t="s">
        <v>1969</v>
      </c>
      <c r="G483" s="18" t="s">
        <v>2441</v>
      </c>
      <c r="H483" s="18" t="s">
        <v>1963</v>
      </c>
      <c r="I483" s="18" t="s">
        <v>1959</v>
      </c>
      <c r="J483" s="18" t="s">
        <v>2796</v>
      </c>
    </row>
    <row r="484" ht="85.5" spans="1:10">
      <c r="A484" s="21"/>
      <c r="B484" s="21"/>
      <c r="C484" s="18" t="s">
        <v>1966</v>
      </c>
      <c r="D484" s="18" t="s">
        <v>1967</v>
      </c>
      <c r="E484" s="18" t="s">
        <v>2797</v>
      </c>
      <c r="F484" s="18" t="s">
        <v>1969</v>
      </c>
      <c r="G484" s="18" t="s">
        <v>2798</v>
      </c>
      <c r="H484" s="18" t="s">
        <v>1963</v>
      </c>
      <c r="I484" s="18" t="s">
        <v>1959</v>
      </c>
      <c r="J484" s="18" t="s">
        <v>2799</v>
      </c>
    </row>
    <row r="485" ht="85.5" spans="1:10">
      <c r="A485" s="21"/>
      <c r="B485" s="21"/>
      <c r="C485" s="18" t="s">
        <v>1971</v>
      </c>
      <c r="D485" s="18" t="s">
        <v>1972</v>
      </c>
      <c r="E485" s="18" t="s">
        <v>2800</v>
      </c>
      <c r="F485" s="18" t="s">
        <v>1969</v>
      </c>
      <c r="G485" s="18" t="s">
        <v>2080</v>
      </c>
      <c r="H485" s="18" t="s">
        <v>1963</v>
      </c>
      <c r="I485" s="18" t="s">
        <v>1959</v>
      </c>
      <c r="J485" s="18" t="s">
        <v>2801</v>
      </c>
    </row>
    <row r="486" ht="313.5" spans="1:10">
      <c r="A486" s="18" t="s">
        <v>2802</v>
      </c>
      <c r="B486" s="18" t="s">
        <v>2803</v>
      </c>
      <c r="C486" s="18" t="s">
        <v>1954</v>
      </c>
      <c r="D486" s="18" t="s">
        <v>1955</v>
      </c>
      <c r="E486" s="18" t="s">
        <v>2804</v>
      </c>
      <c r="F486" s="18" t="s">
        <v>1969</v>
      </c>
      <c r="G486" s="18" t="s">
        <v>1962</v>
      </c>
      <c r="H486" s="18" t="s">
        <v>2805</v>
      </c>
      <c r="I486" s="18" t="s">
        <v>1959</v>
      </c>
      <c r="J486" s="18" t="s">
        <v>2806</v>
      </c>
    </row>
    <row r="487" ht="114" spans="1:10">
      <c r="A487" s="21"/>
      <c r="B487" s="21"/>
      <c r="C487" s="18" t="s">
        <v>1954</v>
      </c>
      <c r="D487" s="18" t="s">
        <v>1955</v>
      </c>
      <c r="E487" s="18" t="s">
        <v>2807</v>
      </c>
      <c r="F487" s="18" t="s">
        <v>1969</v>
      </c>
      <c r="G487" s="18" t="s">
        <v>1962</v>
      </c>
      <c r="H487" s="18" t="s">
        <v>1963</v>
      </c>
      <c r="I487" s="18" t="s">
        <v>1959</v>
      </c>
      <c r="J487" s="18" t="s">
        <v>2808</v>
      </c>
    </row>
    <row r="488" ht="57" spans="1:10">
      <c r="A488" s="21"/>
      <c r="B488" s="21"/>
      <c r="C488" s="18" t="s">
        <v>1954</v>
      </c>
      <c r="D488" s="18" t="s">
        <v>1955</v>
      </c>
      <c r="E488" s="18" t="s">
        <v>2809</v>
      </c>
      <c r="F488" s="18" t="s">
        <v>1969</v>
      </c>
      <c r="G488" s="18" t="s">
        <v>2144</v>
      </c>
      <c r="H488" s="18" t="s">
        <v>2810</v>
      </c>
      <c r="I488" s="18" t="s">
        <v>1959</v>
      </c>
      <c r="J488" s="18" t="s">
        <v>2811</v>
      </c>
    </row>
    <row r="489" ht="114" spans="1:10">
      <c r="A489" s="21"/>
      <c r="B489" s="21"/>
      <c r="C489" s="18" t="s">
        <v>1954</v>
      </c>
      <c r="D489" s="18" t="s">
        <v>1955</v>
      </c>
      <c r="E489" s="18" t="s">
        <v>2812</v>
      </c>
      <c r="F489" s="18" t="s">
        <v>1969</v>
      </c>
      <c r="G489" s="18" t="s">
        <v>1962</v>
      </c>
      <c r="H489" s="18" t="s">
        <v>1963</v>
      </c>
      <c r="I489" s="18" t="s">
        <v>1959</v>
      </c>
      <c r="J489" s="18" t="s">
        <v>2813</v>
      </c>
    </row>
    <row r="490" ht="99.75" spans="1:10">
      <c r="A490" s="21"/>
      <c r="B490" s="21"/>
      <c r="C490" s="18" t="s">
        <v>1954</v>
      </c>
      <c r="D490" s="18" t="s">
        <v>1960</v>
      </c>
      <c r="E490" s="18" t="s">
        <v>2814</v>
      </c>
      <c r="F490" s="18" t="s">
        <v>1969</v>
      </c>
      <c r="G490" s="18" t="s">
        <v>2032</v>
      </c>
      <c r="H490" s="18" t="s">
        <v>1963</v>
      </c>
      <c r="I490" s="18" t="s">
        <v>1959</v>
      </c>
      <c r="J490" s="18" t="s">
        <v>2815</v>
      </c>
    </row>
    <row r="491" ht="85.5" spans="1:10">
      <c r="A491" s="21"/>
      <c r="B491" s="21"/>
      <c r="C491" s="18" t="s">
        <v>1954</v>
      </c>
      <c r="D491" s="18" t="s">
        <v>1964</v>
      </c>
      <c r="E491" s="18" t="s">
        <v>2816</v>
      </c>
      <c r="F491" s="18" t="s">
        <v>1969</v>
      </c>
      <c r="G491" s="18" t="s">
        <v>1970</v>
      </c>
      <c r="H491" s="18" t="s">
        <v>1963</v>
      </c>
      <c r="I491" s="18" t="s">
        <v>1959</v>
      </c>
      <c r="J491" s="18" t="s">
        <v>2817</v>
      </c>
    </row>
    <row r="492" ht="71.25" spans="1:10">
      <c r="A492" s="21"/>
      <c r="B492" s="21"/>
      <c r="C492" s="18" t="s">
        <v>1954</v>
      </c>
      <c r="D492" s="18" t="s">
        <v>1964</v>
      </c>
      <c r="E492" s="18" t="s">
        <v>2818</v>
      </c>
      <c r="F492" s="18" t="s">
        <v>2246</v>
      </c>
      <c r="G492" s="18" t="s">
        <v>2083</v>
      </c>
      <c r="H492" s="18" t="s">
        <v>1963</v>
      </c>
      <c r="I492" s="18" t="s">
        <v>1959</v>
      </c>
      <c r="J492" s="18" t="s">
        <v>2819</v>
      </c>
    </row>
    <row r="493" ht="42.75" spans="1:10">
      <c r="A493" s="21"/>
      <c r="B493" s="21"/>
      <c r="C493" s="18" t="s">
        <v>1954</v>
      </c>
      <c r="D493" s="18" t="s">
        <v>2129</v>
      </c>
      <c r="E493" s="18" t="s">
        <v>2820</v>
      </c>
      <c r="F493" s="18" t="s">
        <v>2246</v>
      </c>
      <c r="G493" s="18" t="s">
        <v>2032</v>
      </c>
      <c r="H493" s="18" t="s">
        <v>1963</v>
      </c>
      <c r="I493" s="18" t="s">
        <v>1959</v>
      </c>
      <c r="J493" s="18" t="s">
        <v>2821</v>
      </c>
    </row>
    <row r="494" ht="114" spans="1:10">
      <c r="A494" s="21"/>
      <c r="B494" s="21"/>
      <c r="C494" s="18" t="s">
        <v>1966</v>
      </c>
      <c r="D494" s="18" t="s">
        <v>1993</v>
      </c>
      <c r="E494" s="18" t="s">
        <v>2822</v>
      </c>
      <c r="F494" s="18" t="s">
        <v>1969</v>
      </c>
      <c r="G494" s="18" t="s">
        <v>1970</v>
      </c>
      <c r="H494" s="18" t="s">
        <v>1963</v>
      </c>
      <c r="I494" s="18" t="s">
        <v>1959</v>
      </c>
      <c r="J494" s="18" t="s">
        <v>2823</v>
      </c>
    </row>
    <row r="495" ht="128.25" spans="1:10">
      <c r="A495" s="21"/>
      <c r="B495" s="21"/>
      <c r="C495" s="18" t="s">
        <v>1971</v>
      </c>
      <c r="D495" s="18" t="s">
        <v>1972</v>
      </c>
      <c r="E495" s="18" t="s">
        <v>2824</v>
      </c>
      <c r="F495" s="18" t="s">
        <v>1969</v>
      </c>
      <c r="G495" s="18" t="s">
        <v>2032</v>
      </c>
      <c r="H495" s="18" t="s">
        <v>1963</v>
      </c>
      <c r="I495" s="18" t="s">
        <v>1959</v>
      </c>
      <c r="J495" s="18" t="s">
        <v>2825</v>
      </c>
    </row>
    <row r="496" ht="409.5" spans="1:10">
      <c r="A496" s="18" t="s">
        <v>2826</v>
      </c>
      <c r="B496" s="18" t="s">
        <v>2827</v>
      </c>
      <c r="C496" s="18" t="s">
        <v>1954</v>
      </c>
      <c r="D496" s="18" t="s">
        <v>1960</v>
      </c>
      <c r="E496" s="18" t="s">
        <v>2828</v>
      </c>
      <c r="F496" s="18" t="s">
        <v>1956</v>
      </c>
      <c r="G496" s="18" t="s">
        <v>1962</v>
      </c>
      <c r="H496" s="18" t="s">
        <v>1963</v>
      </c>
      <c r="I496" s="18" t="s">
        <v>1959</v>
      </c>
      <c r="J496" s="18" t="s">
        <v>2829</v>
      </c>
    </row>
    <row r="497" ht="71.25" spans="1:10">
      <c r="A497" s="21"/>
      <c r="B497" s="21"/>
      <c r="C497" s="18" t="s">
        <v>1954</v>
      </c>
      <c r="D497" s="18" t="s">
        <v>2129</v>
      </c>
      <c r="E497" s="18" t="s">
        <v>2830</v>
      </c>
      <c r="F497" s="18" t="s">
        <v>2246</v>
      </c>
      <c r="G497" s="18" t="s">
        <v>2032</v>
      </c>
      <c r="H497" s="18" t="s">
        <v>1963</v>
      </c>
      <c r="I497" s="18" t="s">
        <v>1959</v>
      </c>
      <c r="J497" s="18" t="s">
        <v>2831</v>
      </c>
    </row>
    <row r="498" ht="42.75" spans="1:10">
      <c r="A498" s="21"/>
      <c r="B498" s="21"/>
      <c r="C498" s="18" t="s">
        <v>1966</v>
      </c>
      <c r="D498" s="18" t="s">
        <v>1993</v>
      </c>
      <c r="E498" s="18" t="s">
        <v>2832</v>
      </c>
      <c r="F498" s="18" t="s">
        <v>1969</v>
      </c>
      <c r="G498" s="18" t="s">
        <v>2833</v>
      </c>
      <c r="H498" s="18" t="s">
        <v>2834</v>
      </c>
      <c r="I498" s="18" t="s">
        <v>1959</v>
      </c>
      <c r="J498" s="18" t="s">
        <v>2835</v>
      </c>
    </row>
    <row r="499" ht="28.5" spans="1:10">
      <c r="A499" s="21"/>
      <c r="B499" s="21"/>
      <c r="C499" s="18" t="s">
        <v>1966</v>
      </c>
      <c r="D499" s="18" t="s">
        <v>2092</v>
      </c>
      <c r="E499" s="18" t="s">
        <v>2836</v>
      </c>
      <c r="F499" s="18" t="s">
        <v>1969</v>
      </c>
      <c r="G499" s="18" t="s">
        <v>2144</v>
      </c>
      <c r="H499" s="18" t="s">
        <v>2145</v>
      </c>
      <c r="I499" s="18" t="s">
        <v>1959</v>
      </c>
      <c r="J499" s="18" t="s">
        <v>2837</v>
      </c>
    </row>
    <row r="500" ht="114" spans="1:10">
      <c r="A500" s="21"/>
      <c r="B500" s="21"/>
      <c r="C500" s="18" t="s">
        <v>1971</v>
      </c>
      <c r="D500" s="18" t="s">
        <v>1972</v>
      </c>
      <c r="E500" s="18" t="s">
        <v>2838</v>
      </c>
      <c r="F500" s="18" t="s">
        <v>1969</v>
      </c>
      <c r="G500" s="18" t="s">
        <v>2032</v>
      </c>
      <c r="H500" s="18" t="s">
        <v>1963</v>
      </c>
      <c r="I500" s="18" t="s">
        <v>1959</v>
      </c>
      <c r="J500" s="18" t="s">
        <v>2839</v>
      </c>
    </row>
    <row r="501" ht="370.5" spans="1:10">
      <c r="A501" s="18" t="s">
        <v>2840</v>
      </c>
      <c r="B501" s="18" t="s">
        <v>2841</v>
      </c>
      <c r="C501" s="18" t="s">
        <v>1954</v>
      </c>
      <c r="D501" s="18" t="s">
        <v>1955</v>
      </c>
      <c r="E501" s="18" t="s">
        <v>2795</v>
      </c>
      <c r="F501" s="18" t="s">
        <v>1969</v>
      </c>
      <c r="G501" s="18" t="s">
        <v>2441</v>
      </c>
      <c r="H501" s="18" t="s">
        <v>1963</v>
      </c>
      <c r="I501" s="18" t="s">
        <v>1959</v>
      </c>
      <c r="J501" s="18" t="s">
        <v>2796</v>
      </c>
    </row>
    <row r="502" ht="28.5" spans="1:10">
      <c r="A502" s="21"/>
      <c r="B502" s="21"/>
      <c r="C502" s="18" t="s">
        <v>1954</v>
      </c>
      <c r="D502" s="18" t="s">
        <v>1960</v>
      </c>
      <c r="E502" s="18" t="s">
        <v>2842</v>
      </c>
      <c r="F502" s="18" t="s">
        <v>1969</v>
      </c>
      <c r="G502" s="18" t="s">
        <v>1962</v>
      </c>
      <c r="H502" s="18" t="s">
        <v>1963</v>
      </c>
      <c r="I502" s="18" t="s">
        <v>1959</v>
      </c>
      <c r="J502" s="18" t="s">
        <v>2843</v>
      </c>
    </row>
    <row r="503" ht="99.75" spans="1:10">
      <c r="A503" s="21"/>
      <c r="B503" s="21"/>
      <c r="C503" s="18" t="s">
        <v>1954</v>
      </c>
      <c r="D503" s="18" t="s">
        <v>1960</v>
      </c>
      <c r="E503" s="18" t="s">
        <v>2844</v>
      </c>
      <c r="F503" s="18" t="s">
        <v>1969</v>
      </c>
      <c r="G503" s="18" t="s">
        <v>2441</v>
      </c>
      <c r="H503" s="18" t="s">
        <v>1963</v>
      </c>
      <c r="I503" s="18" t="s">
        <v>1959</v>
      </c>
      <c r="J503" s="18" t="s">
        <v>2845</v>
      </c>
    </row>
    <row r="504" ht="128.25" spans="1:10">
      <c r="A504" s="21"/>
      <c r="B504" s="21"/>
      <c r="C504" s="18" t="s">
        <v>1954</v>
      </c>
      <c r="D504" s="18" t="s">
        <v>1964</v>
      </c>
      <c r="E504" s="18" t="s">
        <v>2846</v>
      </c>
      <c r="F504" s="18" t="s">
        <v>1969</v>
      </c>
      <c r="G504" s="18" t="s">
        <v>2032</v>
      </c>
      <c r="H504" s="18" t="s">
        <v>1963</v>
      </c>
      <c r="I504" s="18" t="s">
        <v>1959</v>
      </c>
      <c r="J504" s="18" t="s">
        <v>2847</v>
      </c>
    </row>
    <row r="505" ht="85.5" spans="1:10">
      <c r="A505" s="21"/>
      <c r="B505" s="21"/>
      <c r="C505" s="18" t="s">
        <v>1966</v>
      </c>
      <c r="D505" s="18" t="s">
        <v>1967</v>
      </c>
      <c r="E505" s="18" t="s">
        <v>2797</v>
      </c>
      <c r="F505" s="18" t="s">
        <v>1956</v>
      </c>
      <c r="G505" s="18" t="s">
        <v>2848</v>
      </c>
      <c r="H505" s="18" t="s">
        <v>1963</v>
      </c>
      <c r="I505" s="18" t="s">
        <v>1959</v>
      </c>
      <c r="J505" s="18" t="s">
        <v>2799</v>
      </c>
    </row>
    <row r="506" ht="85.5" spans="1:10">
      <c r="A506" s="21"/>
      <c r="B506" s="21"/>
      <c r="C506" s="18" t="s">
        <v>1971</v>
      </c>
      <c r="D506" s="18" t="s">
        <v>1972</v>
      </c>
      <c r="E506" s="18" t="s">
        <v>2800</v>
      </c>
      <c r="F506" s="18" t="s">
        <v>1969</v>
      </c>
      <c r="G506" s="18" t="s">
        <v>1970</v>
      </c>
      <c r="H506" s="18" t="s">
        <v>1963</v>
      </c>
      <c r="I506" s="18" t="s">
        <v>1959</v>
      </c>
      <c r="J506" s="18" t="s">
        <v>2801</v>
      </c>
    </row>
    <row r="507" ht="313.5" spans="1:10">
      <c r="A507" s="18" t="s">
        <v>2849</v>
      </c>
      <c r="B507" s="18" t="s">
        <v>2803</v>
      </c>
      <c r="C507" s="18" t="s">
        <v>1954</v>
      </c>
      <c r="D507" s="18" t="s">
        <v>1955</v>
      </c>
      <c r="E507" s="18" t="s">
        <v>2804</v>
      </c>
      <c r="F507" s="18" t="s">
        <v>1969</v>
      </c>
      <c r="G507" s="18" t="s">
        <v>1962</v>
      </c>
      <c r="H507" s="18" t="s">
        <v>2805</v>
      </c>
      <c r="I507" s="18" t="s">
        <v>1959</v>
      </c>
      <c r="J507" s="18" t="s">
        <v>2806</v>
      </c>
    </row>
    <row r="508" ht="114" spans="1:10">
      <c r="A508" s="21"/>
      <c r="B508" s="21"/>
      <c r="C508" s="18" t="s">
        <v>1954</v>
      </c>
      <c r="D508" s="18" t="s">
        <v>1955</v>
      </c>
      <c r="E508" s="18" t="s">
        <v>2807</v>
      </c>
      <c r="F508" s="18" t="s">
        <v>1969</v>
      </c>
      <c r="G508" s="18" t="s">
        <v>1962</v>
      </c>
      <c r="H508" s="18" t="s">
        <v>1963</v>
      </c>
      <c r="I508" s="18" t="s">
        <v>1959</v>
      </c>
      <c r="J508" s="18" t="s">
        <v>2808</v>
      </c>
    </row>
    <row r="509" ht="57" spans="1:10">
      <c r="A509" s="21"/>
      <c r="B509" s="21"/>
      <c r="C509" s="18" t="s">
        <v>1954</v>
      </c>
      <c r="D509" s="18" t="s">
        <v>1955</v>
      </c>
      <c r="E509" s="18" t="s">
        <v>2809</v>
      </c>
      <c r="F509" s="18" t="s">
        <v>1969</v>
      </c>
      <c r="G509" s="18" t="s">
        <v>2010</v>
      </c>
      <c r="H509" s="18" t="s">
        <v>2810</v>
      </c>
      <c r="I509" s="18" t="s">
        <v>1959</v>
      </c>
      <c r="J509" s="18" t="s">
        <v>2811</v>
      </c>
    </row>
    <row r="510" ht="114" spans="1:10">
      <c r="A510" s="21"/>
      <c r="B510" s="21"/>
      <c r="C510" s="18" t="s">
        <v>1954</v>
      </c>
      <c r="D510" s="18" t="s">
        <v>1955</v>
      </c>
      <c r="E510" s="18" t="s">
        <v>2812</v>
      </c>
      <c r="F510" s="18" t="s">
        <v>1969</v>
      </c>
      <c r="G510" s="18" t="s">
        <v>1962</v>
      </c>
      <c r="H510" s="18" t="s">
        <v>1963</v>
      </c>
      <c r="I510" s="18" t="s">
        <v>1959</v>
      </c>
      <c r="J510" s="18" t="s">
        <v>2813</v>
      </c>
    </row>
    <row r="511" ht="99.75" spans="1:10">
      <c r="A511" s="21"/>
      <c r="B511" s="21"/>
      <c r="C511" s="18" t="s">
        <v>1954</v>
      </c>
      <c r="D511" s="18" t="s">
        <v>1960</v>
      </c>
      <c r="E511" s="18" t="s">
        <v>2814</v>
      </c>
      <c r="F511" s="18" t="s">
        <v>1969</v>
      </c>
      <c r="G511" s="18" t="s">
        <v>2032</v>
      </c>
      <c r="H511" s="18" t="s">
        <v>1963</v>
      </c>
      <c r="I511" s="18" t="s">
        <v>1959</v>
      </c>
      <c r="J511" s="18" t="s">
        <v>2815</v>
      </c>
    </row>
    <row r="512" ht="85.5" spans="1:10">
      <c r="A512" s="21"/>
      <c r="B512" s="21"/>
      <c r="C512" s="18" t="s">
        <v>1954</v>
      </c>
      <c r="D512" s="18" t="s">
        <v>1964</v>
      </c>
      <c r="E512" s="18" t="s">
        <v>2816</v>
      </c>
      <c r="F512" s="18" t="s">
        <v>1969</v>
      </c>
      <c r="G512" s="18" t="s">
        <v>1970</v>
      </c>
      <c r="H512" s="18" t="s">
        <v>1963</v>
      </c>
      <c r="I512" s="18" t="s">
        <v>1959</v>
      </c>
      <c r="J512" s="18" t="s">
        <v>2817</v>
      </c>
    </row>
    <row r="513" ht="71.25" spans="1:10">
      <c r="A513" s="21"/>
      <c r="B513" s="21"/>
      <c r="C513" s="18" t="s">
        <v>1954</v>
      </c>
      <c r="D513" s="18" t="s">
        <v>1964</v>
      </c>
      <c r="E513" s="18" t="s">
        <v>2818</v>
      </c>
      <c r="F513" s="18" t="s">
        <v>2246</v>
      </c>
      <c r="G513" s="18" t="s">
        <v>2083</v>
      </c>
      <c r="H513" s="18" t="s">
        <v>1963</v>
      </c>
      <c r="I513" s="18" t="s">
        <v>1959</v>
      </c>
      <c r="J513" s="18" t="s">
        <v>2819</v>
      </c>
    </row>
    <row r="514" ht="42.75" spans="1:10">
      <c r="A514" s="21"/>
      <c r="B514" s="21"/>
      <c r="C514" s="18" t="s">
        <v>1954</v>
      </c>
      <c r="D514" s="18" t="s">
        <v>2129</v>
      </c>
      <c r="E514" s="18" t="s">
        <v>2820</v>
      </c>
      <c r="F514" s="18" t="s">
        <v>2246</v>
      </c>
      <c r="G514" s="18" t="s">
        <v>2032</v>
      </c>
      <c r="H514" s="18" t="s">
        <v>1963</v>
      </c>
      <c r="I514" s="18" t="s">
        <v>1959</v>
      </c>
      <c r="J514" s="18" t="s">
        <v>2821</v>
      </c>
    </row>
    <row r="515" ht="114" spans="1:10">
      <c r="A515" s="21"/>
      <c r="B515" s="21"/>
      <c r="C515" s="18" t="s">
        <v>1966</v>
      </c>
      <c r="D515" s="18" t="s">
        <v>1993</v>
      </c>
      <c r="E515" s="18" t="s">
        <v>2822</v>
      </c>
      <c r="F515" s="18" t="s">
        <v>1969</v>
      </c>
      <c r="G515" s="18" t="s">
        <v>1970</v>
      </c>
      <c r="H515" s="18" t="s">
        <v>1963</v>
      </c>
      <c r="I515" s="18" t="s">
        <v>1959</v>
      </c>
      <c r="J515" s="18" t="s">
        <v>2823</v>
      </c>
    </row>
    <row r="516" ht="42.75" spans="1:10">
      <c r="A516" s="21"/>
      <c r="B516" s="21"/>
      <c r="C516" s="18" t="s">
        <v>1966</v>
      </c>
      <c r="D516" s="18" t="s">
        <v>2092</v>
      </c>
      <c r="E516" s="18" t="s">
        <v>2850</v>
      </c>
      <c r="F516" s="18" t="s">
        <v>1956</v>
      </c>
      <c r="G516" s="18" t="s">
        <v>2043</v>
      </c>
      <c r="H516" s="18" t="s">
        <v>2145</v>
      </c>
      <c r="I516" s="18" t="s">
        <v>1959</v>
      </c>
      <c r="J516" s="18" t="s">
        <v>2851</v>
      </c>
    </row>
    <row r="517" ht="128.25" spans="1:10">
      <c r="A517" s="21"/>
      <c r="B517" s="21"/>
      <c r="C517" s="18" t="s">
        <v>1971</v>
      </c>
      <c r="D517" s="18" t="s">
        <v>1972</v>
      </c>
      <c r="E517" s="18" t="s">
        <v>2824</v>
      </c>
      <c r="F517" s="18" t="s">
        <v>1969</v>
      </c>
      <c r="G517" s="18" t="s">
        <v>1970</v>
      </c>
      <c r="H517" s="18" t="s">
        <v>1963</v>
      </c>
      <c r="I517" s="18" t="s">
        <v>1959</v>
      </c>
      <c r="J517" s="18" t="s">
        <v>2825</v>
      </c>
    </row>
    <row r="518" ht="409.5" spans="1:10">
      <c r="A518" s="18" t="s">
        <v>2852</v>
      </c>
      <c r="B518" s="18" t="s">
        <v>2853</v>
      </c>
      <c r="C518" s="18" t="s">
        <v>1954</v>
      </c>
      <c r="D518" s="18" t="s">
        <v>1955</v>
      </c>
      <c r="E518" s="18" t="s">
        <v>2854</v>
      </c>
      <c r="F518" s="18" t="s">
        <v>1956</v>
      </c>
      <c r="G518" s="18" t="s">
        <v>2855</v>
      </c>
      <c r="H518" s="18" t="s">
        <v>2105</v>
      </c>
      <c r="I518" s="18" t="s">
        <v>1959</v>
      </c>
      <c r="J518" s="18" t="s">
        <v>2856</v>
      </c>
    </row>
    <row r="519" ht="99.75" spans="1:10">
      <c r="A519" s="21"/>
      <c r="B519" s="21"/>
      <c r="C519" s="18" t="s">
        <v>1954</v>
      </c>
      <c r="D519" s="18" t="s">
        <v>1955</v>
      </c>
      <c r="E519" s="18" t="s">
        <v>2857</v>
      </c>
      <c r="F519" s="18" t="s">
        <v>1969</v>
      </c>
      <c r="G519" s="18" t="s">
        <v>2441</v>
      </c>
      <c r="H519" s="18" t="s">
        <v>1963</v>
      </c>
      <c r="I519" s="18" t="s">
        <v>1959</v>
      </c>
      <c r="J519" s="18" t="s">
        <v>2858</v>
      </c>
    </row>
    <row r="520" ht="71.25" spans="1:10">
      <c r="A520" s="21"/>
      <c r="B520" s="21"/>
      <c r="C520" s="18" t="s">
        <v>1954</v>
      </c>
      <c r="D520" s="18" t="s">
        <v>1955</v>
      </c>
      <c r="E520" s="18" t="s">
        <v>2859</v>
      </c>
      <c r="F520" s="18" t="s">
        <v>1969</v>
      </c>
      <c r="G520" s="18" t="s">
        <v>2860</v>
      </c>
      <c r="H520" s="18" t="s">
        <v>2624</v>
      </c>
      <c r="I520" s="18" t="s">
        <v>1959</v>
      </c>
      <c r="J520" s="18" t="s">
        <v>2861</v>
      </c>
    </row>
    <row r="521" ht="42.75" spans="1:10">
      <c r="A521" s="21"/>
      <c r="B521" s="21"/>
      <c r="C521" s="18" t="s">
        <v>1954</v>
      </c>
      <c r="D521" s="18" t="s">
        <v>1955</v>
      </c>
      <c r="E521" s="18" t="s">
        <v>2862</v>
      </c>
      <c r="F521" s="18" t="s">
        <v>1956</v>
      </c>
      <c r="G521" s="18" t="s">
        <v>2863</v>
      </c>
      <c r="H521" s="18" t="s">
        <v>2719</v>
      </c>
      <c r="I521" s="18" t="s">
        <v>1959</v>
      </c>
      <c r="J521" s="18" t="s">
        <v>2864</v>
      </c>
    </row>
    <row r="522" ht="99.75" spans="1:10">
      <c r="A522" s="21"/>
      <c r="B522" s="21"/>
      <c r="C522" s="18" t="s">
        <v>1966</v>
      </c>
      <c r="D522" s="18" t="s">
        <v>1993</v>
      </c>
      <c r="E522" s="18" t="s">
        <v>2865</v>
      </c>
      <c r="F522" s="18" t="s">
        <v>1956</v>
      </c>
      <c r="G522" s="18" t="s">
        <v>1962</v>
      </c>
      <c r="H522" s="18" t="s">
        <v>1963</v>
      </c>
      <c r="I522" s="18" t="s">
        <v>1959</v>
      </c>
      <c r="J522" s="18" t="s">
        <v>2866</v>
      </c>
    </row>
    <row r="523" ht="114" spans="1:10">
      <c r="A523" s="21"/>
      <c r="B523" s="21"/>
      <c r="C523" s="18" t="s">
        <v>1971</v>
      </c>
      <c r="D523" s="18" t="s">
        <v>1972</v>
      </c>
      <c r="E523" s="18" t="s">
        <v>2867</v>
      </c>
      <c r="F523" s="18" t="s">
        <v>1969</v>
      </c>
      <c r="G523" s="18" t="s">
        <v>1970</v>
      </c>
      <c r="H523" s="18" t="s">
        <v>1963</v>
      </c>
      <c r="I523" s="18" t="s">
        <v>1959</v>
      </c>
      <c r="J523" s="18" t="s">
        <v>2868</v>
      </c>
    </row>
    <row r="524" ht="409.5" spans="1:10">
      <c r="A524" s="18" t="s">
        <v>2869</v>
      </c>
      <c r="B524" s="18" t="s">
        <v>2788</v>
      </c>
      <c r="C524" s="18" t="s">
        <v>1954</v>
      </c>
      <c r="D524" s="18" t="s">
        <v>1955</v>
      </c>
      <c r="E524" s="18" t="s">
        <v>2310</v>
      </c>
      <c r="F524" s="18" t="s">
        <v>1969</v>
      </c>
      <c r="G524" s="18" t="s">
        <v>2564</v>
      </c>
      <c r="H524" s="18" t="s">
        <v>2312</v>
      </c>
      <c r="I524" s="18" t="s">
        <v>1959</v>
      </c>
      <c r="J524" s="18" t="s">
        <v>2296</v>
      </c>
    </row>
    <row r="525" ht="114" spans="1:10">
      <c r="A525" s="21"/>
      <c r="B525" s="21"/>
      <c r="C525" s="18" t="s">
        <v>1954</v>
      </c>
      <c r="D525" s="18" t="s">
        <v>1960</v>
      </c>
      <c r="E525" s="18" t="s">
        <v>2313</v>
      </c>
      <c r="F525" s="18" t="s">
        <v>1969</v>
      </c>
      <c r="G525" s="18" t="s">
        <v>2032</v>
      </c>
      <c r="H525" s="18" t="s">
        <v>1963</v>
      </c>
      <c r="I525" s="18" t="s">
        <v>1959</v>
      </c>
      <c r="J525" s="18" t="s">
        <v>2314</v>
      </c>
    </row>
    <row r="526" ht="42.75" spans="1:10">
      <c r="A526" s="21"/>
      <c r="B526" s="21"/>
      <c r="C526" s="18" t="s">
        <v>1966</v>
      </c>
      <c r="D526" s="18" t="s">
        <v>1993</v>
      </c>
      <c r="E526" s="18" t="s">
        <v>2319</v>
      </c>
      <c r="F526" s="18" t="s">
        <v>1969</v>
      </c>
      <c r="G526" s="18" t="s">
        <v>2080</v>
      </c>
      <c r="H526" s="18" t="s">
        <v>1963</v>
      </c>
      <c r="I526" s="18" t="s">
        <v>1959</v>
      </c>
      <c r="J526" s="18" t="s">
        <v>2320</v>
      </c>
    </row>
    <row r="527" ht="42.75" spans="1:10">
      <c r="A527" s="21"/>
      <c r="B527" s="21"/>
      <c r="C527" s="18" t="s">
        <v>1971</v>
      </c>
      <c r="D527" s="18" t="s">
        <v>1972</v>
      </c>
      <c r="E527" s="18" t="s">
        <v>2056</v>
      </c>
      <c r="F527" s="18" t="s">
        <v>1969</v>
      </c>
      <c r="G527" s="18" t="s">
        <v>1970</v>
      </c>
      <c r="H527" s="18" t="s">
        <v>1963</v>
      </c>
      <c r="I527" s="18" t="s">
        <v>1959</v>
      </c>
      <c r="J527" s="18" t="s">
        <v>2307</v>
      </c>
    </row>
    <row r="528" ht="14.25" spans="1:10">
      <c r="A528" s="18" t="s">
        <v>2870</v>
      </c>
      <c r="B528" s="21"/>
      <c r="C528" s="21"/>
      <c r="D528" s="21"/>
      <c r="E528" s="21"/>
      <c r="F528" s="21"/>
      <c r="G528" s="21"/>
      <c r="H528" s="21"/>
      <c r="I528" s="21"/>
      <c r="J528" s="21"/>
    </row>
    <row r="529" ht="14.25" spans="1:10">
      <c r="A529" s="18" t="s">
        <v>2871</v>
      </c>
      <c r="B529" s="21"/>
      <c r="C529" s="21"/>
      <c r="D529" s="21"/>
      <c r="E529" s="21"/>
      <c r="F529" s="21"/>
      <c r="G529" s="21"/>
      <c r="H529" s="21"/>
      <c r="I529" s="21"/>
      <c r="J529" s="21"/>
    </row>
    <row r="530" ht="71.25" spans="1:10">
      <c r="A530" s="18" t="s">
        <v>2872</v>
      </c>
      <c r="B530" s="18" t="s">
        <v>2873</v>
      </c>
      <c r="C530" s="18" t="s">
        <v>1954</v>
      </c>
      <c r="D530" s="18" t="s">
        <v>1960</v>
      </c>
      <c r="E530" s="18" t="s">
        <v>2297</v>
      </c>
      <c r="F530" s="18" t="s">
        <v>1956</v>
      </c>
      <c r="G530" s="18" t="s">
        <v>1962</v>
      </c>
      <c r="H530" s="18" t="s">
        <v>1963</v>
      </c>
      <c r="I530" s="18" t="s">
        <v>2055</v>
      </c>
      <c r="J530" s="18" t="s">
        <v>2298</v>
      </c>
    </row>
    <row r="531" ht="42.75" spans="1:10">
      <c r="A531" s="21"/>
      <c r="B531" s="21"/>
      <c r="C531" s="18" t="s">
        <v>1966</v>
      </c>
      <c r="D531" s="18" t="s">
        <v>1993</v>
      </c>
      <c r="E531" s="18" t="s">
        <v>2319</v>
      </c>
      <c r="F531" s="18" t="s">
        <v>1956</v>
      </c>
      <c r="G531" s="18" t="s">
        <v>2874</v>
      </c>
      <c r="H531" s="18" t="s">
        <v>2875</v>
      </c>
      <c r="I531" s="18" t="s">
        <v>2055</v>
      </c>
      <c r="J531" s="18" t="s">
        <v>2320</v>
      </c>
    </row>
    <row r="532" ht="42.75" spans="1:10">
      <c r="A532" s="21"/>
      <c r="B532" s="21"/>
      <c r="C532" s="18" t="s">
        <v>1971</v>
      </c>
      <c r="D532" s="18" t="s">
        <v>1972</v>
      </c>
      <c r="E532" s="18" t="s">
        <v>2056</v>
      </c>
      <c r="F532" s="18" t="s">
        <v>1956</v>
      </c>
      <c r="G532" s="18" t="s">
        <v>1970</v>
      </c>
      <c r="H532" s="18" t="s">
        <v>1963</v>
      </c>
      <c r="I532" s="18" t="s">
        <v>2055</v>
      </c>
      <c r="J532" s="18" t="s">
        <v>2307</v>
      </c>
    </row>
    <row r="533" ht="42.75" spans="1:10">
      <c r="A533" s="18" t="s">
        <v>2876</v>
      </c>
      <c r="B533" s="18" t="s">
        <v>2877</v>
      </c>
      <c r="C533" s="18" t="s">
        <v>1954</v>
      </c>
      <c r="D533" s="18" t="s">
        <v>1960</v>
      </c>
      <c r="E533" s="18" t="s">
        <v>2828</v>
      </c>
      <c r="F533" s="18" t="s">
        <v>1956</v>
      </c>
      <c r="G533" s="18" t="s">
        <v>1962</v>
      </c>
      <c r="H533" s="18" t="s">
        <v>1963</v>
      </c>
      <c r="I533" s="18" t="s">
        <v>2055</v>
      </c>
      <c r="J533" s="18" t="s">
        <v>2829</v>
      </c>
    </row>
    <row r="534" ht="28.5" spans="1:10">
      <c r="A534" s="21"/>
      <c r="B534" s="21"/>
      <c r="C534" s="18" t="s">
        <v>1966</v>
      </c>
      <c r="D534" s="18" t="s">
        <v>2092</v>
      </c>
      <c r="E534" s="18" t="s">
        <v>2836</v>
      </c>
      <c r="F534" s="18" t="s">
        <v>1969</v>
      </c>
      <c r="G534" s="18" t="s">
        <v>2144</v>
      </c>
      <c r="H534" s="18" t="s">
        <v>2145</v>
      </c>
      <c r="I534" s="18" t="s">
        <v>1959</v>
      </c>
      <c r="J534" s="18" t="s">
        <v>2837</v>
      </c>
    </row>
    <row r="535" ht="114" spans="1:10">
      <c r="A535" s="21"/>
      <c r="B535" s="21"/>
      <c r="C535" s="18" t="s">
        <v>1971</v>
      </c>
      <c r="D535" s="18" t="s">
        <v>1972</v>
      </c>
      <c r="E535" s="18" t="s">
        <v>2838</v>
      </c>
      <c r="F535" s="18" t="s">
        <v>1956</v>
      </c>
      <c r="G535" s="18" t="s">
        <v>1970</v>
      </c>
      <c r="H535" s="18" t="s">
        <v>1963</v>
      </c>
      <c r="I535" s="18" t="s">
        <v>2055</v>
      </c>
      <c r="J535" s="18" t="s">
        <v>2839</v>
      </c>
    </row>
    <row r="536" ht="114" spans="1:10">
      <c r="A536" s="18" t="s">
        <v>2878</v>
      </c>
      <c r="B536" s="18" t="s">
        <v>2879</v>
      </c>
      <c r="C536" s="18" t="s">
        <v>1954</v>
      </c>
      <c r="D536" s="18" t="s">
        <v>1960</v>
      </c>
      <c r="E536" s="18" t="s">
        <v>2313</v>
      </c>
      <c r="F536" s="18" t="s">
        <v>1956</v>
      </c>
      <c r="G536" s="18" t="s">
        <v>1962</v>
      </c>
      <c r="H536" s="18" t="s">
        <v>1963</v>
      </c>
      <c r="I536" s="18" t="s">
        <v>2055</v>
      </c>
      <c r="J536" s="18" t="s">
        <v>2314</v>
      </c>
    </row>
    <row r="537" ht="42.75" spans="1:10">
      <c r="A537" s="21"/>
      <c r="B537" s="21"/>
      <c r="C537" s="18" t="s">
        <v>1966</v>
      </c>
      <c r="D537" s="18" t="s">
        <v>1993</v>
      </c>
      <c r="E537" s="18" t="s">
        <v>2319</v>
      </c>
      <c r="F537" s="18" t="s">
        <v>1956</v>
      </c>
      <c r="G537" s="18" t="s">
        <v>2054</v>
      </c>
      <c r="H537" s="18" t="s">
        <v>2875</v>
      </c>
      <c r="I537" s="18" t="s">
        <v>2055</v>
      </c>
      <c r="J537" s="18" t="s">
        <v>2320</v>
      </c>
    </row>
    <row r="538" ht="42.75" spans="1:10">
      <c r="A538" s="21"/>
      <c r="B538" s="21"/>
      <c r="C538" s="18" t="s">
        <v>1971</v>
      </c>
      <c r="D538" s="18" t="s">
        <v>1972</v>
      </c>
      <c r="E538" s="18" t="s">
        <v>2056</v>
      </c>
      <c r="F538" s="18" t="s">
        <v>1956</v>
      </c>
      <c r="G538" s="18" t="s">
        <v>1970</v>
      </c>
      <c r="H538" s="18" t="s">
        <v>1963</v>
      </c>
      <c r="I538" s="18" t="s">
        <v>2055</v>
      </c>
      <c r="J538" s="18" t="s">
        <v>2307</v>
      </c>
    </row>
    <row r="539" ht="114" spans="1:10">
      <c r="A539" s="18" t="s">
        <v>2880</v>
      </c>
      <c r="B539" s="18" t="s">
        <v>2881</v>
      </c>
      <c r="C539" s="18" t="s">
        <v>1954</v>
      </c>
      <c r="D539" s="18" t="s">
        <v>1955</v>
      </c>
      <c r="E539" s="18" t="s">
        <v>2882</v>
      </c>
      <c r="F539" s="18" t="s">
        <v>1956</v>
      </c>
      <c r="G539" s="18" t="s">
        <v>2083</v>
      </c>
      <c r="H539" s="18" t="s">
        <v>1963</v>
      </c>
      <c r="I539" s="18" t="s">
        <v>2055</v>
      </c>
      <c r="J539" s="18" t="s">
        <v>2808</v>
      </c>
    </row>
    <row r="540" ht="85.5" spans="1:10">
      <c r="A540" s="21"/>
      <c r="B540" s="21"/>
      <c r="C540" s="18" t="s">
        <v>1954</v>
      </c>
      <c r="D540" s="18" t="s">
        <v>1964</v>
      </c>
      <c r="E540" s="18" t="s">
        <v>2816</v>
      </c>
      <c r="F540" s="18" t="s">
        <v>1956</v>
      </c>
      <c r="G540" s="18" t="s">
        <v>1962</v>
      </c>
      <c r="H540" s="18" t="s">
        <v>1963</v>
      </c>
      <c r="I540" s="18" t="s">
        <v>2055</v>
      </c>
      <c r="J540" s="18" t="s">
        <v>2817</v>
      </c>
    </row>
    <row r="541" ht="114" spans="1:10">
      <c r="A541" s="21"/>
      <c r="B541" s="21"/>
      <c r="C541" s="18" t="s">
        <v>1966</v>
      </c>
      <c r="D541" s="18" t="s">
        <v>1993</v>
      </c>
      <c r="E541" s="18" t="s">
        <v>2883</v>
      </c>
      <c r="F541" s="18" t="s">
        <v>1956</v>
      </c>
      <c r="G541" s="18" t="s">
        <v>1970</v>
      </c>
      <c r="H541" s="18" t="s">
        <v>1963</v>
      </c>
      <c r="I541" s="18" t="s">
        <v>2055</v>
      </c>
      <c r="J541" s="18" t="s">
        <v>2884</v>
      </c>
    </row>
    <row r="542" ht="128.25" spans="1:10">
      <c r="A542" s="21"/>
      <c r="B542" s="21"/>
      <c r="C542" s="18" t="s">
        <v>1971</v>
      </c>
      <c r="D542" s="18" t="s">
        <v>1972</v>
      </c>
      <c r="E542" s="18" t="s">
        <v>2824</v>
      </c>
      <c r="F542" s="18" t="s">
        <v>1956</v>
      </c>
      <c r="G542" s="18" t="s">
        <v>1970</v>
      </c>
      <c r="H542" s="18" t="s">
        <v>1963</v>
      </c>
      <c r="I542" s="18" t="s">
        <v>2055</v>
      </c>
      <c r="J542" s="18" t="s">
        <v>2825</v>
      </c>
    </row>
    <row r="543" ht="14.25" spans="1:10">
      <c r="A543" s="18" t="s">
        <v>2885</v>
      </c>
      <c r="B543" s="21"/>
      <c r="C543" s="21"/>
      <c r="D543" s="21"/>
      <c r="E543" s="21"/>
      <c r="F543" s="21"/>
      <c r="G543" s="21"/>
      <c r="H543" s="21"/>
      <c r="I543" s="21"/>
      <c r="J543" s="21"/>
    </row>
    <row r="544" ht="14.25" spans="1:10">
      <c r="A544" s="18" t="s">
        <v>2886</v>
      </c>
      <c r="B544" s="21"/>
      <c r="C544" s="21"/>
      <c r="D544" s="21"/>
      <c r="E544" s="21"/>
      <c r="F544" s="21"/>
      <c r="G544" s="21"/>
      <c r="H544" s="21"/>
      <c r="I544" s="21"/>
      <c r="J544" s="21"/>
    </row>
    <row r="545" ht="185.25" spans="1:10">
      <c r="A545" s="18" t="s">
        <v>2887</v>
      </c>
      <c r="B545" s="18" t="s">
        <v>2888</v>
      </c>
      <c r="C545" s="18" t="s">
        <v>1954</v>
      </c>
      <c r="D545" s="18" t="s">
        <v>1955</v>
      </c>
      <c r="E545" s="18" t="s">
        <v>2889</v>
      </c>
      <c r="F545" s="18" t="s">
        <v>1969</v>
      </c>
      <c r="G545" s="18" t="s">
        <v>2890</v>
      </c>
      <c r="H545" s="18" t="s">
        <v>2001</v>
      </c>
      <c r="I545" s="18" t="s">
        <v>1959</v>
      </c>
      <c r="J545" s="18" t="s">
        <v>2891</v>
      </c>
    </row>
    <row r="546" ht="14.25" spans="1:10">
      <c r="A546" s="21"/>
      <c r="B546" s="21"/>
      <c r="C546" s="18" t="s">
        <v>1954</v>
      </c>
      <c r="D546" s="18" t="s">
        <v>1960</v>
      </c>
      <c r="E546" s="18" t="s">
        <v>2892</v>
      </c>
      <c r="F546" s="18" t="s">
        <v>1969</v>
      </c>
      <c r="G546" s="18" t="s">
        <v>1970</v>
      </c>
      <c r="H546" s="18" t="s">
        <v>1963</v>
      </c>
      <c r="I546" s="18" t="s">
        <v>1959</v>
      </c>
      <c r="J546" s="18" t="s">
        <v>2891</v>
      </c>
    </row>
    <row r="547" ht="14.25" spans="1:10">
      <c r="A547" s="21"/>
      <c r="B547" s="21"/>
      <c r="C547" s="18" t="s">
        <v>1954</v>
      </c>
      <c r="D547" s="18" t="s">
        <v>1964</v>
      </c>
      <c r="E547" s="18" t="s">
        <v>2893</v>
      </c>
      <c r="F547" s="18" t="s">
        <v>1969</v>
      </c>
      <c r="G547" s="18" t="s">
        <v>1970</v>
      </c>
      <c r="H547" s="18" t="s">
        <v>1963</v>
      </c>
      <c r="I547" s="18" t="s">
        <v>1959</v>
      </c>
      <c r="J547" s="18" t="s">
        <v>2891</v>
      </c>
    </row>
    <row r="548" ht="14.25" spans="1:10">
      <c r="A548" s="21"/>
      <c r="B548" s="21"/>
      <c r="C548" s="18" t="s">
        <v>1966</v>
      </c>
      <c r="D548" s="18" t="s">
        <v>1993</v>
      </c>
      <c r="E548" s="18" t="s">
        <v>2894</v>
      </c>
      <c r="F548" s="18" t="s">
        <v>1969</v>
      </c>
      <c r="G548" s="18" t="s">
        <v>2890</v>
      </c>
      <c r="H548" s="18" t="s">
        <v>2001</v>
      </c>
      <c r="I548" s="18" t="s">
        <v>1959</v>
      </c>
      <c r="J548" s="18" t="s">
        <v>2891</v>
      </c>
    </row>
    <row r="549" ht="14.25" spans="1:10">
      <c r="A549" s="21"/>
      <c r="B549" s="21"/>
      <c r="C549" s="18" t="s">
        <v>1971</v>
      </c>
      <c r="D549" s="18" t="s">
        <v>1972</v>
      </c>
      <c r="E549" s="18" t="s">
        <v>2895</v>
      </c>
      <c r="F549" s="18" t="s">
        <v>1969</v>
      </c>
      <c r="G549" s="18" t="s">
        <v>2080</v>
      </c>
      <c r="H549" s="18" t="s">
        <v>1963</v>
      </c>
      <c r="I549" s="18" t="s">
        <v>1959</v>
      </c>
      <c r="J549" s="18" t="s">
        <v>2891</v>
      </c>
    </row>
    <row r="550" ht="185.25" spans="1:10">
      <c r="A550" s="18" t="s">
        <v>2896</v>
      </c>
      <c r="B550" s="18" t="s">
        <v>2888</v>
      </c>
      <c r="C550" s="18" t="s">
        <v>1954</v>
      </c>
      <c r="D550" s="18" t="s">
        <v>1955</v>
      </c>
      <c r="E550" s="18" t="s">
        <v>2897</v>
      </c>
      <c r="F550" s="18" t="s">
        <v>1956</v>
      </c>
      <c r="G550" s="18" t="s">
        <v>2010</v>
      </c>
      <c r="H550" s="18" t="s">
        <v>2145</v>
      </c>
      <c r="I550" s="18" t="s">
        <v>1959</v>
      </c>
      <c r="J550" s="18" t="s">
        <v>2897</v>
      </c>
    </row>
    <row r="551" ht="42.75" spans="1:10">
      <c r="A551" s="21"/>
      <c r="B551" s="21"/>
      <c r="C551" s="18" t="s">
        <v>1954</v>
      </c>
      <c r="D551" s="18" t="s">
        <v>1955</v>
      </c>
      <c r="E551" s="18" t="s">
        <v>2897</v>
      </c>
      <c r="F551" s="18" t="s">
        <v>1969</v>
      </c>
      <c r="G551" s="18" t="s">
        <v>2898</v>
      </c>
      <c r="H551" s="18" t="s">
        <v>2105</v>
      </c>
      <c r="I551" s="18" t="s">
        <v>2055</v>
      </c>
      <c r="J551" s="18" t="s">
        <v>2897</v>
      </c>
    </row>
    <row r="552" ht="42.75" spans="1:10">
      <c r="A552" s="21"/>
      <c r="B552" s="21"/>
      <c r="C552" s="18" t="s">
        <v>1954</v>
      </c>
      <c r="D552" s="18" t="s">
        <v>1960</v>
      </c>
      <c r="E552" s="18" t="s">
        <v>2899</v>
      </c>
      <c r="F552" s="18" t="s">
        <v>1956</v>
      </c>
      <c r="G552" s="18" t="s">
        <v>1962</v>
      </c>
      <c r="H552" s="18" t="s">
        <v>1963</v>
      </c>
      <c r="I552" s="18" t="s">
        <v>1959</v>
      </c>
      <c r="J552" s="18" t="s">
        <v>2897</v>
      </c>
    </row>
    <row r="553" ht="42.75" spans="1:10">
      <c r="A553" s="21"/>
      <c r="B553" s="21"/>
      <c r="C553" s="18" t="s">
        <v>1954</v>
      </c>
      <c r="D553" s="18" t="s">
        <v>1960</v>
      </c>
      <c r="E553" s="18" t="s">
        <v>2900</v>
      </c>
      <c r="F553" s="18" t="s">
        <v>1956</v>
      </c>
      <c r="G553" s="18" t="s">
        <v>2247</v>
      </c>
      <c r="H553" s="18" t="s">
        <v>1963</v>
      </c>
      <c r="I553" s="18" t="s">
        <v>2055</v>
      </c>
      <c r="J553" s="18" t="s">
        <v>2897</v>
      </c>
    </row>
    <row r="554" ht="42.75" spans="1:10">
      <c r="A554" s="21"/>
      <c r="B554" s="21"/>
      <c r="C554" s="18" t="s">
        <v>1954</v>
      </c>
      <c r="D554" s="18" t="s">
        <v>1964</v>
      </c>
      <c r="E554" s="18" t="s">
        <v>2901</v>
      </c>
      <c r="F554" s="18" t="s">
        <v>1956</v>
      </c>
      <c r="G554" s="18" t="s">
        <v>1962</v>
      </c>
      <c r="H554" s="18" t="s">
        <v>1963</v>
      </c>
      <c r="I554" s="18" t="s">
        <v>1959</v>
      </c>
      <c r="J554" s="18" t="s">
        <v>2897</v>
      </c>
    </row>
    <row r="555" ht="42.75" spans="1:10">
      <c r="A555" s="21"/>
      <c r="B555" s="21"/>
      <c r="C555" s="18" t="s">
        <v>1966</v>
      </c>
      <c r="D555" s="18" t="s">
        <v>2092</v>
      </c>
      <c r="E555" s="18" t="s">
        <v>2902</v>
      </c>
      <c r="F555" s="18" t="s">
        <v>1956</v>
      </c>
      <c r="G555" s="18" t="s">
        <v>2032</v>
      </c>
      <c r="H555" s="18" t="s">
        <v>1963</v>
      </c>
      <c r="I555" s="18" t="s">
        <v>2055</v>
      </c>
      <c r="J555" s="18" t="s">
        <v>2897</v>
      </c>
    </row>
    <row r="556" ht="42.75" spans="1:10">
      <c r="A556" s="21"/>
      <c r="B556" s="21"/>
      <c r="C556" s="18" t="s">
        <v>1971</v>
      </c>
      <c r="D556" s="18" t="s">
        <v>1972</v>
      </c>
      <c r="E556" s="18" t="s">
        <v>2903</v>
      </c>
      <c r="F556" s="18" t="s">
        <v>1956</v>
      </c>
      <c r="G556" s="18" t="s">
        <v>2032</v>
      </c>
      <c r="H556" s="18" t="s">
        <v>1963</v>
      </c>
      <c r="I556" s="18" t="s">
        <v>2055</v>
      </c>
      <c r="J556" s="18" t="s">
        <v>2897</v>
      </c>
    </row>
    <row r="557" ht="99.75" spans="1:10">
      <c r="A557" s="18" t="s">
        <v>2904</v>
      </c>
      <c r="B557" s="18" t="s">
        <v>2905</v>
      </c>
      <c r="C557" s="18" t="s">
        <v>1954</v>
      </c>
      <c r="D557" s="18" t="s">
        <v>1955</v>
      </c>
      <c r="E557" s="18" t="s">
        <v>2906</v>
      </c>
      <c r="F557" s="18" t="s">
        <v>1969</v>
      </c>
      <c r="G557" s="18" t="s">
        <v>2907</v>
      </c>
      <c r="H557" s="18" t="s">
        <v>1958</v>
      </c>
      <c r="I557" s="18" t="s">
        <v>1959</v>
      </c>
      <c r="J557" s="18" t="s">
        <v>2908</v>
      </c>
    </row>
    <row r="558" ht="14.25" spans="1:10">
      <c r="A558" s="21"/>
      <c r="B558" s="21"/>
      <c r="C558" s="18" t="s">
        <v>1954</v>
      </c>
      <c r="D558" s="18" t="s">
        <v>1955</v>
      </c>
      <c r="E558" s="18" t="s">
        <v>2909</v>
      </c>
      <c r="F558" s="18" t="s">
        <v>1969</v>
      </c>
      <c r="G558" s="18" t="s">
        <v>1990</v>
      </c>
      <c r="H558" s="18" t="s">
        <v>2505</v>
      </c>
      <c r="I558" s="18" t="s">
        <v>1959</v>
      </c>
      <c r="J558" s="18" t="s">
        <v>2908</v>
      </c>
    </row>
    <row r="559" ht="14.25" spans="1:10">
      <c r="A559" s="21"/>
      <c r="B559" s="21"/>
      <c r="C559" s="18" t="s">
        <v>1954</v>
      </c>
      <c r="D559" s="18" t="s">
        <v>1960</v>
      </c>
      <c r="E559" s="18" t="s">
        <v>2910</v>
      </c>
      <c r="F559" s="18" t="s">
        <v>1969</v>
      </c>
      <c r="G559" s="18" t="s">
        <v>2306</v>
      </c>
      <c r="H559" s="18" t="s">
        <v>1963</v>
      </c>
      <c r="I559" s="18" t="s">
        <v>1959</v>
      </c>
      <c r="J559" s="18" t="s">
        <v>2908</v>
      </c>
    </row>
    <row r="560" ht="14.25" spans="1:10">
      <c r="A560" s="21"/>
      <c r="B560" s="21"/>
      <c r="C560" s="18" t="s">
        <v>1954</v>
      </c>
      <c r="D560" s="18" t="s">
        <v>1964</v>
      </c>
      <c r="E560" s="18" t="s">
        <v>2911</v>
      </c>
      <c r="F560" s="18" t="s">
        <v>1956</v>
      </c>
      <c r="G560" s="18" t="s">
        <v>1962</v>
      </c>
      <c r="H560" s="18" t="s">
        <v>1963</v>
      </c>
      <c r="I560" s="18" t="s">
        <v>1959</v>
      </c>
      <c r="J560" s="18" t="s">
        <v>2908</v>
      </c>
    </row>
    <row r="561" ht="28.5" spans="1:10">
      <c r="A561" s="21"/>
      <c r="B561" s="21"/>
      <c r="C561" s="18" t="s">
        <v>1966</v>
      </c>
      <c r="D561" s="18" t="s">
        <v>2092</v>
      </c>
      <c r="E561" s="18" t="s">
        <v>2912</v>
      </c>
      <c r="F561" s="18" t="s">
        <v>2327</v>
      </c>
      <c r="G561" s="18" t="s">
        <v>2913</v>
      </c>
      <c r="H561" s="18" t="s">
        <v>1963</v>
      </c>
      <c r="I561" s="18" t="s">
        <v>1959</v>
      </c>
      <c r="J561" s="18" t="s">
        <v>2908</v>
      </c>
    </row>
    <row r="562" ht="28.5" spans="1:10">
      <c r="A562" s="21"/>
      <c r="B562" s="21"/>
      <c r="C562" s="18" t="s">
        <v>1966</v>
      </c>
      <c r="D562" s="18" t="s">
        <v>2092</v>
      </c>
      <c r="E562" s="18" t="s">
        <v>2914</v>
      </c>
      <c r="F562" s="18" t="s">
        <v>2327</v>
      </c>
      <c r="G562" s="18" t="s">
        <v>2914</v>
      </c>
      <c r="H562" s="18" t="s">
        <v>1963</v>
      </c>
      <c r="I562" s="18" t="s">
        <v>1959</v>
      </c>
      <c r="J562" s="18" t="s">
        <v>2908</v>
      </c>
    </row>
    <row r="563" ht="28.5" spans="1:10">
      <c r="A563" s="21"/>
      <c r="B563" s="21"/>
      <c r="C563" s="18" t="s">
        <v>1971</v>
      </c>
      <c r="D563" s="18" t="s">
        <v>1972</v>
      </c>
      <c r="E563" s="18" t="s">
        <v>2915</v>
      </c>
      <c r="F563" s="18" t="s">
        <v>1969</v>
      </c>
      <c r="G563" s="18" t="s">
        <v>1970</v>
      </c>
      <c r="H563" s="18" t="s">
        <v>1963</v>
      </c>
      <c r="I563" s="18" t="s">
        <v>2055</v>
      </c>
      <c r="J563" s="18" t="s">
        <v>2915</v>
      </c>
    </row>
    <row r="564" ht="185.25" spans="1:10">
      <c r="A564" s="18" t="s">
        <v>2916</v>
      </c>
      <c r="B564" s="18" t="s">
        <v>2888</v>
      </c>
      <c r="C564" s="18" t="s">
        <v>1954</v>
      </c>
      <c r="D564" s="18" t="s">
        <v>1955</v>
      </c>
      <c r="E564" s="18" t="s">
        <v>2917</v>
      </c>
      <c r="F564" s="18" t="s">
        <v>1956</v>
      </c>
      <c r="G564" s="18" t="s">
        <v>2281</v>
      </c>
      <c r="H564" s="18" t="s">
        <v>1958</v>
      </c>
      <c r="I564" s="18" t="s">
        <v>2055</v>
      </c>
      <c r="J564" s="18" t="s">
        <v>2918</v>
      </c>
    </row>
    <row r="565" ht="28.5" spans="1:10">
      <c r="A565" s="21"/>
      <c r="B565" s="21"/>
      <c r="C565" s="18" t="s">
        <v>1954</v>
      </c>
      <c r="D565" s="18" t="s">
        <v>1960</v>
      </c>
      <c r="E565" s="18" t="s">
        <v>2919</v>
      </c>
      <c r="F565" s="18" t="s">
        <v>1956</v>
      </c>
      <c r="G565" s="18" t="s">
        <v>1962</v>
      </c>
      <c r="H565" s="18" t="s">
        <v>1963</v>
      </c>
      <c r="I565" s="18" t="s">
        <v>1959</v>
      </c>
      <c r="J565" s="18" t="s">
        <v>2920</v>
      </c>
    </row>
    <row r="566" ht="28.5" spans="1:10">
      <c r="A566" s="21"/>
      <c r="B566" s="21"/>
      <c r="C566" s="18" t="s">
        <v>1954</v>
      </c>
      <c r="D566" s="18" t="s">
        <v>1960</v>
      </c>
      <c r="E566" s="18" t="s">
        <v>1961</v>
      </c>
      <c r="F566" s="18" t="s">
        <v>1956</v>
      </c>
      <c r="G566" s="18" t="s">
        <v>1962</v>
      </c>
      <c r="H566" s="18" t="s">
        <v>1963</v>
      </c>
      <c r="I566" s="18" t="s">
        <v>1959</v>
      </c>
      <c r="J566" s="18" t="s">
        <v>2921</v>
      </c>
    </row>
    <row r="567" ht="28.5" spans="1:10">
      <c r="A567" s="21"/>
      <c r="B567" s="21"/>
      <c r="C567" s="18" t="s">
        <v>1954</v>
      </c>
      <c r="D567" s="18" t="s">
        <v>1964</v>
      </c>
      <c r="E567" s="18" t="s">
        <v>2563</v>
      </c>
      <c r="F567" s="18" t="s">
        <v>1956</v>
      </c>
      <c r="G567" s="18" t="s">
        <v>1962</v>
      </c>
      <c r="H567" s="18" t="s">
        <v>1963</v>
      </c>
      <c r="I567" s="18" t="s">
        <v>1959</v>
      </c>
      <c r="J567" s="18" t="s">
        <v>2922</v>
      </c>
    </row>
    <row r="568" ht="28.5" spans="1:10">
      <c r="A568" s="21"/>
      <c r="B568" s="21"/>
      <c r="C568" s="18" t="s">
        <v>1966</v>
      </c>
      <c r="D568" s="18" t="s">
        <v>1993</v>
      </c>
      <c r="E568" s="18" t="s">
        <v>2923</v>
      </c>
      <c r="F568" s="18" t="s">
        <v>1969</v>
      </c>
      <c r="G568" s="18" t="s">
        <v>2923</v>
      </c>
      <c r="H568" s="18" t="s">
        <v>1963</v>
      </c>
      <c r="I568" s="18" t="s">
        <v>1959</v>
      </c>
      <c r="J568" s="18" t="s">
        <v>2924</v>
      </c>
    </row>
    <row r="569" ht="28.5" spans="1:10">
      <c r="A569" s="21"/>
      <c r="B569" s="21"/>
      <c r="C569" s="18" t="s">
        <v>1966</v>
      </c>
      <c r="D569" s="18" t="s">
        <v>2092</v>
      </c>
      <c r="E569" s="18" t="s">
        <v>2925</v>
      </c>
      <c r="F569" s="18" t="s">
        <v>1969</v>
      </c>
      <c r="G569" s="18" t="s">
        <v>2254</v>
      </c>
      <c r="H569" s="18" t="s">
        <v>1963</v>
      </c>
      <c r="I569" s="18" t="s">
        <v>1959</v>
      </c>
      <c r="J569" s="18" t="s">
        <v>2926</v>
      </c>
    </row>
    <row r="570" ht="14.25" spans="1:10">
      <c r="A570" s="21"/>
      <c r="B570" s="21"/>
      <c r="C570" s="18" t="s">
        <v>1971</v>
      </c>
      <c r="D570" s="18" t="s">
        <v>1972</v>
      </c>
      <c r="E570" s="18" t="s">
        <v>2927</v>
      </c>
      <c r="F570" s="18" t="s">
        <v>1969</v>
      </c>
      <c r="G570" s="18" t="s">
        <v>2083</v>
      </c>
      <c r="H570" s="18" t="s">
        <v>1963</v>
      </c>
      <c r="I570" s="18" t="s">
        <v>1959</v>
      </c>
      <c r="J570" s="18" t="s">
        <v>2895</v>
      </c>
    </row>
    <row r="571" ht="185.25" spans="1:10">
      <c r="A571" s="18" t="s">
        <v>2928</v>
      </c>
      <c r="B571" s="18" t="s">
        <v>2888</v>
      </c>
      <c r="C571" s="18" t="s">
        <v>1954</v>
      </c>
      <c r="D571" s="18" t="s">
        <v>1955</v>
      </c>
      <c r="E571" s="18" t="s">
        <v>2929</v>
      </c>
      <c r="F571" s="18" t="s">
        <v>1969</v>
      </c>
      <c r="G571" s="18" t="s">
        <v>2930</v>
      </c>
      <c r="H571" s="18" t="s">
        <v>2001</v>
      </c>
      <c r="I571" s="18" t="s">
        <v>1959</v>
      </c>
      <c r="J571" s="18" t="s">
        <v>2931</v>
      </c>
    </row>
    <row r="572" ht="14.25" spans="1:10">
      <c r="A572" s="21"/>
      <c r="B572" s="21"/>
      <c r="C572" s="18" t="s">
        <v>1954</v>
      </c>
      <c r="D572" s="18" t="s">
        <v>1955</v>
      </c>
      <c r="E572" s="18" t="s">
        <v>2932</v>
      </c>
      <c r="F572" s="18" t="s">
        <v>1956</v>
      </c>
      <c r="G572" s="18" t="s">
        <v>2933</v>
      </c>
      <c r="H572" s="18" t="s">
        <v>2001</v>
      </c>
      <c r="I572" s="18" t="s">
        <v>2055</v>
      </c>
      <c r="J572" s="18" t="s">
        <v>2932</v>
      </c>
    </row>
    <row r="573" ht="28.5" spans="1:10">
      <c r="A573" s="21"/>
      <c r="B573" s="21"/>
      <c r="C573" s="18" t="s">
        <v>1954</v>
      </c>
      <c r="D573" s="18" t="s">
        <v>1960</v>
      </c>
      <c r="E573" s="18" t="s">
        <v>2934</v>
      </c>
      <c r="F573" s="18" t="s">
        <v>1969</v>
      </c>
      <c r="G573" s="18" t="s">
        <v>2032</v>
      </c>
      <c r="H573" s="18" t="s">
        <v>1963</v>
      </c>
      <c r="I573" s="18" t="s">
        <v>1959</v>
      </c>
      <c r="J573" s="18" t="s">
        <v>2935</v>
      </c>
    </row>
    <row r="574" ht="28.5" spans="1:10">
      <c r="A574" s="21"/>
      <c r="B574" s="21"/>
      <c r="C574" s="18" t="s">
        <v>1954</v>
      </c>
      <c r="D574" s="18" t="s">
        <v>1964</v>
      </c>
      <c r="E574" s="18" t="s">
        <v>2936</v>
      </c>
      <c r="F574" s="18" t="s">
        <v>1956</v>
      </c>
      <c r="G574" s="18" t="s">
        <v>1962</v>
      </c>
      <c r="H574" s="18" t="s">
        <v>1963</v>
      </c>
      <c r="I574" s="18" t="s">
        <v>1959</v>
      </c>
      <c r="J574" s="18" t="s">
        <v>2937</v>
      </c>
    </row>
    <row r="575" ht="28.5" spans="1:10">
      <c r="A575" s="21"/>
      <c r="B575" s="21"/>
      <c r="C575" s="18" t="s">
        <v>1954</v>
      </c>
      <c r="D575" s="18" t="s">
        <v>1964</v>
      </c>
      <c r="E575" s="18" t="s">
        <v>2938</v>
      </c>
      <c r="F575" s="18" t="s">
        <v>1969</v>
      </c>
      <c r="G575" s="18" t="s">
        <v>2448</v>
      </c>
      <c r="H575" s="18" t="s">
        <v>1963</v>
      </c>
      <c r="I575" s="18" t="s">
        <v>1959</v>
      </c>
      <c r="J575" s="18" t="s">
        <v>2939</v>
      </c>
    </row>
    <row r="576" ht="99.75" spans="1:10">
      <c r="A576" s="21"/>
      <c r="B576" s="21"/>
      <c r="C576" s="18" t="s">
        <v>1966</v>
      </c>
      <c r="D576" s="18" t="s">
        <v>1993</v>
      </c>
      <c r="E576" s="18" t="s">
        <v>2940</v>
      </c>
      <c r="F576" s="18" t="s">
        <v>1969</v>
      </c>
      <c r="G576" s="18" t="s">
        <v>2930</v>
      </c>
      <c r="H576" s="18" t="s">
        <v>2001</v>
      </c>
      <c r="I576" s="18" t="s">
        <v>1959</v>
      </c>
      <c r="J576" s="18" t="s">
        <v>2941</v>
      </c>
    </row>
    <row r="577" ht="14.25" spans="1:10">
      <c r="A577" s="21"/>
      <c r="B577" s="21"/>
      <c r="C577" s="18" t="s">
        <v>1971</v>
      </c>
      <c r="D577" s="18" t="s">
        <v>1972</v>
      </c>
      <c r="E577" s="18" t="s">
        <v>2895</v>
      </c>
      <c r="F577" s="18" t="s">
        <v>1969</v>
      </c>
      <c r="G577" s="18" t="s">
        <v>2080</v>
      </c>
      <c r="H577" s="18" t="s">
        <v>1963</v>
      </c>
      <c r="I577" s="18" t="s">
        <v>1959</v>
      </c>
      <c r="J577" s="18" t="s">
        <v>2895</v>
      </c>
    </row>
    <row r="578" ht="14.25" spans="1:10">
      <c r="A578" s="18" t="s">
        <v>2942</v>
      </c>
      <c r="B578" s="21"/>
      <c r="C578" s="21"/>
      <c r="D578" s="21"/>
      <c r="E578" s="21"/>
      <c r="F578" s="21"/>
      <c r="G578" s="21"/>
      <c r="H578" s="21"/>
      <c r="I578" s="21"/>
      <c r="J578" s="21"/>
    </row>
    <row r="579" ht="185.25" spans="1:10">
      <c r="A579" s="18" t="s">
        <v>2943</v>
      </c>
      <c r="B579" s="18" t="s">
        <v>2944</v>
      </c>
      <c r="C579" s="18" t="s">
        <v>1954</v>
      </c>
      <c r="D579" s="18" t="s">
        <v>1955</v>
      </c>
      <c r="E579" s="18" t="s">
        <v>2945</v>
      </c>
      <c r="F579" s="18" t="s">
        <v>1956</v>
      </c>
      <c r="G579" s="18" t="s">
        <v>2946</v>
      </c>
      <c r="H579" s="18" t="s">
        <v>2105</v>
      </c>
      <c r="I579" s="18" t="s">
        <v>1959</v>
      </c>
      <c r="J579" s="18" t="s">
        <v>2945</v>
      </c>
    </row>
    <row r="580" ht="42.75" spans="1:10">
      <c r="A580" s="21"/>
      <c r="B580" s="21"/>
      <c r="C580" s="18" t="s">
        <v>1954</v>
      </c>
      <c r="D580" s="18" t="s">
        <v>1960</v>
      </c>
      <c r="E580" s="18" t="s">
        <v>2947</v>
      </c>
      <c r="F580" s="18" t="s">
        <v>1956</v>
      </c>
      <c r="G580" s="18" t="s">
        <v>1962</v>
      </c>
      <c r="H580" s="18" t="s">
        <v>1963</v>
      </c>
      <c r="I580" s="18" t="s">
        <v>1959</v>
      </c>
      <c r="J580" s="18" t="s">
        <v>2947</v>
      </c>
    </row>
    <row r="581" ht="14.25" spans="1:10">
      <c r="A581" s="21"/>
      <c r="B581" s="21"/>
      <c r="C581" s="18" t="s">
        <v>1954</v>
      </c>
      <c r="D581" s="18" t="s">
        <v>1964</v>
      </c>
      <c r="E581" s="18" t="s">
        <v>2948</v>
      </c>
      <c r="F581" s="18" t="s">
        <v>1956</v>
      </c>
      <c r="G581" s="18" t="s">
        <v>2949</v>
      </c>
      <c r="H581" s="18" t="s">
        <v>2145</v>
      </c>
      <c r="I581" s="18" t="s">
        <v>1959</v>
      </c>
      <c r="J581" s="18" t="s">
        <v>2948</v>
      </c>
    </row>
    <row r="582" ht="14.25" spans="1:10">
      <c r="A582" s="21"/>
      <c r="B582" s="21"/>
      <c r="C582" s="18" t="s">
        <v>1954</v>
      </c>
      <c r="D582" s="18" t="s">
        <v>1964</v>
      </c>
      <c r="E582" s="18" t="s">
        <v>2950</v>
      </c>
      <c r="F582" s="18" t="s">
        <v>1956</v>
      </c>
      <c r="G582" s="18" t="s">
        <v>2951</v>
      </c>
      <c r="H582" s="18" t="s">
        <v>2145</v>
      </c>
      <c r="I582" s="18" t="s">
        <v>1959</v>
      </c>
      <c r="J582" s="18" t="s">
        <v>2950</v>
      </c>
    </row>
    <row r="583" ht="28.5" spans="1:10">
      <c r="A583" s="21"/>
      <c r="B583" s="21"/>
      <c r="C583" s="18" t="s">
        <v>1954</v>
      </c>
      <c r="D583" s="18" t="s">
        <v>2129</v>
      </c>
      <c r="E583" s="18" t="s">
        <v>2952</v>
      </c>
      <c r="F583" s="18" t="s">
        <v>1956</v>
      </c>
      <c r="G583" s="18" t="s">
        <v>2953</v>
      </c>
      <c r="H583" s="18" t="s">
        <v>2719</v>
      </c>
      <c r="I583" s="18" t="s">
        <v>1959</v>
      </c>
      <c r="J583" s="18" t="s">
        <v>2952</v>
      </c>
    </row>
    <row r="584" ht="14.25" spans="1:10">
      <c r="A584" s="21"/>
      <c r="B584" s="21"/>
      <c r="C584" s="18" t="s">
        <v>1966</v>
      </c>
      <c r="D584" s="18" t="s">
        <v>1993</v>
      </c>
      <c r="E584" s="18" t="s">
        <v>2337</v>
      </c>
      <c r="F584" s="18" t="s">
        <v>1956</v>
      </c>
      <c r="G584" s="18" t="s">
        <v>1962</v>
      </c>
      <c r="H584" s="18" t="s">
        <v>1963</v>
      </c>
      <c r="I584" s="18" t="s">
        <v>2055</v>
      </c>
      <c r="J584" s="18" t="s">
        <v>2337</v>
      </c>
    </row>
    <row r="585" ht="28.5" spans="1:10">
      <c r="A585" s="21"/>
      <c r="B585" s="21"/>
      <c r="C585" s="18" t="s">
        <v>1971</v>
      </c>
      <c r="D585" s="18" t="s">
        <v>1972</v>
      </c>
      <c r="E585" s="18" t="s">
        <v>2954</v>
      </c>
      <c r="F585" s="18" t="s">
        <v>1969</v>
      </c>
      <c r="G585" s="18" t="s">
        <v>1970</v>
      </c>
      <c r="H585" s="18" t="s">
        <v>1963</v>
      </c>
      <c r="I585" s="18" t="s">
        <v>2055</v>
      </c>
      <c r="J585" s="18" t="s">
        <v>2954</v>
      </c>
    </row>
    <row r="586" ht="28.5" spans="1:10">
      <c r="A586" s="21"/>
      <c r="B586" s="21"/>
      <c r="C586" s="18" t="s">
        <v>1971</v>
      </c>
      <c r="D586" s="18" t="s">
        <v>1972</v>
      </c>
      <c r="E586" s="18" t="s">
        <v>2955</v>
      </c>
      <c r="F586" s="18" t="s">
        <v>1969</v>
      </c>
      <c r="G586" s="18" t="s">
        <v>1970</v>
      </c>
      <c r="H586" s="18" t="s">
        <v>1963</v>
      </c>
      <c r="I586" s="18" t="s">
        <v>2055</v>
      </c>
      <c r="J586" s="18" t="s">
        <v>2955</v>
      </c>
    </row>
    <row r="587" ht="42.75" spans="1:10">
      <c r="A587" s="18" t="s">
        <v>2956</v>
      </c>
      <c r="B587" s="18" t="s">
        <v>2957</v>
      </c>
      <c r="C587" s="18" t="s">
        <v>1954</v>
      </c>
      <c r="D587" s="18" t="s">
        <v>1955</v>
      </c>
      <c r="E587" s="18" t="s">
        <v>2957</v>
      </c>
      <c r="F587" s="18" t="s">
        <v>2246</v>
      </c>
      <c r="G587" s="18" t="s">
        <v>2958</v>
      </c>
      <c r="H587" s="18" t="s">
        <v>2001</v>
      </c>
      <c r="I587" s="18" t="s">
        <v>1959</v>
      </c>
      <c r="J587" s="18" t="s">
        <v>2957</v>
      </c>
    </row>
    <row r="588" ht="42.75" spans="1:10">
      <c r="A588" s="21"/>
      <c r="B588" s="21"/>
      <c r="C588" s="18" t="s">
        <v>1966</v>
      </c>
      <c r="D588" s="18" t="s">
        <v>1967</v>
      </c>
      <c r="E588" s="18" t="s">
        <v>2959</v>
      </c>
      <c r="F588" s="18" t="s">
        <v>2246</v>
      </c>
      <c r="G588" s="18" t="s">
        <v>2958</v>
      </c>
      <c r="H588" s="18" t="s">
        <v>2001</v>
      </c>
      <c r="I588" s="18" t="s">
        <v>1959</v>
      </c>
      <c r="J588" s="18" t="s">
        <v>2957</v>
      </c>
    </row>
    <row r="589" ht="42.75" spans="1:10">
      <c r="A589" s="21"/>
      <c r="B589" s="21"/>
      <c r="C589" s="18" t="s">
        <v>1971</v>
      </c>
      <c r="D589" s="18" t="s">
        <v>1972</v>
      </c>
      <c r="E589" s="18" t="s">
        <v>2959</v>
      </c>
      <c r="F589" s="18" t="s">
        <v>1956</v>
      </c>
      <c r="G589" s="18" t="s">
        <v>2960</v>
      </c>
      <c r="H589" s="18" t="s">
        <v>2001</v>
      </c>
      <c r="I589" s="18" t="s">
        <v>2055</v>
      </c>
      <c r="J589" s="18" t="s">
        <v>2957</v>
      </c>
    </row>
    <row r="590" ht="14.25" spans="1:10">
      <c r="A590" s="18" t="s">
        <v>2961</v>
      </c>
      <c r="B590" s="21"/>
      <c r="C590" s="21"/>
      <c r="D590" s="21"/>
      <c r="E590" s="21"/>
      <c r="F590" s="21"/>
      <c r="G590" s="21"/>
      <c r="H590" s="21"/>
      <c r="I590" s="21"/>
      <c r="J590" s="21"/>
    </row>
    <row r="591" ht="85.5" spans="1:10">
      <c r="A591" s="18" t="s">
        <v>2962</v>
      </c>
      <c r="B591" s="18" t="s">
        <v>2963</v>
      </c>
      <c r="C591" s="18" t="s">
        <v>1954</v>
      </c>
      <c r="D591" s="18" t="s">
        <v>1955</v>
      </c>
      <c r="E591" s="18" t="s">
        <v>2964</v>
      </c>
      <c r="F591" s="18" t="s">
        <v>1956</v>
      </c>
      <c r="G591" s="18" t="s">
        <v>2306</v>
      </c>
      <c r="H591" s="18" t="s">
        <v>1963</v>
      </c>
      <c r="I591" s="18" t="s">
        <v>2055</v>
      </c>
      <c r="J591" s="18" t="s">
        <v>2965</v>
      </c>
    </row>
    <row r="592" ht="28.5" spans="1:10">
      <c r="A592" s="21"/>
      <c r="B592" s="21"/>
      <c r="C592" s="18" t="s">
        <v>1966</v>
      </c>
      <c r="D592" s="18" t="s">
        <v>1993</v>
      </c>
      <c r="E592" s="18" t="s">
        <v>2966</v>
      </c>
      <c r="F592" s="18" t="s">
        <v>1956</v>
      </c>
      <c r="G592" s="18" t="s">
        <v>2032</v>
      </c>
      <c r="H592" s="18" t="s">
        <v>1963</v>
      </c>
      <c r="I592" s="18" t="s">
        <v>2055</v>
      </c>
      <c r="J592" s="18" t="s">
        <v>2966</v>
      </c>
    </row>
    <row r="593" ht="28.5" spans="1:10">
      <c r="A593" s="21"/>
      <c r="B593" s="21"/>
      <c r="C593" s="18" t="s">
        <v>1971</v>
      </c>
      <c r="D593" s="18" t="s">
        <v>1972</v>
      </c>
      <c r="E593" s="18" t="s">
        <v>2967</v>
      </c>
      <c r="F593" s="18" t="s">
        <v>1956</v>
      </c>
      <c r="G593" s="18" t="s">
        <v>2032</v>
      </c>
      <c r="H593" s="18" t="s">
        <v>1963</v>
      </c>
      <c r="I593" s="18" t="s">
        <v>2055</v>
      </c>
      <c r="J593" s="18" t="s">
        <v>2966</v>
      </c>
    </row>
    <row r="594" ht="42.75" spans="1:10">
      <c r="A594" s="18" t="s">
        <v>2968</v>
      </c>
      <c r="B594" s="18" t="s">
        <v>2969</v>
      </c>
      <c r="C594" s="18" t="s">
        <v>1954</v>
      </c>
      <c r="D594" s="18" t="s">
        <v>1955</v>
      </c>
      <c r="E594" s="18" t="s">
        <v>2970</v>
      </c>
      <c r="F594" s="18" t="s">
        <v>1956</v>
      </c>
      <c r="G594" s="18" t="s">
        <v>2306</v>
      </c>
      <c r="H594" s="18" t="s">
        <v>1963</v>
      </c>
      <c r="I594" s="18" t="s">
        <v>2055</v>
      </c>
      <c r="J594" s="18" t="s">
        <v>2970</v>
      </c>
    </row>
    <row r="595" ht="14.25" spans="1:10">
      <c r="A595" s="21"/>
      <c r="B595" s="21"/>
      <c r="C595" s="18" t="s">
        <v>1954</v>
      </c>
      <c r="D595" s="18" t="s">
        <v>1964</v>
      </c>
      <c r="E595" s="18" t="s">
        <v>2971</v>
      </c>
      <c r="F595" s="18" t="s">
        <v>1956</v>
      </c>
      <c r="G595" s="18" t="s">
        <v>1962</v>
      </c>
      <c r="H595" s="18" t="s">
        <v>1963</v>
      </c>
      <c r="I595" s="18" t="s">
        <v>2055</v>
      </c>
      <c r="J595" s="18" t="s">
        <v>2971</v>
      </c>
    </row>
    <row r="596" ht="14.25" spans="1:10">
      <c r="A596" s="21"/>
      <c r="B596" s="21"/>
      <c r="C596" s="18" t="s">
        <v>1954</v>
      </c>
      <c r="D596" s="18" t="s">
        <v>2129</v>
      </c>
      <c r="E596" s="18" t="s">
        <v>2972</v>
      </c>
      <c r="F596" s="18" t="s">
        <v>1956</v>
      </c>
      <c r="G596" s="18" t="s">
        <v>2958</v>
      </c>
      <c r="H596" s="18" t="s">
        <v>2001</v>
      </c>
      <c r="I596" s="18" t="s">
        <v>1959</v>
      </c>
      <c r="J596" s="18" t="s">
        <v>2972</v>
      </c>
    </row>
    <row r="597" ht="14.25" spans="1:10">
      <c r="A597" s="21"/>
      <c r="B597" s="21"/>
      <c r="C597" s="18" t="s">
        <v>1966</v>
      </c>
      <c r="D597" s="18" t="s">
        <v>1993</v>
      </c>
      <c r="E597" s="18" t="s">
        <v>2973</v>
      </c>
      <c r="F597" s="18" t="s">
        <v>1956</v>
      </c>
      <c r="G597" s="18" t="s">
        <v>1962</v>
      </c>
      <c r="H597" s="18" t="s">
        <v>1963</v>
      </c>
      <c r="I597" s="18" t="s">
        <v>2055</v>
      </c>
      <c r="J597" s="18" t="s">
        <v>2973</v>
      </c>
    </row>
    <row r="598" ht="14.25" spans="1:10">
      <c r="A598" s="21"/>
      <c r="B598" s="21"/>
      <c r="C598" s="18" t="s">
        <v>1971</v>
      </c>
      <c r="D598" s="18" t="s">
        <v>1972</v>
      </c>
      <c r="E598" s="18" t="s">
        <v>2974</v>
      </c>
      <c r="F598" s="18" t="s">
        <v>1956</v>
      </c>
      <c r="G598" s="18" t="s">
        <v>2306</v>
      </c>
      <c r="H598" s="18" t="s">
        <v>1950</v>
      </c>
      <c r="I598" s="18" t="s">
        <v>2055</v>
      </c>
      <c r="J598" s="18" t="s">
        <v>2974</v>
      </c>
    </row>
    <row r="599" ht="14.25" spans="1:10">
      <c r="A599" s="18" t="s">
        <v>2975</v>
      </c>
      <c r="B599" s="21"/>
      <c r="C599" s="21"/>
      <c r="D599" s="21"/>
      <c r="E599" s="21"/>
      <c r="F599" s="21"/>
      <c r="G599" s="21"/>
      <c r="H599" s="21"/>
      <c r="I599" s="21"/>
      <c r="J599" s="21"/>
    </row>
    <row r="600" ht="128.25" spans="1:10">
      <c r="A600" s="18" t="s">
        <v>2976</v>
      </c>
      <c r="B600" s="18" t="s">
        <v>2977</v>
      </c>
      <c r="C600" s="18" t="s">
        <v>1954</v>
      </c>
      <c r="D600" s="18" t="s">
        <v>1955</v>
      </c>
      <c r="E600" s="18" t="s">
        <v>2978</v>
      </c>
      <c r="F600" s="18" t="s">
        <v>1969</v>
      </c>
      <c r="G600" s="18" t="s">
        <v>2143</v>
      </c>
      <c r="H600" s="18" t="s">
        <v>2105</v>
      </c>
      <c r="I600" s="18" t="s">
        <v>1959</v>
      </c>
      <c r="J600" s="18" t="s">
        <v>2979</v>
      </c>
    </row>
    <row r="601" ht="14.25" spans="1:10">
      <c r="A601" s="21"/>
      <c r="B601" s="21"/>
      <c r="C601" s="18" t="s">
        <v>1954</v>
      </c>
      <c r="D601" s="18" t="s">
        <v>1960</v>
      </c>
      <c r="E601" s="18" t="s">
        <v>2980</v>
      </c>
      <c r="F601" s="18" t="s">
        <v>1956</v>
      </c>
      <c r="G601" s="18" t="s">
        <v>1962</v>
      </c>
      <c r="H601" s="18" t="s">
        <v>1963</v>
      </c>
      <c r="I601" s="18" t="s">
        <v>1959</v>
      </c>
      <c r="J601" s="18" t="s">
        <v>2981</v>
      </c>
    </row>
    <row r="602" ht="14.25" spans="1:10">
      <c r="A602" s="21"/>
      <c r="B602" s="21"/>
      <c r="C602" s="18" t="s">
        <v>1954</v>
      </c>
      <c r="D602" s="18" t="s">
        <v>1964</v>
      </c>
      <c r="E602" s="18" t="s">
        <v>2982</v>
      </c>
      <c r="F602" s="18" t="s">
        <v>1956</v>
      </c>
      <c r="G602" s="18" t="s">
        <v>1962</v>
      </c>
      <c r="H602" s="18" t="s">
        <v>1963</v>
      </c>
      <c r="I602" s="18" t="s">
        <v>1959</v>
      </c>
      <c r="J602" s="18" t="s">
        <v>2981</v>
      </c>
    </row>
    <row r="603" ht="28.5" spans="1:10">
      <c r="A603" s="21"/>
      <c r="B603" s="21"/>
      <c r="C603" s="18" t="s">
        <v>1954</v>
      </c>
      <c r="D603" s="18" t="s">
        <v>2129</v>
      </c>
      <c r="E603" s="18" t="s">
        <v>2983</v>
      </c>
      <c r="F603" s="18" t="s">
        <v>2246</v>
      </c>
      <c r="G603" s="18" t="s">
        <v>2710</v>
      </c>
      <c r="H603" s="18" t="s">
        <v>2001</v>
      </c>
      <c r="I603" s="18" t="s">
        <v>1959</v>
      </c>
      <c r="J603" s="18" t="s">
        <v>2984</v>
      </c>
    </row>
    <row r="604" ht="14.25" spans="1:10">
      <c r="A604" s="21"/>
      <c r="B604" s="21"/>
      <c r="C604" s="18" t="s">
        <v>1966</v>
      </c>
      <c r="D604" s="18" t="s">
        <v>1993</v>
      </c>
      <c r="E604" s="18" t="s">
        <v>2985</v>
      </c>
      <c r="F604" s="18" t="s">
        <v>1956</v>
      </c>
      <c r="G604" s="18" t="s">
        <v>1962</v>
      </c>
      <c r="H604" s="18" t="s">
        <v>1963</v>
      </c>
      <c r="I604" s="18" t="s">
        <v>1959</v>
      </c>
      <c r="J604" s="18" t="s">
        <v>2986</v>
      </c>
    </row>
    <row r="605" ht="14.25" spans="1:10">
      <c r="A605" s="21"/>
      <c r="B605" s="21"/>
      <c r="C605" s="18" t="s">
        <v>1971</v>
      </c>
      <c r="D605" s="18" t="s">
        <v>1972</v>
      </c>
      <c r="E605" s="18" t="s">
        <v>2987</v>
      </c>
      <c r="F605" s="18" t="s">
        <v>1969</v>
      </c>
      <c r="G605" s="18" t="s">
        <v>2032</v>
      </c>
      <c r="H605" s="18" t="s">
        <v>1963</v>
      </c>
      <c r="I605" s="18" t="s">
        <v>1959</v>
      </c>
      <c r="J605" s="18" t="s">
        <v>2988</v>
      </c>
    </row>
    <row r="606" ht="14.25" spans="1:10">
      <c r="A606" s="21"/>
      <c r="B606" s="21"/>
      <c r="C606" s="18" t="s">
        <v>1971</v>
      </c>
      <c r="D606" s="18" t="s">
        <v>1972</v>
      </c>
      <c r="E606" s="18" t="s">
        <v>2989</v>
      </c>
      <c r="F606" s="18" t="s">
        <v>1969</v>
      </c>
      <c r="G606" s="18" t="s">
        <v>2032</v>
      </c>
      <c r="H606" s="18" t="s">
        <v>1963</v>
      </c>
      <c r="I606" s="18" t="s">
        <v>1959</v>
      </c>
      <c r="J606" s="18" t="s">
        <v>2990</v>
      </c>
    </row>
    <row r="607" ht="28.5" spans="1:10">
      <c r="A607" s="18" t="s">
        <v>2991</v>
      </c>
      <c r="B607" s="18" t="s">
        <v>2992</v>
      </c>
      <c r="C607" s="18" t="s">
        <v>1954</v>
      </c>
      <c r="D607" s="18" t="s">
        <v>1955</v>
      </c>
      <c r="E607" s="18" t="s">
        <v>2993</v>
      </c>
      <c r="F607" s="18" t="s">
        <v>1956</v>
      </c>
      <c r="G607" s="18" t="s">
        <v>2994</v>
      </c>
      <c r="H607" s="18" t="s">
        <v>2001</v>
      </c>
      <c r="I607" s="18" t="s">
        <v>1959</v>
      </c>
      <c r="J607" s="18" t="s">
        <v>2992</v>
      </c>
    </row>
    <row r="608" ht="28.5" spans="1:10">
      <c r="A608" s="21"/>
      <c r="B608" s="21"/>
      <c r="C608" s="18" t="s">
        <v>1966</v>
      </c>
      <c r="D608" s="18" t="s">
        <v>1967</v>
      </c>
      <c r="E608" s="18" t="s">
        <v>2995</v>
      </c>
      <c r="F608" s="18" t="s">
        <v>1956</v>
      </c>
      <c r="G608" s="18" t="s">
        <v>1962</v>
      </c>
      <c r="H608" s="18" t="s">
        <v>1963</v>
      </c>
      <c r="I608" s="18" t="s">
        <v>1959</v>
      </c>
      <c r="J608" s="18" t="s">
        <v>2992</v>
      </c>
    </row>
    <row r="609" ht="28.5" spans="1:10">
      <c r="A609" s="21"/>
      <c r="B609" s="21"/>
      <c r="C609" s="18" t="s">
        <v>1971</v>
      </c>
      <c r="D609" s="18" t="s">
        <v>1972</v>
      </c>
      <c r="E609" s="18" t="s">
        <v>2996</v>
      </c>
      <c r="F609" s="18" t="s">
        <v>1969</v>
      </c>
      <c r="G609" s="18" t="s">
        <v>2032</v>
      </c>
      <c r="H609" s="18" t="s">
        <v>1963</v>
      </c>
      <c r="I609" s="18" t="s">
        <v>1959</v>
      </c>
      <c r="J609" s="18" t="s">
        <v>2992</v>
      </c>
    </row>
    <row r="610" ht="42.75" spans="1:10">
      <c r="A610" s="18" t="s">
        <v>2997</v>
      </c>
      <c r="B610" s="18" t="s">
        <v>2998</v>
      </c>
      <c r="C610" s="18" t="s">
        <v>1954</v>
      </c>
      <c r="D610" s="18" t="s">
        <v>2129</v>
      </c>
      <c r="E610" s="18" t="s">
        <v>2999</v>
      </c>
      <c r="F610" s="18" t="s">
        <v>1956</v>
      </c>
      <c r="G610" s="18" t="s">
        <v>1962</v>
      </c>
      <c r="H610" s="18" t="s">
        <v>1958</v>
      </c>
      <c r="I610" s="18" t="s">
        <v>1959</v>
      </c>
      <c r="J610" s="18" t="s">
        <v>3000</v>
      </c>
    </row>
    <row r="611" ht="42.75" spans="1:10">
      <c r="A611" s="21"/>
      <c r="B611" s="21"/>
      <c r="C611" s="18" t="s">
        <v>1966</v>
      </c>
      <c r="D611" s="18" t="s">
        <v>1967</v>
      </c>
      <c r="E611" s="18" t="s">
        <v>3001</v>
      </c>
      <c r="F611" s="18" t="s">
        <v>1956</v>
      </c>
      <c r="G611" s="18" t="s">
        <v>1962</v>
      </c>
      <c r="H611" s="18" t="s">
        <v>1963</v>
      </c>
      <c r="I611" s="18" t="s">
        <v>2055</v>
      </c>
      <c r="J611" s="18" t="s">
        <v>3000</v>
      </c>
    </row>
    <row r="612" ht="42.75" spans="1:10">
      <c r="A612" s="21"/>
      <c r="B612" s="21"/>
      <c r="C612" s="18" t="s">
        <v>1966</v>
      </c>
      <c r="D612" s="18" t="s">
        <v>1993</v>
      </c>
      <c r="E612" s="18" t="s">
        <v>3002</v>
      </c>
      <c r="F612" s="18" t="s">
        <v>1956</v>
      </c>
      <c r="G612" s="18" t="s">
        <v>1970</v>
      </c>
      <c r="H612" s="18" t="s">
        <v>1963</v>
      </c>
      <c r="I612" s="18" t="s">
        <v>2055</v>
      </c>
      <c r="J612" s="18" t="s">
        <v>3000</v>
      </c>
    </row>
    <row r="613" ht="42.75" spans="1:10">
      <c r="A613" s="21"/>
      <c r="B613" s="21"/>
      <c r="C613" s="18" t="s">
        <v>1971</v>
      </c>
      <c r="D613" s="18" t="s">
        <v>1972</v>
      </c>
      <c r="E613" s="18" t="s">
        <v>3003</v>
      </c>
      <c r="F613" s="18" t="s">
        <v>1969</v>
      </c>
      <c r="G613" s="18" t="s">
        <v>1970</v>
      </c>
      <c r="H613" s="18" t="s">
        <v>1963</v>
      </c>
      <c r="I613" s="18" t="s">
        <v>1959</v>
      </c>
      <c r="J613" s="18" t="s">
        <v>3000</v>
      </c>
    </row>
    <row r="614" ht="14.25" spans="1:10">
      <c r="A614" s="18" t="s">
        <v>3004</v>
      </c>
      <c r="B614" s="18" t="s">
        <v>3005</v>
      </c>
      <c r="C614" s="18" t="s">
        <v>1954</v>
      </c>
      <c r="D614" s="18" t="s">
        <v>1955</v>
      </c>
      <c r="E614" s="18" t="s">
        <v>3006</v>
      </c>
      <c r="F614" s="18" t="s">
        <v>1969</v>
      </c>
      <c r="G614" s="18" t="s">
        <v>3007</v>
      </c>
      <c r="H614" s="18" t="s">
        <v>2001</v>
      </c>
      <c r="I614" s="18" t="s">
        <v>1959</v>
      </c>
      <c r="J614" s="18" t="s">
        <v>3008</v>
      </c>
    </row>
    <row r="615" ht="14.25" spans="1:10">
      <c r="A615" s="21"/>
      <c r="B615" s="21"/>
      <c r="C615" s="18" t="s">
        <v>1966</v>
      </c>
      <c r="D615" s="18" t="s">
        <v>1993</v>
      </c>
      <c r="E615" s="18" t="s">
        <v>3009</v>
      </c>
      <c r="F615" s="18" t="s">
        <v>1956</v>
      </c>
      <c r="G615" s="18" t="s">
        <v>1962</v>
      </c>
      <c r="H615" s="18" t="s">
        <v>1963</v>
      </c>
      <c r="I615" s="18" t="s">
        <v>1959</v>
      </c>
      <c r="J615" s="18" t="s">
        <v>3008</v>
      </c>
    </row>
    <row r="616" ht="14.25" spans="1:10">
      <c r="A616" s="21"/>
      <c r="B616" s="21"/>
      <c r="C616" s="18" t="s">
        <v>1971</v>
      </c>
      <c r="D616" s="18" t="s">
        <v>1972</v>
      </c>
      <c r="E616" s="18" t="s">
        <v>3010</v>
      </c>
      <c r="F616" s="18" t="s">
        <v>1969</v>
      </c>
      <c r="G616" s="18" t="s">
        <v>1970</v>
      </c>
      <c r="H616" s="18" t="s">
        <v>1963</v>
      </c>
      <c r="I616" s="18" t="s">
        <v>1959</v>
      </c>
      <c r="J616" s="18" t="s">
        <v>3008</v>
      </c>
    </row>
    <row r="617" ht="14.25" spans="1:10">
      <c r="A617" s="18" t="s">
        <v>3011</v>
      </c>
      <c r="B617" s="21"/>
      <c r="C617" s="21"/>
      <c r="D617" s="21"/>
      <c r="E617" s="21"/>
      <c r="F617" s="21"/>
      <c r="G617" s="21"/>
      <c r="H617" s="21"/>
      <c r="I617" s="21"/>
      <c r="J617" s="21"/>
    </row>
    <row r="618" ht="57" spans="1:10">
      <c r="A618" s="18" t="s">
        <v>3012</v>
      </c>
      <c r="B618" s="18" t="s">
        <v>3013</v>
      </c>
      <c r="C618" s="18" t="s">
        <v>1954</v>
      </c>
      <c r="D618" s="18" t="s">
        <v>1955</v>
      </c>
      <c r="E618" s="18" t="s">
        <v>2708</v>
      </c>
      <c r="F618" s="18" t="s">
        <v>1969</v>
      </c>
      <c r="G618" s="18" t="s">
        <v>2052</v>
      </c>
      <c r="H618" s="18" t="s">
        <v>3014</v>
      </c>
      <c r="I618" s="18" t="s">
        <v>1959</v>
      </c>
      <c r="J618" s="18" t="s">
        <v>2330</v>
      </c>
    </row>
    <row r="619" ht="57" spans="1:10">
      <c r="A619" s="21"/>
      <c r="B619" s="21"/>
      <c r="C619" s="18" t="s">
        <v>1954</v>
      </c>
      <c r="D619" s="18" t="s">
        <v>1955</v>
      </c>
      <c r="E619" s="18" t="s">
        <v>2709</v>
      </c>
      <c r="F619" s="18" t="s">
        <v>1969</v>
      </c>
      <c r="G619" s="18" t="s">
        <v>2099</v>
      </c>
      <c r="H619" s="18" t="s">
        <v>2505</v>
      </c>
      <c r="I619" s="18" t="s">
        <v>1959</v>
      </c>
      <c r="J619" s="18" t="s">
        <v>2711</v>
      </c>
    </row>
    <row r="620" ht="128.25" spans="1:10">
      <c r="A620" s="21"/>
      <c r="B620" s="21"/>
      <c r="C620" s="18" t="s">
        <v>1954</v>
      </c>
      <c r="D620" s="18" t="s">
        <v>1960</v>
      </c>
      <c r="E620" s="18" t="s">
        <v>2712</v>
      </c>
      <c r="F620" s="18" t="s">
        <v>1969</v>
      </c>
      <c r="G620" s="18" t="s">
        <v>1962</v>
      </c>
      <c r="H620" s="18" t="s">
        <v>1963</v>
      </c>
      <c r="I620" s="18" t="s">
        <v>1959</v>
      </c>
      <c r="J620" s="18" t="s">
        <v>2713</v>
      </c>
    </row>
    <row r="621" ht="142.5" spans="1:10">
      <c r="A621" s="21"/>
      <c r="B621" s="21"/>
      <c r="C621" s="18" t="s">
        <v>1954</v>
      </c>
      <c r="D621" s="18" t="s">
        <v>1960</v>
      </c>
      <c r="E621" s="18" t="s">
        <v>2714</v>
      </c>
      <c r="F621" s="18" t="s">
        <v>1969</v>
      </c>
      <c r="G621" s="18" t="s">
        <v>1962</v>
      </c>
      <c r="H621" s="18" t="s">
        <v>1963</v>
      </c>
      <c r="I621" s="18" t="s">
        <v>1959</v>
      </c>
      <c r="J621" s="18" t="s">
        <v>2715</v>
      </c>
    </row>
    <row r="622" ht="99.75" spans="1:10">
      <c r="A622" s="21"/>
      <c r="B622" s="21"/>
      <c r="C622" s="18" t="s">
        <v>1954</v>
      </c>
      <c r="D622" s="18" t="s">
        <v>1960</v>
      </c>
      <c r="E622" s="18" t="s">
        <v>2716</v>
      </c>
      <c r="F622" s="18" t="s">
        <v>1969</v>
      </c>
      <c r="G622" s="18" t="s">
        <v>1962</v>
      </c>
      <c r="H622" s="18" t="s">
        <v>1963</v>
      </c>
      <c r="I622" s="18" t="s">
        <v>1959</v>
      </c>
      <c r="J622" s="18" t="s">
        <v>2717</v>
      </c>
    </row>
    <row r="623" ht="28.5" spans="1:10">
      <c r="A623" s="21"/>
      <c r="B623" s="21"/>
      <c r="C623" s="18" t="s">
        <v>1966</v>
      </c>
      <c r="D623" s="18" t="s">
        <v>1993</v>
      </c>
      <c r="E623" s="18" t="s">
        <v>3015</v>
      </c>
      <c r="F623" s="18" t="s">
        <v>1969</v>
      </c>
      <c r="G623" s="18" t="s">
        <v>3016</v>
      </c>
      <c r="H623" s="18" t="s">
        <v>1963</v>
      </c>
      <c r="I623" s="18" t="s">
        <v>1959</v>
      </c>
      <c r="J623" s="18" t="s">
        <v>3017</v>
      </c>
    </row>
    <row r="624" ht="28.5" spans="1:10">
      <c r="A624" s="21"/>
      <c r="B624" s="21"/>
      <c r="C624" s="18" t="s">
        <v>1966</v>
      </c>
      <c r="D624" s="18" t="s">
        <v>1993</v>
      </c>
      <c r="E624" s="18" t="s">
        <v>3018</v>
      </c>
      <c r="F624" s="18" t="s">
        <v>1969</v>
      </c>
      <c r="G624" s="18" t="s">
        <v>3019</v>
      </c>
      <c r="H624" s="18" t="s">
        <v>1963</v>
      </c>
      <c r="I624" s="18" t="s">
        <v>1959</v>
      </c>
      <c r="J624" s="18" t="s">
        <v>3017</v>
      </c>
    </row>
    <row r="625" ht="28.5" spans="1:10">
      <c r="A625" s="21"/>
      <c r="B625" s="21"/>
      <c r="C625" s="18" t="s">
        <v>1966</v>
      </c>
      <c r="D625" s="18" t="s">
        <v>1993</v>
      </c>
      <c r="E625" s="18" t="s">
        <v>3020</v>
      </c>
      <c r="F625" s="18" t="s">
        <v>1969</v>
      </c>
      <c r="G625" s="18" t="s">
        <v>3021</v>
      </c>
      <c r="H625" s="18" t="s">
        <v>1963</v>
      </c>
      <c r="I625" s="18" t="s">
        <v>1959</v>
      </c>
      <c r="J625" s="18" t="s">
        <v>3017</v>
      </c>
    </row>
    <row r="626" ht="28.5" spans="1:10">
      <c r="A626" s="21"/>
      <c r="B626" s="21"/>
      <c r="C626" s="18" t="s">
        <v>1966</v>
      </c>
      <c r="D626" s="18" t="s">
        <v>1993</v>
      </c>
      <c r="E626" s="18" t="s">
        <v>3022</v>
      </c>
      <c r="F626" s="18" t="s">
        <v>1969</v>
      </c>
      <c r="G626" s="18" t="s">
        <v>3023</v>
      </c>
      <c r="H626" s="18" t="s">
        <v>1963</v>
      </c>
      <c r="I626" s="18" t="s">
        <v>1959</v>
      </c>
      <c r="J626" s="18" t="s">
        <v>3017</v>
      </c>
    </row>
    <row r="627" ht="142.5" spans="1:10">
      <c r="A627" s="21"/>
      <c r="B627" s="21"/>
      <c r="C627" s="18" t="s">
        <v>1971</v>
      </c>
      <c r="D627" s="18" t="s">
        <v>1972</v>
      </c>
      <c r="E627" s="18" t="s">
        <v>2725</v>
      </c>
      <c r="F627" s="18" t="s">
        <v>1969</v>
      </c>
      <c r="G627" s="18" t="s">
        <v>2032</v>
      </c>
      <c r="H627" s="18" t="s">
        <v>1963</v>
      </c>
      <c r="I627" s="18" t="s">
        <v>2055</v>
      </c>
      <c r="J627" s="18" t="s">
        <v>2726</v>
      </c>
    </row>
    <row r="628" ht="57" spans="1:10">
      <c r="A628" s="18" t="s">
        <v>3024</v>
      </c>
      <c r="B628" s="18" t="s">
        <v>3025</v>
      </c>
      <c r="C628" s="18" t="s">
        <v>1954</v>
      </c>
      <c r="D628" s="18" t="s">
        <v>1955</v>
      </c>
      <c r="E628" s="18" t="s">
        <v>2708</v>
      </c>
      <c r="F628" s="18" t="s">
        <v>1969</v>
      </c>
      <c r="G628" s="18" t="s">
        <v>1957</v>
      </c>
      <c r="H628" s="18" t="s">
        <v>3026</v>
      </c>
      <c r="I628" s="18" t="s">
        <v>1959</v>
      </c>
      <c r="J628" s="18" t="s">
        <v>2330</v>
      </c>
    </row>
    <row r="629" ht="57" spans="1:10">
      <c r="A629" s="21"/>
      <c r="B629" s="21"/>
      <c r="C629" s="18" t="s">
        <v>1954</v>
      </c>
      <c r="D629" s="18" t="s">
        <v>1955</v>
      </c>
      <c r="E629" s="18" t="s">
        <v>2709</v>
      </c>
      <c r="F629" s="18" t="s">
        <v>1969</v>
      </c>
      <c r="G629" s="18" t="s">
        <v>3027</v>
      </c>
      <c r="H629" s="18" t="s">
        <v>2505</v>
      </c>
      <c r="I629" s="18" t="s">
        <v>1959</v>
      </c>
      <c r="J629" s="18" t="s">
        <v>2711</v>
      </c>
    </row>
    <row r="630" ht="128.25" spans="1:10">
      <c r="A630" s="21"/>
      <c r="B630" s="21"/>
      <c r="C630" s="18" t="s">
        <v>1954</v>
      </c>
      <c r="D630" s="18" t="s">
        <v>1960</v>
      </c>
      <c r="E630" s="18" t="s">
        <v>2712</v>
      </c>
      <c r="F630" s="18" t="s">
        <v>1956</v>
      </c>
      <c r="G630" s="18" t="s">
        <v>1962</v>
      </c>
      <c r="H630" s="18" t="s">
        <v>1963</v>
      </c>
      <c r="I630" s="18" t="s">
        <v>1959</v>
      </c>
      <c r="J630" s="18" t="s">
        <v>2713</v>
      </c>
    </row>
    <row r="631" ht="142.5" spans="1:10">
      <c r="A631" s="21"/>
      <c r="B631" s="21"/>
      <c r="C631" s="18" t="s">
        <v>1954</v>
      </c>
      <c r="D631" s="18" t="s">
        <v>1960</v>
      </c>
      <c r="E631" s="18" t="s">
        <v>2714</v>
      </c>
      <c r="F631" s="18" t="s">
        <v>1956</v>
      </c>
      <c r="G631" s="18" t="s">
        <v>1962</v>
      </c>
      <c r="H631" s="18" t="s">
        <v>1963</v>
      </c>
      <c r="I631" s="18" t="s">
        <v>1959</v>
      </c>
      <c r="J631" s="18" t="s">
        <v>2715</v>
      </c>
    </row>
    <row r="632" ht="99.75" spans="1:10">
      <c r="A632" s="21"/>
      <c r="B632" s="21"/>
      <c r="C632" s="18" t="s">
        <v>1954</v>
      </c>
      <c r="D632" s="18" t="s">
        <v>1960</v>
      </c>
      <c r="E632" s="18" t="s">
        <v>2716</v>
      </c>
      <c r="F632" s="18" t="s">
        <v>1956</v>
      </c>
      <c r="G632" s="18" t="s">
        <v>1962</v>
      </c>
      <c r="H632" s="18" t="s">
        <v>1963</v>
      </c>
      <c r="I632" s="18" t="s">
        <v>1959</v>
      </c>
      <c r="J632" s="18" t="s">
        <v>2717</v>
      </c>
    </row>
    <row r="633" ht="28.5" spans="1:10">
      <c r="A633" s="21"/>
      <c r="B633" s="21"/>
      <c r="C633" s="18" t="s">
        <v>1966</v>
      </c>
      <c r="D633" s="18" t="s">
        <v>1993</v>
      </c>
      <c r="E633" s="18" t="s">
        <v>3015</v>
      </c>
      <c r="F633" s="18" t="s">
        <v>1969</v>
      </c>
      <c r="G633" s="18" t="s">
        <v>3016</v>
      </c>
      <c r="H633" s="18" t="s">
        <v>2479</v>
      </c>
      <c r="I633" s="18" t="s">
        <v>1959</v>
      </c>
      <c r="J633" s="18" t="s">
        <v>3017</v>
      </c>
    </row>
    <row r="634" ht="28.5" spans="1:10">
      <c r="A634" s="21"/>
      <c r="B634" s="21"/>
      <c r="C634" s="18" t="s">
        <v>1966</v>
      </c>
      <c r="D634" s="18" t="s">
        <v>1993</v>
      </c>
      <c r="E634" s="18" t="s">
        <v>3018</v>
      </c>
      <c r="F634" s="18" t="s">
        <v>1969</v>
      </c>
      <c r="G634" s="18" t="s">
        <v>3019</v>
      </c>
      <c r="H634" s="18" t="s">
        <v>1963</v>
      </c>
      <c r="I634" s="18" t="s">
        <v>1959</v>
      </c>
      <c r="J634" s="18" t="s">
        <v>3017</v>
      </c>
    </row>
    <row r="635" ht="28.5" spans="1:10">
      <c r="A635" s="21"/>
      <c r="B635" s="21"/>
      <c r="C635" s="18" t="s">
        <v>1966</v>
      </c>
      <c r="D635" s="18" t="s">
        <v>1993</v>
      </c>
      <c r="E635" s="18" t="s">
        <v>3020</v>
      </c>
      <c r="F635" s="18" t="s">
        <v>1969</v>
      </c>
      <c r="G635" s="18" t="s">
        <v>3021</v>
      </c>
      <c r="H635" s="18" t="s">
        <v>1963</v>
      </c>
      <c r="I635" s="18" t="s">
        <v>1959</v>
      </c>
      <c r="J635" s="18" t="s">
        <v>3017</v>
      </c>
    </row>
    <row r="636" ht="28.5" spans="1:10">
      <c r="A636" s="21"/>
      <c r="B636" s="21"/>
      <c r="C636" s="18" t="s">
        <v>1966</v>
      </c>
      <c r="D636" s="18" t="s">
        <v>1993</v>
      </c>
      <c r="E636" s="18" t="s">
        <v>3022</v>
      </c>
      <c r="F636" s="18" t="s">
        <v>1969</v>
      </c>
      <c r="G636" s="18" t="s">
        <v>3023</v>
      </c>
      <c r="H636" s="18" t="s">
        <v>1963</v>
      </c>
      <c r="I636" s="18" t="s">
        <v>1959</v>
      </c>
      <c r="J636" s="18" t="s">
        <v>3017</v>
      </c>
    </row>
    <row r="637" ht="142.5" spans="1:10">
      <c r="A637" s="21"/>
      <c r="B637" s="21"/>
      <c r="C637" s="18" t="s">
        <v>1971</v>
      </c>
      <c r="D637" s="18" t="s">
        <v>1972</v>
      </c>
      <c r="E637" s="18" t="s">
        <v>2725</v>
      </c>
      <c r="F637" s="18" t="s">
        <v>1956</v>
      </c>
      <c r="G637" s="18" t="s">
        <v>2032</v>
      </c>
      <c r="H637" s="18" t="s">
        <v>1963</v>
      </c>
      <c r="I637" s="18" t="s">
        <v>2055</v>
      </c>
      <c r="J637" s="18" t="s">
        <v>2726</v>
      </c>
    </row>
    <row r="638" ht="28.5" spans="1:10">
      <c r="A638" s="18" t="s">
        <v>2962</v>
      </c>
      <c r="B638" s="18" t="s">
        <v>3028</v>
      </c>
      <c r="C638" s="18" t="s">
        <v>1954</v>
      </c>
      <c r="D638" s="18" t="s">
        <v>1960</v>
      </c>
      <c r="E638" s="18" t="s">
        <v>2973</v>
      </c>
      <c r="F638" s="18" t="s">
        <v>1956</v>
      </c>
      <c r="G638" s="18" t="s">
        <v>2032</v>
      </c>
      <c r="H638" s="18" t="s">
        <v>1963</v>
      </c>
      <c r="I638" s="18" t="s">
        <v>2055</v>
      </c>
      <c r="J638" s="18" t="s">
        <v>2973</v>
      </c>
    </row>
    <row r="639" ht="28.5" spans="1:10">
      <c r="A639" s="21"/>
      <c r="B639" s="21"/>
      <c r="C639" s="18" t="s">
        <v>1966</v>
      </c>
      <c r="D639" s="18" t="s">
        <v>2092</v>
      </c>
      <c r="E639" s="18" t="s">
        <v>3029</v>
      </c>
      <c r="F639" s="18" t="s">
        <v>1956</v>
      </c>
      <c r="G639" s="18" t="s">
        <v>2080</v>
      </c>
      <c r="H639" s="18" t="s">
        <v>1963</v>
      </c>
      <c r="I639" s="18" t="s">
        <v>2055</v>
      </c>
      <c r="J639" s="18" t="s">
        <v>3029</v>
      </c>
    </row>
    <row r="640" ht="14.25" spans="1:10">
      <c r="A640" s="21"/>
      <c r="B640" s="21"/>
      <c r="C640" s="18" t="s">
        <v>1971</v>
      </c>
      <c r="D640" s="18" t="s">
        <v>1972</v>
      </c>
      <c r="E640" s="18" t="s">
        <v>3030</v>
      </c>
      <c r="F640" s="18" t="s">
        <v>1956</v>
      </c>
      <c r="G640" s="18" t="s">
        <v>1970</v>
      </c>
      <c r="H640" s="18" t="s">
        <v>1963</v>
      </c>
      <c r="I640" s="18" t="s">
        <v>2055</v>
      </c>
      <c r="J640" s="18" t="s">
        <v>3030</v>
      </c>
    </row>
    <row r="641" ht="14.25" spans="1:10">
      <c r="A641" s="18" t="s">
        <v>3031</v>
      </c>
      <c r="B641" s="21"/>
      <c r="C641" s="21"/>
      <c r="D641" s="21"/>
      <c r="E641" s="21"/>
      <c r="F641" s="21"/>
      <c r="G641" s="21"/>
      <c r="H641" s="21"/>
      <c r="I641" s="21"/>
      <c r="J641" s="21"/>
    </row>
    <row r="642" ht="171" spans="1:10">
      <c r="A642" s="18" t="s">
        <v>3032</v>
      </c>
      <c r="B642" s="18" t="s">
        <v>3033</v>
      </c>
      <c r="C642" s="18" t="s">
        <v>1954</v>
      </c>
      <c r="D642" s="18" t="s">
        <v>1955</v>
      </c>
      <c r="E642" s="18" t="s">
        <v>3034</v>
      </c>
      <c r="F642" s="18" t="s">
        <v>2327</v>
      </c>
      <c r="G642" s="18" t="s">
        <v>2032</v>
      </c>
      <c r="H642" s="18" t="s">
        <v>1963</v>
      </c>
      <c r="I642" s="18" t="s">
        <v>1959</v>
      </c>
      <c r="J642" s="18" t="s">
        <v>3035</v>
      </c>
    </row>
    <row r="643" ht="42.75" spans="1:10">
      <c r="A643" s="21"/>
      <c r="B643" s="21"/>
      <c r="C643" s="18" t="s">
        <v>1966</v>
      </c>
      <c r="D643" s="18" t="s">
        <v>1967</v>
      </c>
      <c r="E643" s="18" t="s">
        <v>3036</v>
      </c>
      <c r="F643" s="18" t="s">
        <v>2327</v>
      </c>
      <c r="G643" s="18" t="s">
        <v>2306</v>
      </c>
      <c r="H643" s="18" t="s">
        <v>1963</v>
      </c>
      <c r="I643" s="18" t="s">
        <v>1959</v>
      </c>
      <c r="J643" s="18" t="s">
        <v>3035</v>
      </c>
    </row>
    <row r="644" ht="28.5" spans="1:10">
      <c r="A644" s="21"/>
      <c r="B644" s="21"/>
      <c r="C644" s="18" t="s">
        <v>1971</v>
      </c>
      <c r="D644" s="18" t="s">
        <v>1972</v>
      </c>
      <c r="E644" s="18" t="s">
        <v>3037</v>
      </c>
      <c r="F644" s="18" t="s">
        <v>2327</v>
      </c>
      <c r="G644" s="18" t="s">
        <v>2032</v>
      </c>
      <c r="H644" s="18" t="s">
        <v>1963</v>
      </c>
      <c r="I644" s="18" t="s">
        <v>1959</v>
      </c>
      <c r="J644" s="18" t="s">
        <v>3035</v>
      </c>
    </row>
    <row r="645" ht="14.25" spans="1:10">
      <c r="A645" s="18" t="s">
        <v>3038</v>
      </c>
      <c r="B645" s="21"/>
      <c r="C645" s="21"/>
      <c r="D645" s="21"/>
      <c r="E645" s="21"/>
      <c r="F645" s="21"/>
      <c r="G645" s="21"/>
      <c r="H645" s="21"/>
      <c r="I645" s="21"/>
      <c r="J645" s="21"/>
    </row>
    <row r="646" ht="85.5" spans="1:10">
      <c r="A646" s="18" t="s">
        <v>2962</v>
      </c>
      <c r="B646" s="18" t="s">
        <v>3039</v>
      </c>
      <c r="C646" s="18" t="s">
        <v>1954</v>
      </c>
      <c r="D646" s="18" t="s">
        <v>1955</v>
      </c>
      <c r="E646" s="18" t="s">
        <v>3040</v>
      </c>
      <c r="F646" s="18" t="s">
        <v>1956</v>
      </c>
      <c r="G646" s="18" t="s">
        <v>3041</v>
      </c>
      <c r="H646" s="18" t="s">
        <v>2105</v>
      </c>
      <c r="I646" s="18" t="s">
        <v>1959</v>
      </c>
      <c r="J646" s="18" t="s">
        <v>3042</v>
      </c>
    </row>
    <row r="647" ht="28.5" spans="1:10">
      <c r="A647" s="21"/>
      <c r="B647" s="21"/>
      <c r="C647" s="18" t="s">
        <v>1966</v>
      </c>
      <c r="D647" s="18" t="s">
        <v>1967</v>
      </c>
      <c r="E647" s="18" t="s">
        <v>1967</v>
      </c>
      <c r="F647" s="18" t="s">
        <v>1969</v>
      </c>
      <c r="G647" s="18" t="s">
        <v>2032</v>
      </c>
      <c r="H647" s="18" t="s">
        <v>1963</v>
      </c>
      <c r="I647" s="18" t="s">
        <v>1959</v>
      </c>
      <c r="J647" s="18" t="s">
        <v>3043</v>
      </c>
    </row>
    <row r="648" ht="28.5" spans="1:10">
      <c r="A648" s="21"/>
      <c r="B648" s="21"/>
      <c r="C648" s="18" t="s">
        <v>1971</v>
      </c>
      <c r="D648" s="18" t="s">
        <v>1972</v>
      </c>
      <c r="E648" s="18" t="s">
        <v>2967</v>
      </c>
      <c r="F648" s="18" t="s">
        <v>1969</v>
      </c>
      <c r="G648" s="18" t="s">
        <v>2032</v>
      </c>
      <c r="H648" s="18" t="s">
        <v>1963</v>
      </c>
      <c r="I648" s="18" t="s">
        <v>1959</v>
      </c>
      <c r="J648" s="18" t="s">
        <v>3044</v>
      </c>
    </row>
    <row r="649" ht="14.25" spans="1:10">
      <c r="A649" s="18" t="s">
        <v>3045</v>
      </c>
      <c r="B649" s="21"/>
      <c r="C649" s="21"/>
      <c r="D649" s="21"/>
      <c r="E649" s="21"/>
      <c r="F649" s="21"/>
      <c r="G649" s="21"/>
      <c r="H649" s="21"/>
      <c r="I649" s="21"/>
      <c r="J649" s="21"/>
    </row>
    <row r="650" ht="71.25" spans="1:10">
      <c r="A650" s="18" t="s">
        <v>2962</v>
      </c>
      <c r="B650" s="18" t="s">
        <v>3046</v>
      </c>
      <c r="C650" s="18" t="s">
        <v>1954</v>
      </c>
      <c r="D650" s="18" t="s">
        <v>1955</v>
      </c>
      <c r="E650" s="18" t="s">
        <v>3040</v>
      </c>
      <c r="F650" s="18" t="s">
        <v>2327</v>
      </c>
      <c r="G650" s="18" t="s">
        <v>1970</v>
      </c>
      <c r="H650" s="18" t="s">
        <v>1963</v>
      </c>
      <c r="I650" s="18" t="s">
        <v>1959</v>
      </c>
      <c r="J650" s="18" t="s">
        <v>3040</v>
      </c>
    </row>
    <row r="651" ht="14.25" spans="1:10">
      <c r="A651" s="21"/>
      <c r="B651" s="21"/>
      <c r="C651" s="18" t="s">
        <v>1966</v>
      </c>
      <c r="D651" s="18" t="s">
        <v>1967</v>
      </c>
      <c r="E651" s="18" t="s">
        <v>3002</v>
      </c>
      <c r="F651" s="18" t="s">
        <v>2327</v>
      </c>
      <c r="G651" s="18" t="s">
        <v>1970</v>
      </c>
      <c r="H651" s="18" t="s">
        <v>1963</v>
      </c>
      <c r="I651" s="18" t="s">
        <v>1959</v>
      </c>
      <c r="J651" s="18" t="s">
        <v>3047</v>
      </c>
    </row>
    <row r="652" ht="14.25" spans="1:10">
      <c r="A652" s="21"/>
      <c r="B652" s="21"/>
      <c r="C652" s="18" t="s">
        <v>1971</v>
      </c>
      <c r="D652" s="18" t="s">
        <v>1972</v>
      </c>
      <c r="E652" s="18" t="s">
        <v>1973</v>
      </c>
      <c r="F652" s="18" t="s">
        <v>2327</v>
      </c>
      <c r="G652" s="18" t="s">
        <v>2032</v>
      </c>
      <c r="H652" s="18" t="s">
        <v>1963</v>
      </c>
      <c r="I652" s="18" t="s">
        <v>1959</v>
      </c>
      <c r="J652" s="18" t="s">
        <v>1973</v>
      </c>
    </row>
    <row r="653" ht="14.25" spans="1:10">
      <c r="A653" s="18" t="s">
        <v>3048</v>
      </c>
      <c r="B653" s="21"/>
      <c r="C653" s="21"/>
      <c r="D653" s="21"/>
      <c r="E653" s="21"/>
      <c r="F653" s="21"/>
      <c r="G653" s="21"/>
      <c r="H653" s="21"/>
      <c r="I653" s="21"/>
      <c r="J653" s="21"/>
    </row>
    <row r="654" ht="71.25" spans="1:10">
      <c r="A654" s="18" t="s">
        <v>2962</v>
      </c>
      <c r="B654" s="18" t="s">
        <v>3049</v>
      </c>
      <c r="C654" s="18" t="s">
        <v>1954</v>
      </c>
      <c r="D654" s="18" t="s">
        <v>1955</v>
      </c>
      <c r="E654" s="18" t="s">
        <v>3040</v>
      </c>
      <c r="F654" s="18" t="s">
        <v>2327</v>
      </c>
      <c r="G654" s="18" t="s">
        <v>1970</v>
      </c>
      <c r="H654" s="18" t="s">
        <v>1963</v>
      </c>
      <c r="I654" s="18" t="s">
        <v>1959</v>
      </c>
      <c r="J654" s="18" t="s">
        <v>3040</v>
      </c>
    </row>
    <row r="655" ht="14.25" spans="1:10">
      <c r="A655" s="21"/>
      <c r="B655" s="21"/>
      <c r="C655" s="18" t="s">
        <v>1966</v>
      </c>
      <c r="D655" s="18" t="s">
        <v>1967</v>
      </c>
      <c r="E655" s="18" t="s">
        <v>3002</v>
      </c>
      <c r="F655" s="18" t="s">
        <v>2327</v>
      </c>
      <c r="G655" s="18" t="s">
        <v>1970</v>
      </c>
      <c r="H655" s="18" t="s">
        <v>1963</v>
      </c>
      <c r="I655" s="18" t="s">
        <v>1959</v>
      </c>
      <c r="J655" s="18" t="s">
        <v>3047</v>
      </c>
    </row>
    <row r="656" ht="14.25" spans="1:10">
      <c r="A656" s="21"/>
      <c r="B656" s="21"/>
      <c r="C656" s="18" t="s">
        <v>1971</v>
      </c>
      <c r="D656" s="18" t="s">
        <v>1972</v>
      </c>
      <c r="E656" s="18" t="s">
        <v>1973</v>
      </c>
      <c r="F656" s="18" t="s">
        <v>2327</v>
      </c>
      <c r="G656" s="18" t="s">
        <v>2032</v>
      </c>
      <c r="H656" s="18" t="s">
        <v>1963</v>
      </c>
      <c r="I656" s="18" t="s">
        <v>1959</v>
      </c>
      <c r="J656" s="18" t="s">
        <v>1973</v>
      </c>
    </row>
    <row r="657" ht="14.25" spans="1:10">
      <c r="A657" s="18" t="s">
        <v>3050</v>
      </c>
      <c r="B657" s="21"/>
      <c r="C657" s="21"/>
      <c r="D657" s="21"/>
      <c r="E657" s="21"/>
      <c r="F657" s="21"/>
      <c r="G657" s="21"/>
      <c r="H657" s="21"/>
      <c r="I657" s="21"/>
      <c r="J657" s="21"/>
    </row>
    <row r="658" ht="99.75" spans="1:10">
      <c r="A658" s="18" t="s">
        <v>3051</v>
      </c>
      <c r="B658" s="18" t="s">
        <v>3052</v>
      </c>
      <c r="C658" s="18" t="s">
        <v>1954</v>
      </c>
      <c r="D658" s="18" t="s">
        <v>1960</v>
      </c>
      <c r="E658" s="18" t="s">
        <v>1960</v>
      </c>
      <c r="F658" s="18" t="s">
        <v>1969</v>
      </c>
      <c r="G658" s="18" t="s">
        <v>2032</v>
      </c>
      <c r="H658" s="18" t="s">
        <v>1963</v>
      </c>
      <c r="I658" s="18" t="s">
        <v>1959</v>
      </c>
      <c r="J658" s="18" t="s">
        <v>1960</v>
      </c>
    </row>
    <row r="659" ht="14.25" spans="1:10">
      <c r="A659" s="21"/>
      <c r="B659" s="21"/>
      <c r="C659" s="18" t="s">
        <v>1966</v>
      </c>
      <c r="D659" s="18" t="s">
        <v>1967</v>
      </c>
      <c r="E659" s="18" t="s">
        <v>1967</v>
      </c>
      <c r="F659" s="18" t="s">
        <v>1969</v>
      </c>
      <c r="G659" s="18" t="s">
        <v>2306</v>
      </c>
      <c r="H659" s="18" t="s">
        <v>1963</v>
      </c>
      <c r="I659" s="18" t="s">
        <v>1959</v>
      </c>
      <c r="J659" s="18" t="s">
        <v>1967</v>
      </c>
    </row>
    <row r="660" ht="14.25" spans="1:10">
      <c r="A660" s="21"/>
      <c r="B660" s="21"/>
      <c r="C660" s="18" t="s">
        <v>1971</v>
      </c>
      <c r="D660" s="18" t="s">
        <v>1972</v>
      </c>
      <c r="E660" s="18" t="s">
        <v>3053</v>
      </c>
      <c r="F660" s="18" t="s">
        <v>1969</v>
      </c>
      <c r="G660" s="18" t="s">
        <v>2306</v>
      </c>
      <c r="H660" s="18" t="s">
        <v>1963</v>
      </c>
      <c r="I660" s="18" t="s">
        <v>1959</v>
      </c>
      <c r="J660" s="18" t="s">
        <v>2551</v>
      </c>
    </row>
    <row r="661" ht="99.75" spans="1:10">
      <c r="A661" s="18" t="s">
        <v>2962</v>
      </c>
      <c r="B661" s="18" t="s">
        <v>3052</v>
      </c>
      <c r="C661" s="18" t="s">
        <v>1954</v>
      </c>
      <c r="D661" s="18" t="s">
        <v>1960</v>
      </c>
      <c r="E661" s="18" t="s">
        <v>3054</v>
      </c>
      <c r="F661" s="18" t="s">
        <v>1969</v>
      </c>
      <c r="G661" s="18" t="s">
        <v>2306</v>
      </c>
      <c r="H661" s="18" t="s">
        <v>1963</v>
      </c>
      <c r="I661" s="18" t="s">
        <v>1959</v>
      </c>
      <c r="J661" s="18" t="s">
        <v>3055</v>
      </c>
    </row>
    <row r="662" ht="42.75" spans="1:10">
      <c r="A662" s="21"/>
      <c r="B662" s="21"/>
      <c r="C662" s="18" t="s">
        <v>1966</v>
      </c>
      <c r="D662" s="18" t="s">
        <v>1993</v>
      </c>
      <c r="E662" s="18" t="s">
        <v>3056</v>
      </c>
      <c r="F662" s="18" t="s">
        <v>1969</v>
      </c>
      <c r="G662" s="18" t="s">
        <v>2032</v>
      </c>
      <c r="H662" s="18" t="s">
        <v>1963</v>
      </c>
      <c r="I662" s="18" t="s">
        <v>1959</v>
      </c>
      <c r="J662" s="18" t="s">
        <v>3057</v>
      </c>
    </row>
    <row r="663" ht="57" spans="1:10">
      <c r="A663" s="21"/>
      <c r="B663" s="21"/>
      <c r="C663" s="18" t="s">
        <v>1971</v>
      </c>
      <c r="D663" s="18" t="s">
        <v>1972</v>
      </c>
      <c r="E663" s="18" t="s">
        <v>3058</v>
      </c>
      <c r="F663" s="18" t="s">
        <v>1969</v>
      </c>
      <c r="G663" s="18" t="s">
        <v>2306</v>
      </c>
      <c r="H663" s="18" t="s">
        <v>1963</v>
      </c>
      <c r="I663" s="18" t="s">
        <v>1959</v>
      </c>
      <c r="J663" s="18" t="s">
        <v>3059</v>
      </c>
    </row>
    <row r="664" ht="14.25" spans="1:10">
      <c r="A664" s="18" t="s">
        <v>3060</v>
      </c>
      <c r="B664" s="21"/>
      <c r="C664" s="21"/>
      <c r="D664" s="21"/>
      <c r="E664" s="21"/>
      <c r="F664" s="21"/>
      <c r="G664" s="21"/>
      <c r="H664" s="21"/>
      <c r="I664" s="21"/>
      <c r="J664" s="21"/>
    </row>
    <row r="665" ht="28.5" spans="1:10">
      <c r="A665" s="18" t="s">
        <v>3061</v>
      </c>
      <c r="B665" s="18" t="s">
        <v>3062</v>
      </c>
      <c r="C665" s="18" t="s">
        <v>1954</v>
      </c>
      <c r="D665" s="18" t="s">
        <v>1955</v>
      </c>
      <c r="E665" s="18" t="s">
        <v>3063</v>
      </c>
      <c r="F665" s="18" t="s">
        <v>1956</v>
      </c>
      <c r="G665" s="18" t="s">
        <v>1962</v>
      </c>
      <c r="H665" s="18" t="s">
        <v>1963</v>
      </c>
      <c r="I665" s="18" t="s">
        <v>1959</v>
      </c>
      <c r="J665" s="18" t="s">
        <v>3064</v>
      </c>
    </row>
    <row r="666" ht="28.5" spans="1:10">
      <c r="A666" s="21"/>
      <c r="B666" s="21"/>
      <c r="C666" s="18" t="s">
        <v>1966</v>
      </c>
      <c r="D666" s="18" t="s">
        <v>1967</v>
      </c>
      <c r="E666" s="18" t="s">
        <v>3065</v>
      </c>
      <c r="F666" s="18" t="s">
        <v>1969</v>
      </c>
      <c r="G666" s="18" t="s">
        <v>2306</v>
      </c>
      <c r="H666" s="18" t="s">
        <v>1963</v>
      </c>
      <c r="I666" s="18" t="s">
        <v>1959</v>
      </c>
      <c r="J666" s="18" t="s">
        <v>3064</v>
      </c>
    </row>
    <row r="667" ht="14.25" spans="1:10">
      <c r="A667" s="21"/>
      <c r="B667" s="21"/>
      <c r="C667" s="18" t="s">
        <v>1971</v>
      </c>
      <c r="D667" s="18" t="s">
        <v>1972</v>
      </c>
      <c r="E667" s="18" t="s">
        <v>3066</v>
      </c>
      <c r="F667" s="18" t="s">
        <v>1969</v>
      </c>
      <c r="G667" s="18" t="s">
        <v>2032</v>
      </c>
      <c r="H667" s="18" t="s">
        <v>1963</v>
      </c>
      <c r="I667" s="18" t="s">
        <v>1959</v>
      </c>
      <c r="J667" s="18" t="s">
        <v>3064</v>
      </c>
    </row>
    <row r="668" ht="42.75" spans="1:10">
      <c r="A668" s="18" t="s">
        <v>3067</v>
      </c>
      <c r="B668" s="18" t="s">
        <v>3068</v>
      </c>
      <c r="C668" s="18" t="s">
        <v>1954</v>
      </c>
      <c r="D668" s="18" t="s">
        <v>1955</v>
      </c>
      <c r="E668" s="18" t="s">
        <v>3063</v>
      </c>
      <c r="F668" s="18" t="s">
        <v>1956</v>
      </c>
      <c r="G668" s="18" t="s">
        <v>1962</v>
      </c>
      <c r="H668" s="18" t="s">
        <v>1963</v>
      </c>
      <c r="I668" s="18" t="s">
        <v>1959</v>
      </c>
      <c r="J668" s="18" t="s">
        <v>3069</v>
      </c>
    </row>
    <row r="669" ht="28.5" spans="1:10">
      <c r="A669" s="21"/>
      <c r="B669" s="21"/>
      <c r="C669" s="18" t="s">
        <v>1966</v>
      </c>
      <c r="D669" s="18" t="s">
        <v>1993</v>
      </c>
      <c r="E669" s="18" t="s">
        <v>3070</v>
      </c>
      <c r="F669" s="18" t="s">
        <v>1969</v>
      </c>
      <c r="G669" s="18" t="s">
        <v>1970</v>
      </c>
      <c r="H669" s="18" t="s">
        <v>1963</v>
      </c>
      <c r="I669" s="18" t="s">
        <v>1959</v>
      </c>
      <c r="J669" s="18" t="s">
        <v>3069</v>
      </c>
    </row>
    <row r="670" ht="28.5" spans="1:10">
      <c r="A670" s="21"/>
      <c r="B670" s="21"/>
      <c r="C670" s="18" t="s">
        <v>1971</v>
      </c>
      <c r="D670" s="18" t="s">
        <v>1972</v>
      </c>
      <c r="E670" s="18" t="s">
        <v>2967</v>
      </c>
      <c r="F670" s="18" t="s">
        <v>1969</v>
      </c>
      <c r="G670" s="18" t="s">
        <v>1970</v>
      </c>
      <c r="H670" s="18" t="s">
        <v>1963</v>
      </c>
      <c r="I670" s="18" t="s">
        <v>1959</v>
      </c>
      <c r="J670" s="18" t="s">
        <v>3069</v>
      </c>
    </row>
    <row r="671" ht="14.25" spans="1:10">
      <c r="A671" s="18" t="s">
        <v>3071</v>
      </c>
      <c r="B671" s="21"/>
      <c r="C671" s="21"/>
      <c r="D671" s="21"/>
      <c r="E671" s="21"/>
      <c r="F671" s="21"/>
      <c r="G671" s="21"/>
      <c r="H671" s="21"/>
      <c r="I671" s="21"/>
      <c r="J671" s="21"/>
    </row>
    <row r="672" ht="114" spans="1:10">
      <c r="A672" s="18" t="s">
        <v>3072</v>
      </c>
      <c r="B672" s="18" t="s">
        <v>3073</v>
      </c>
      <c r="C672" s="18" t="s">
        <v>1954</v>
      </c>
      <c r="D672" s="18" t="s">
        <v>1960</v>
      </c>
      <c r="E672" s="18" t="s">
        <v>3054</v>
      </c>
      <c r="F672" s="18" t="s">
        <v>1969</v>
      </c>
      <c r="G672" s="18" t="s">
        <v>2306</v>
      </c>
      <c r="H672" s="18" t="s">
        <v>1963</v>
      </c>
      <c r="I672" s="18" t="s">
        <v>1959</v>
      </c>
      <c r="J672" s="18" t="s">
        <v>3055</v>
      </c>
    </row>
    <row r="673" ht="42.75" spans="1:10">
      <c r="A673" s="21"/>
      <c r="B673" s="21"/>
      <c r="C673" s="18" t="s">
        <v>1966</v>
      </c>
      <c r="D673" s="18" t="s">
        <v>1993</v>
      </c>
      <c r="E673" s="18" t="s">
        <v>3056</v>
      </c>
      <c r="F673" s="18" t="s">
        <v>1969</v>
      </c>
      <c r="G673" s="18" t="s">
        <v>2032</v>
      </c>
      <c r="H673" s="18" t="s">
        <v>1963</v>
      </c>
      <c r="I673" s="18" t="s">
        <v>1959</v>
      </c>
      <c r="J673" s="18" t="s">
        <v>3074</v>
      </c>
    </row>
    <row r="674" ht="57" spans="1:10">
      <c r="A674" s="21"/>
      <c r="B674" s="21"/>
      <c r="C674" s="18" t="s">
        <v>1971</v>
      </c>
      <c r="D674" s="18" t="s">
        <v>1972</v>
      </c>
      <c r="E674" s="18" t="s">
        <v>3058</v>
      </c>
      <c r="F674" s="18" t="s">
        <v>1969</v>
      </c>
      <c r="G674" s="18" t="s">
        <v>2306</v>
      </c>
      <c r="H674" s="18" t="s">
        <v>1963</v>
      </c>
      <c r="I674" s="18" t="s">
        <v>1959</v>
      </c>
      <c r="J674" s="18" t="s">
        <v>3075</v>
      </c>
    </row>
    <row r="675" ht="114" spans="1:10">
      <c r="A675" s="18" t="s">
        <v>3051</v>
      </c>
      <c r="B675" s="18" t="s">
        <v>3076</v>
      </c>
      <c r="C675" s="18" t="s">
        <v>1954</v>
      </c>
      <c r="D675" s="18" t="s">
        <v>1960</v>
      </c>
      <c r="E675" s="18" t="s">
        <v>1960</v>
      </c>
      <c r="F675" s="18" t="s">
        <v>1969</v>
      </c>
      <c r="G675" s="18" t="s">
        <v>2032</v>
      </c>
      <c r="H675" s="18" t="s">
        <v>1963</v>
      </c>
      <c r="I675" s="18" t="s">
        <v>1959</v>
      </c>
      <c r="J675" s="18" t="s">
        <v>1960</v>
      </c>
    </row>
    <row r="676" ht="14.25" spans="1:10">
      <c r="A676" s="21"/>
      <c r="B676" s="21"/>
      <c r="C676" s="18" t="s">
        <v>1966</v>
      </c>
      <c r="D676" s="18" t="s">
        <v>1967</v>
      </c>
      <c r="E676" s="18" t="s">
        <v>1967</v>
      </c>
      <c r="F676" s="18" t="s">
        <v>1969</v>
      </c>
      <c r="G676" s="18" t="s">
        <v>2306</v>
      </c>
      <c r="H676" s="18" t="s">
        <v>1963</v>
      </c>
      <c r="I676" s="18" t="s">
        <v>1959</v>
      </c>
      <c r="J676" s="18" t="s">
        <v>1967</v>
      </c>
    </row>
    <row r="677" ht="28.5" spans="1:10">
      <c r="A677" s="21"/>
      <c r="B677" s="21"/>
      <c r="C677" s="18" t="s">
        <v>1971</v>
      </c>
      <c r="D677" s="18" t="s">
        <v>1972</v>
      </c>
      <c r="E677" s="18" t="s">
        <v>1972</v>
      </c>
      <c r="F677" s="18" t="s">
        <v>1969</v>
      </c>
      <c r="G677" s="18" t="s">
        <v>2306</v>
      </c>
      <c r="H677" s="18" t="s">
        <v>1963</v>
      </c>
      <c r="I677" s="18" t="s">
        <v>1959</v>
      </c>
      <c r="J677" s="18" t="s">
        <v>1972</v>
      </c>
    </row>
    <row r="678" ht="14.25" spans="1:10">
      <c r="A678" s="18" t="s">
        <v>3077</v>
      </c>
      <c r="B678" s="21"/>
      <c r="C678" s="21"/>
      <c r="D678" s="21"/>
      <c r="E678" s="21"/>
      <c r="F678" s="21"/>
      <c r="G678" s="21"/>
      <c r="H678" s="21"/>
      <c r="I678" s="21"/>
      <c r="J678" s="21"/>
    </row>
    <row r="679" ht="114" spans="1:10">
      <c r="A679" s="18" t="s">
        <v>3051</v>
      </c>
      <c r="B679" s="18" t="s">
        <v>3073</v>
      </c>
      <c r="C679" s="18" t="s">
        <v>1954</v>
      </c>
      <c r="D679" s="18" t="s">
        <v>1960</v>
      </c>
      <c r="E679" s="18" t="s">
        <v>1960</v>
      </c>
      <c r="F679" s="18" t="s">
        <v>1969</v>
      </c>
      <c r="G679" s="18" t="s">
        <v>2032</v>
      </c>
      <c r="H679" s="18" t="s">
        <v>1963</v>
      </c>
      <c r="I679" s="18" t="s">
        <v>1959</v>
      </c>
      <c r="J679" s="18" t="s">
        <v>1960</v>
      </c>
    </row>
    <row r="680" ht="14.25" spans="1:10">
      <c r="A680" s="21"/>
      <c r="B680" s="21"/>
      <c r="C680" s="18" t="s">
        <v>1966</v>
      </c>
      <c r="D680" s="18" t="s">
        <v>1967</v>
      </c>
      <c r="E680" s="18" t="s">
        <v>1967</v>
      </c>
      <c r="F680" s="18" t="s">
        <v>1969</v>
      </c>
      <c r="G680" s="18" t="s">
        <v>2306</v>
      </c>
      <c r="H680" s="18" t="s">
        <v>1963</v>
      </c>
      <c r="I680" s="18" t="s">
        <v>1959</v>
      </c>
      <c r="J680" s="18" t="s">
        <v>1967</v>
      </c>
    </row>
    <row r="681" ht="14.25" spans="1:10">
      <c r="A681" s="21"/>
      <c r="B681" s="21"/>
      <c r="C681" s="18" t="s">
        <v>1971</v>
      </c>
      <c r="D681" s="18" t="s">
        <v>1972</v>
      </c>
      <c r="E681" s="18" t="s">
        <v>3053</v>
      </c>
      <c r="F681" s="18" t="s">
        <v>1969</v>
      </c>
      <c r="G681" s="18" t="s">
        <v>2306</v>
      </c>
      <c r="H681" s="18" t="s">
        <v>1963</v>
      </c>
      <c r="I681" s="18" t="s">
        <v>1959</v>
      </c>
      <c r="J681" s="18" t="s">
        <v>3053</v>
      </c>
    </row>
    <row r="682" ht="14.25" spans="1:10">
      <c r="A682" s="18" t="s">
        <v>3078</v>
      </c>
      <c r="B682" s="21"/>
      <c r="C682" s="21"/>
      <c r="D682" s="21"/>
      <c r="E682" s="21"/>
      <c r="F682" s="21"/>
      <c r="G682" s="21"/>
      <c r="H682" s="21"/>
      <c r="I682" s="21"/>
      <c r="J682" s="21"/>
    </row>
    <row r="683" ht="114" spans="1:10">
      <c r="A683" s="18" t="s">
        <v>2962</v>
      </c>
      <c r="B683" s="18" t="s">
        <v>3073</v>
      </c>
      <c r="C683" s="18" t="s">
        <v>1954</v>
      </c>
      <c r="D683" s="18" t="s">
        <v>1964</v>
      </c>
      <c r="E683" s="18" t="s">
        <v>3079</v>
      </c>
      <c r="F683" s="18" t="s">
        <v>1956</v>
      </c>
      <c r="G683" s="18" t="s">
        <v>3080</v>
      </c>
      <c r="H683" s="18" t="s">
        <v>2145</v>
      </c>
      <c r="I683" s="18" t="s">
        <v>2055</v>
      </c>
      <c r="J683" s="18" t="s">
        <v>3079</v>
      </c>
    </row>
    <row r="684" ht="14.25" spans="1:10">
      <c r="A684" s="21"/>
      <c r="B684" s="21"/>
      <c r="C684" s="18" t="s">
        <v>1966</v>
      </c>
      <c r="D684" s="18" t="s">
        <v>1993</v>
      </c>
      <c r="E684" s="18" t="s">
        <v>3081</v>
      </c>
      <c r="F684" s="18" t="s">
        <v>1969</v>
      </c>
      <c r="G684" s="18" t="s">
        <v>2032</v>
      </c>
      <c r="H684" s="18" t="s">
        <v>1963</v>
      </c>
      <c r="I684" s="18" t="s">
        <v>1959</v>
      </c>
      <c r="J684" s="18" t="s">
        <v>3081</v>
      </c>
    </row>
    <row r="685" ht="14.25" spans="1:10">
      <c r="A685" s="21"/>
      <c r="B685" s="21"/>
      <c r="C685" s="18" t="s">
        <v>1971</v>
      </c>
      <c r="D685" s="18" t="s">
        <v>1972</v>
      </c>
      <c r="E685" s="18" t="s">
        <v>1973</v>
      </c>
      <c r="F685" s="18" t="s">
        <v>1956</v>
      </c>
      <c r="G685" s="18" t="s">
        <v>1962</v>
      </c>
      <c r="H685" s="18" t="s">
        <v>1963</v>
      </c>
      <c r="I685" s="18" t="s">
        <v>1959</v>
      </c>
      <c r="J685" s="18" t="s">
        <v>1973</v>
      </c>
    </row>
    <row r="686" ht="114" spans="1:10">
      <c r="A686" s="18" t="s">
        <v>3082</v>
      </c>
      <c r="B686" s="18" t="s">
        <v>3073</v>
      </c>
      <c r="C686" s="18" t="s">
        <v>1954</v>
      </c>
      <c r="D686" s="18" t="s">
        <v>1964</v>
      </c>
      <c r="E686" s="18" t="s">
        <v>3079</v>
      </c>
      <c r="F686" s="18" t="s">
        <v>1956</v>
      </c>
      <c r="G686" s="18" t="s">
        <v>3083</v>
      </c>
      <c r="H686" s="18" t="s">
        <v>2145</v>
      </c>
      <c r="I686" s="18" t="s">
        <v>2055</v>
      </c>
      <c r="J686" s="18" t="s">
        <v>3079</v>
      </c>
    </row>
    <row r="687" ht="14.25" spans="1:10">
      <c r="A687" s="21"/>
      <c r="B687" s="21"/>
      <c r="C687" s="18" t="s">
        <v>1966</v>
      </c>
      <c r="D687" s="18" t="s">
        <v>1993</v>
      </c>
      <c r="E687" s="18" t="s">
        <v>1993</v>
      </c>
      <c r="F687" s="18" t="s">
        <v>1969</v>
      </c>
      <c r="G687" s="18" t="s">
        <v>2306</v>
      </c>
      <c r="H687" s="18" t="s">
        <v>1963</v>
      </c>
      <c r="I687" s="18" t="s">
        <v>1959</v>
      </c>
      <c r="J687" s="18" t="s">
        <v>1993</v>
      </c>
    </row>
    <row r="688" ht="14.25" spans="1:10">
      <c r="A688" s="21"/>
      <c r="B688" s="21"/>
      <c r="C688" s="18" t="s">
        <v>1971</v>
      </c>
      <c r="D688" s="18" t="s">
        <v>1972</v>
      </c>
      <c r="E688" s="18" t="s">
        <v>1973</v>
      </c>
      <c r="F688" s="18" t="s">
        <v>1969</v>
      </c>
      <c r="G688" s="18" t="s">
        <v>2306</v>
      </c>
      <c r="H688" s="18" t="s">
        <v>1963</v>
      </c>
      <c r="I688" s="18" t="s">
        <v>1959</v>
      </c>
      <c r="J688" s="18" t="s">
        <v>1973</v>
      </c>
    </row>
    <row r="689" ht="14.25" spans="1:10">
      <c r="A689" s="18" t="s">
        <v>3084</v>
      </c>
      <c r="B689" s="21"/>
      <c r="C689" s="21"/>
      <c r="D689" s="21"/>
      <c r="E689" s="21"/>
      <c r="F689" s="21"/>
      <c r="G689" s="21"/>
      <c r="H689" s="21"/>
      <c r="I689" s="21"/>
      <c r="J689" s="21"/>
    </row>
    <row r="690" ht="57" spans="1:10">
      <c r="A690" s="18" t="s">
        <v>2956</v>
      </c>
      <c r="B690" s="18" t="s">
        <v>3085</v>
      </c>
      <c r="C690" s="18" t="s">
        <v>1954</v>
      </c>
      <c r="D690" s="18" t="s">
        <v>1955</v>
      </c>
      <c r="E690" s="18" t="s">
        <v>3086</v>
      </c>
      <c r="F690" s="18" t="s">
        <v>1969</v>
      </c>
      <c r="G690" s="18" t="s">
        <v>3087</v>
      </c>
      <c r="H690" s="18" t="s">
        <v>2105</v>
      </c>
      <c r="I690" s="18" t="s">
        <v>1959</v>
      </c>
      <c r="J690" s="18" t="s">
        <v>3088</v>
      </c>
    </row>
    <row r="691" ht="28.5" spans="1:10">
      <c r="A691" s="21"/>
      <c r="B691" s="21"/>
      <c r="C691" s="18" t="s">
        <v>1966</v>
      </c>
      <c r="D691" s="18" t="s">
        <v>1993</v>
      </c>
      <c r="E691" s="18" t="s">
        <v>3089</v>
      </c>
      <c r="F691" s="18" t="s">
        <v>1956</v>
      </c>
      <c r="G691" s="18" t="s">
        <v>3090</v>
      </c>
      <c r="H691" s="18" t="s">
        <v>1950</v>
      </c>
      <c r="I691" s="18" t="s">
        <v>2055</v>
      </c>
      <c r="J691" s="18" t="s">
        <v>3088</v>
      </c>
    </row>
    <row r="692" ht="28.5" spans="1:10">
      <c r="A692" s="21"/>
      <c r="B692" s="21"/>
      <c r="C692" s="18" t="s">
        <v>1971</v>
      </c>
      <c r="D692" s="18" t="s">
        <v>1972</v>
      </c>
      <c r="E692" s="18" t="s">
        <v>3091</v>
      </c>
      <c r="F692" s="18" t="s">
        <v>1956</v>
      </c>
      <c r="G692" s="18" t="s">
        <v>2080</v>
      </c>
      <c r="H692" s="18" t="s">
        <v>1963</v>
      </c>
      <c r="I692" s="18" t="s">
        <v>2055</v>
      </c>
      <c r="J692" s="18" t="s">
        <v>3088</v>
      </c>
    </row>
    <row r="693" ht="28.5" spans="1:10">
      <c r="A693" s="21"/>
      <c r="B693" s="21"/>
      <c r="C693" s="18" t="s">
        <v>1971</v>
      </c>
      <c r="D693" s="18" t="s">
        <v>1972</v>
      </c>
      <c r="E693" s="18" t="s">
        <v>2989</v>
      </c>
      <c r="F693" s="18" t="s">
        <v>1956</v>
      </c>
      <c r="G693" s="18" t="s">
        <v>2080</v>
      </c>
      <c r="H693" s="18" t="s">
        <v>1963</v>
      </c>
      <c r="I693" s="18" t="s">
        <v>2055</v>
      </c>
      <c r="J693" s="18" t="s">
        <v>3088</v>
      </c>
    </row>
    <row r="694" ht="142.5" spans="1:10">
      <c r="A694" s="18" t="s">
        <v>3092</v>
      </c>
      <c r="B694" s="18" t="s">
        <v>2103</v>
      </c>
      <c r="C694" s="18" t="s">
        <v>1954</v>
      </c>
      <c r="D694" s="18" t="s">
        <v>1955</v>
      </c>
      <c r="E694" s="18" t="s">
        <v>2104</v>
      </c>
      <c r="F694" s="18" t="s">
        <v>1969</v>
      </c>
      <c r="G694" s="18" t="s">
        <v>3093</v>
      </c>
      <c r="H694" s="18" t="s">
        <v>2105</v>
      </c>
      <c r="I694" s="18" t="s">
        <v>1959</v>
      </c>
      <c r="J694" s="18" t="s">
        <v>2468</v>
      </c>
    </row>
    <row r="695" ht="42.75" spans="1:10">
      <c r="A695" s="21"/>
      <c r="B695" s="21"/>
      <c r="C695" s="18" t="s">
        <v>1966</v>
      </c>
      <c r="D695" s="18" t="s">
        <v>1993</v>
      </c>
      <c r="E695" s="18" t="s">
        <v>2106</v>
      </c>
      <c r="F695" s="18" t="s">
        <v>1956</v>
      </c>
      <c r="G695" s="18" t="s">
        <v>2107</v>
      </c>
      <c r="H695" s="18" t="s">
        <v>1950</v>
      </c>
      <c r="I695" s="18" t="s">
        <v>2055</v>
      </c>
      <c r="J695" s="18" t="s">
        <v>2472</v>
      </c>
    </row>
    <row r="696" ht="242.25" spans="1:10">
      <c r="A696" s="21"/>
      <c r="B696" s="21"/>
      <c r="C696" s="18" t="s">
        <v>1966</v>
      </c>
      <c r="D696" s="18" t="s">
        <v>1993</v>
      </c>
      <c r="E696" s="18" t="s">
        <v>3094</v>
      </c>
      <c r="F696" s="18" t="s">
        <v>1956</v>
      </c>
      <c r="G696" s="18" t="s">
        <v>3095</v>
      </c>
      <c r="H696" s="18" t="s">
        <v>1950</v>
      </c>
      <c r="I696" s="18" t="s">
        <v>2055</v>
      </c>
      <c r="J696" s="18" t="s">
        <v>3096</v>
      </c>
    </row>
    <row r="697" ht="57" spans="1:10">
      <c r="A697" s="21"/>
      <c r="B697" s="21"/>
      <c r="C697" s="18" t="s">
        <v>1971</v>
      </c>
      <c r="D697" s="18" t="s">
        <v>1972</v>
      </c>
      <c r="E697" s="18" t="s">
        <v>2108</v>
      </c>
      <c r="F697" s="18" t="s">
        <v>1969</v>
      </c>
      <c r="G697" s="18" t="s">
        <v>1970</v>
      </c>
      <c r="H697" s="18" t="s">
        <v>1963</v>
      </c>
      <c r="I697" s="18" t="s">
        <v>1959</v>
      </c>
      <c r="J697" s="18" t="s">
        <v>3097</v>
      </c>
    </row>
    <row r="698" ht="57" spans="1:10">
      <c r="A698" s="21"/>
      <c r="B698" s="21"/>
      <c r="C698" s="18" t="s">
        <v>1971</v>
      </c>
      <c r="D698" s="18" t="s">
        <v>1972</v>
      </c>
      <c r="E698" s="18" t="s">
        <v>2109</v>
      </c>
      <c r="F698" s="18" t="s">
        <v>1969</v>
      </c>
      <c r="G698" s="18" t="s">
        <v>1970</v>
      </c>
      <c r="H698" s="18" t="s">
        <v>1963</v>
      </c>
      <c r="I698" s="18" t="s">
        <v>1959</v>
      </c>
      <c r="J698" s="18" t="s">
        <v>3098</v>
      </c>
    </row>
    <row r="699" ht="14.25" spans="1:10">
      <c r="A699" s="18" t="s">
        <v>3099</v>
      </c>
      <c r="B699" s="21"/>
      <c r="C699" s="21"/>
      <c r="D699" s="21"/>
      <c r="E699" s="21"/>
      <c r="F699" s="21"/>
      <c r="G699" s="21"/>
      <c r="H699" s="21"/>
      <c r="I699" s="21"/>
      <c r="J699" s="21"/>
    </row>
    <row r="700" ht="114" spans="1:10">
      <c r="A700" s="18" t="s">
        <v>2962</v>
      </c>
      <c r="B700" s="18" t="s">
        <v>3100</v>
      </c>
      <c r="C700" s="18" t="s">
        <v>1954</v>
      </c>
      <c r="D700" s="18" t="s">
        <v>1955</v>
      </c>
      <c r="E700" s="18" t="s">
        <v>3086</v>
      </c>
      <c r="F700" s="18" t="s">
        <v>1969</v>
      </c>
      <c r="G700" s="18" t="s">
        <v>2032</v>
      </c>
      <c r="H700" s="18" t="s">
        <v>1963</v>
      </c>
      <c r="I700" s="18" t="s">
        <v>1959</v>
      </c>
      <c r="J700" s="18" t="s">
        <v>3101</v>
      </c>
    </row>
    <row r="701" ht="42.75" spans="1:10">
      <c r="A701" s="21"/>
      <c r="B701" s="21"/>
      <c r="C701" s="18" t="s">
        <v>1954</v>
      </c>
      <c r="D701" s="18" t="s">
        <v>1964</v>
      </c>
      <c r="E701" s="18" t="s">
        <v>3102</v>
      </c>
      <c r="F701" s="18" t="s">
        <v>1956</v>
      </c>
      <c r="G701" s="18" t="s">
        <v>3080</v>
      </c>
      <c r="H701" s="18" t="s">
        <v>2145</v>
      </c>
      <c r="I701" s="18" t="s">
        <v>2055</v>
      </c>
      <c r="J701" s="18" t="s">
        <v>3101</v>
      </c>
    </row>
    <row r="702" ht="42.75" spans="1:10">
      <c r="A702" s="21"/>
      <c r="B702" s="21"/>
      <c r="C702" s="18" t="s">
        <v>1966</v>
      </c>
      <c r="D702" s="18" t="s">
        <v>2092</v>
      </c>
      <c r="E702" s="18" t="s">
        <v>3103</v>
      </c>
      <c r="F702" s="18" t="s">
        <v>1969</v>
      </c>
      <c r="G702" s="18" t="s">
        <v>3104</v>
      </c>
      <c r="H702" s="18" t="s">
        <v>1963</v>
      </c>
      <c r="I702" s="18" t="s">
        <v>1959</v>
      </c>
      <c r="J702" s="18" t="s">
        <v>3101</v>
      </c>
    </row>
    <row r="703" ht="42.75" spans="1:10">
      <c r="A703" s="21"/>
      <c r="B703" s="21"/>
      <c r="C703" s="18" t="s">
        <v>1971</v>
      </c>
      <c r="D703" s="18" t="s">
        <v>1972</v>
      </c>
      <c r="E703" s="18" t="s">
        <v>3105</v>
      </c>
      <c r="F703" s="18" t="s">
        <v>1969</v>
      </c>
      <c r="G703" s="18" t="s">
        <v>2080</v>
      </c>
      <c r="H703" s="18" t="s">
        <v>1963</v>
      </c>
      <c r="I703" s="18" t="s">
        <v>1959</v>
      </c>
      <c r="J703" s="18" t="s">
        <v>3101</v>
      </c>
    </row>
    <row r="704" ht="156.75" spans="1:10">
      <c r="A704" s="18" t="s">
        <v>3106</v>
      </c>
      <c r="B704" s="18" t="s">
        <v>3107</v>
      </c>
      <c r="C704" s="18" t="s">
        <v>1954</v>
      </c>
      <c r="D704" s="18" t="s">
        <v>1955</v>
      </c>
      <c r="E704" s="18" t="s">
        <v>2964</v>
      </c>
      <c r="F704" s="18" t="s">
        <v>1956</v>
      </c>
      <c r="G704" s="18" t="s">
        <v>1962</v>
      </c>
      <c r="H704" s="18" t="s">
        <v>1963</v>
      </c>
      <c r="I704" s="18" t="s">
        <v>1959</v>
      </c>
      <c r="J704" s="18" t="s">
        <v>3108</v>
      </c>
    </row>
    <row r="705" ht="85.5" spans="1:10">
      <c r="A705" s="21"/>
      <c r="B705" s="21"/>
      <c r="C705" s="18" t="s">
        <v>1954</v>
      </c>
      <c r="D705" s="18" t="s">
        <v>1960</v>
      </c>
      <c r="E705" s="18" t="s">
        <v>3109</v>
      </c>
      <c r="F705" s="18" t="s">
        <v>1969</v>
      </c>
      <c r="G705" s="18" t="s">
        <v>3104</v>
      </c>
      <c r="H705" s="18" t="s">
        <v>1963</v>
      </c>
      <c r="I705" s="18" t="s">
        <v>1959</v>
      </c>
      <c r="J705" s="18" t="s">
        <v>3108</v>
      </c>
    </row>
    <row r="706" ht="85.5" spans="1:10">
      <c r="A706" s="21"/>
      <c r="B706" s="21"/>
      <c r="C706" s="18" t="s">
        <v>1954</v>
      </c>
      <c r="D706" s="18" t="s">
        <v>1964</v>
      </c>
      <c r="E706" s="18" t="s">
        <v>3079</v>
      </c>
      <c r="F706" s="18" t="s">
        <v>1956</v>
      </c>
      <c r="G706" s="18" t="s">
        <v>3110</v>
      </c>
      <c r="H706" s="18" t="s">
        <v>2145</v>
      </c>
      <c r="I706" s="18" t="s">
        <v>2055</v>
      </c>
      <c r="J706" s="18" t="s">
        <v>3108</v>
      </c>
    </row>
    <row r="707" ht="85.5" spans="1:10">
      <c r="A707" s="21"/>
      <c r="B707" s="21"/>
      <c r="C707" s="18" t="s">
        <v>1966</v>
      </c>
      <c r="D707" s="18" t="s">
        <v>1993</v>
      </c>
      <c r="E707" s="18" t="s">
        <v>3111</v>
      </c>
      <c r="F707" s="18" t="s">
        <v>1956</v>
      </c>
      <c r="G707" s="18" t="s">
        <v>2048</v>
      </c>
      <c r="H707" s="18" t="s">
        <v>2105</v>
      </c>
      <c r="I707" s="18" t="s">
        <v>1959</v>
      </c>
      <c r="J707" s="18" t="s">
        <v>3108</v>
      </c>
    </row>
    <row r="708" ht="85.5" spans="1:10">
      <c r="A708" s="21"/>
      <c r="B708" s="21"/>
      <c r="C708" s="18" t="s">
        <v>1971</v>
      </c>
      <c r="D708" s="18" t="s">
        <v>1972</v>
      </c>
      <c r="E708" s="18" t="s">
        <v>3105</v>
      </c>
      <c r="F708" s="18" t="s">
        <v>1969</v>
      </c>
      <c r="G708" s="18" t="s">
        <v>2080</v>
      </c>
      <c r="H708" s="18" t="s">
        <v>1963</v>
      </c>
      <c r="I708" s="18" t="s">
        <v>1959</v>
      </c>
      <c r="J708" s="18" t="s">
        <v>3108</v>
      </c>
    </row>
    <row r="709" ht="14.25" spans="1:10">
      <c r="A709" s="18" t="s">
        <v>3112</v>
      </c>
      <c r="B709" s="21"/>
      <c r="C709" s="21"/>
      <c r="D709" s="21"/>
      <c r="E709" s="21"/>
      <c r="F709" s="21"/>
      <c r="G709" s="21"/>
      <c r="H709" s="21"/>
      <c r="I709" s="21"/>
      <c r="J709" s="21"/>
    </row>
    <row r="710" ht="28.5" spans="1:10">
      <c r="A710" s="18" t="s">
        <v>3113</v>
      </c>
      <c r="B710" s="21"/>
      <c r="C710" s="21"/>
      <c r="D710" s="21"/>
      <c r="E710" s="21"/>
      <c r="F710" s="21"/>
      <c r="G710" s="21"/>
      <c r="H710" s="21"/>
      <c r="I710" s="21"/>
      <c r="J710" s="21"/>
    </row>
    <row r="711" ht="85.5" spans="1:10">
      <c r="A711" s="18" t="s">
        <v>3114</v>
      </c>
      <c r="B711" s="18" t="s">
        <v>3115</v>
      </c>
      <c r="C711" s="18" t="s">
        <v>1954</v>
      </c>
      <c r="D711" s="18" t="s">
        <v>1955</v>
      </c>
      <c r="E711" s="18" t="s">
        <v>3116</v>
      </c>
      <c r="F711" s="18" t="s">
        <v>1969</v>
      </c>
      <c r="G711" s="18" t="s">
        <v>2264</v>
      </c>
      <c r="H711" s="18" t="s">
        <v>2105</v>
      </c>
      <c r="I711" s="18" t="s">
        <v>1959</v>
      </c>
      <c r="J711" s="18" t="s">
        <v>3117</v>
      </c>
    </row>
    <row r="712" ht="42.75" spans="1:10">
      <c r="A712" s="21"/>
      <c r="B712" s="21"/>
      <c r="C712" s="18" t="s">
        <v>1966</v>
      </c>
      <c r="D712" s="18" t="s">
        <v>2092</v>
      </c>
      <c r="E712" s="18" t="s">
        <v>3118</v>
      </c>
      <c r="F712" s="18" t="s">
        <v>1956</v>
      </c>
      <c r="G712" s="18" t="s">
        <v>1962</v>
      </c>
      <c r="H712" s="18" t="s">
        <v>1963</v>
      </c>
      <c r="I712" s="18" t="s">
        <v>2055</v>
      </c>
      <c r="J712" s="18" t="s">
        <v>3119</v>
      </c>
    </row>
    <row r="713" ht="28.5" spans="1:10">
      <c r="A713" s="21"/>
      <c r="B713" s="21"/>
      <c r="C713" s="18" t="s">
        <v>1971</v>
      </c>
      <c r="D713" s="18" t="s">
        <v>1972</v>
      </c>
      <c r="E713" s="18" t="s">
        <v>3120</v>
      </c>
      <c r="F713" s="18" t="s">
        <v>1956</v>
      </c>
      <c r="G713" s="18" t="s">
        <v>2032</v>
      </c>
      <c r="H713" s="18" t="s">
        <v>1963</v>
      </c>
      <c r="I713" s="18" t="s">
        <v>2055</v>
      </c>
      <c r="J713" s="18" t="s">
        <v>3121</v>
      </c>
    </row>
    <row r="714" ht="85.5" spans="1:10">
      <c r="A714" s="18" t="s">
        <v>3122</v>
      </c>
      <c r="B714" s="18" t="s">
        <v>3123</v>
      </c>
      <c r="C714" s="18" t="s">
        <v>1954</v>
      </c>
      <c r="D714" s="18" t="s">
        <v>1955</v>
      </c>
      <c r="E714" s="18" t="s">
        <v>3124</v>
      </c>
      <c r="F714" s="18" t="s">
        <v>1956</v>
      </c>
      <c r="G714" s="18" t="s">
        <v>3125</v>
      </c>
      <c r="H714" s="18" t="s">
        <v>2105</v>
      </c>
      <c r="I714" s="18" t="s">
        <v>1959</v>
      </c>
      <c r="J714" s="18" t="s">
        <v>3124</v>
      </c>
    </row>
    <row r="715" ht="28.5" spans="1:10">
      <c r="A715" s="21"/>
      <c r="B715" s="21"/>
      <c r="C715" s="18" t="s">
        <v>1966</v>
      </c>
      <c r="D715" s="18" t="s">
        <v>1967</v>
      </c>
      <c r="E715" s="18" t="s">
        <v>3126</v>
      </c>
      <c r="F715" s="18" t="s">
        <v>1956</v>
      </c>
      <c r="G715" s="18" t="s">
        <v>3127</v>
      </c>
      <c r="H715" s="18" t="s">
        <v>2001</v>
      </c>
      <c r="I715" s="18" t="s">
        <v>1959</v>
      </c>
      <c r="J715" s="18" t="s">
        <v>3128</v>
      </c>
    </row>
    <row r="716" ht="28.5" spans="1:10">
      <c r="A716" s="21"/>
      <c r="B716" s="21"/>
      <c r="C716" s="18" t="s">
        <v>1971</v>
      </c>
      <c r="D716" s="18" t="s">
        <v>1972</v>
      </c>
      <c r="E716" s="18" t="s">
        <v>3129</v>
      </c>
      <c r="F716" s="18" t="s">
        <v>1969</v>
      </c>
      <c r="G716" s="18" t="s">
        <v>1970</v>
      </c>
      <c r="H716" s="18" t="s">
        <v>1963</v>
      </c>
      <c r="I716" s="18" t="s">
        <v>1959</v>
      </c>
      <c r="J716" s="18" t="s">
        <v>3130</v>
      </c>
    </row>
    <row r="717" ht="14.25" spans="1:10">
      <c r="A717" s="18" t="s">
        <v>3131</v>
      </c>
      <c r="B717" s="21"/>
      <c r="C717" s="21"/>
      <c r="D717" s="21"/>
      <c r="E717" s="21"/>
      <c r="F717" s="21"/>
      <c r="G717" s="21"/>
      <c r="H717" s="21"/>
      <c r="I717" s="21"/>
      <c r="J717" s="21"/>
    </row>
    <row r="718" ht="28.5" spans="1:10">
      <c r="A718" s="18" t="s">
        <v>3132</v>
      </c>
      <c r="B718" s="21"/>
      <c r="C718" s="21"/>
      <c r="D718" s="21"/>
      <c r="E718" s="21"/>
      <c r="F718" s="21"/>
      <c r="G718" s="21"/>
      <c r="H718" s="21"/>
      <c r="I718" s="21"/>
      <c r="J718" s="21"/>
    </row>
    <row r="719" ht="71.25" spans="1:10">
      <c r="A719" s="18" t="s">
        <v>3114</v>
      </c>
      <c r="B719" s="18" t="s">
        <v>3133</v>
      </c>
      <c r="C719" s="18" t="s">
        <v>1954</v>
      </c>
      <c r="D719" s="18" t="s">
        <v>1960</v>
      </c>
      <c r="E719" s="18" t="s">
        <v>3134</v>
      </c>
      <c r="F719" s="18" t="s">
        <v>1956</v>
      </c>
      <c r="G719" s="18" t="s">
        <v>1962</v>
      </c>
      <c r="H719" s="18" t="s">
        <v>1963</v>
      </c>
      <c r="I719" s="18" t="s">
        <v>1959</v>
      </c>
      <c r="J719" s="18" t="s">
        <v>3135</v>
      </c>
    </row>
    <row r="720" ht="28.5" spans="1:10">
      <c r="A720" s="21"/>
      <c r="B720" s="21"/>
      <c r="C720" s="18" t="s">
        <v>1966</v>
      </c>
      <c r="D720" s="18" t="s">
        <v>1967</v>
      </c>
      <c r="E720" s="18" t="s">
        <v>3136</v>
      </c>
      <c r="F720" s="18" t="s">
        <v>1969</v>
      </c>
      <c r="G720" s="18" t="s">
        <v>3137</v>
      </c>
      <c r="H720" s="18" t="s">
        <v>2105</v>
      </c>
      <c r="I720" s="18" t="s">
        <v>1959</v>
      </c>
      <c r="J720" s="18" t="s">
        <v>3138</v>
      </c>
    </row>
    <row r="721" ht="28.5" spans="1:10">
      <c r="A721" s="21"/>
      <c r="B721" s="21"/>
      <c r="C721" s="18" t="s">
        <v>1971</v>
      </c>
      <c r="D721" s="18" t="s">
        <v>1972</v>
      </c>
      <c r="E721" s="18" t="s">
        <v>3081</v>
      </c>
      <c r="F721" s="18" t="s">
        <v>2327</v>
      </c>
      <c r="G721" s="18" t="s">
        <v>2306</v>
      </c>
      <c r="H721" s="18" t="s">
        <v>1963</v>
      </c>
      <c r="I721" s="18" t="s">
        <v>1959</v>
      </c>
      <c r="J721" s="18" t="s">
        <v>3135</v>
      </c>
    </row>
    <row r="722" ht="42.75" spans="1:10">
      <c r="A722" s="18" t="s">
        <v>3122</v>
      </c>
      <c r="B722" s="18" t="s">
        <v>3139</v>
      </c>
      <c r="C722" s="18" t="s">
        <v>1954</v>
      </c>
      <c r="D722" s="18" t="s">
        <v>1960</v>
      </c>
      <c r="E722" s="18" t="s">
        <v>3134</v>
      </c>
      <c r="F722" s="18" t="s">
        <v>1956</v>
      </c>
      <c r="G722" s="18" t="s">
        <v>1962</v>
      </c>
      <c r="H722" s="18" t="s">
        <v>1963</v>
      </c>
      <c r="I722" s="18" t="s">
        <v>1959</v>
      </c>
      <c r="J722" s="18" t="s">
        <v>3140</v>
      </c>
    </row>
    <row r="723" ht="28.5" spans="1:10">
      <c r="A723" s="21"/>
      <c r="B723" s="21"/>
      <c r="C723" s="18" t="s">
        <v>1966</v>
      </c>
      <c r="D723" s="18" t="s">
        <v>1967</v>
      </c>
      <c r="E723" s="18" t="s">
        <v>3136</v>
      </c>
      <c r="F723" s="18" t="s">
        <v>1969</v>
      </c>
      <c r="G723" s="18" t="s">
        <v>3141</v>
      </c>
      <c r="H723" s="18" t="s">
        <v>2505</v>
      </c>
      <c r="I723" s="18" t="s">
        <v>1959</v>
      </c>
      <c r="J723" s="18" t="s">
        <v>3140</v>
      </c>
    </row>
    <row r="724" ht="28.5" spans="1:10">
      <c r="A724" s="21"/>
      <c r="B724" s="21"/>
      <c r="C724" s="18" t="s">
        <v>1971</v>
      </c>
      <c r="D724" s="18" t="s">
        <v>1972</v>
      </c>
      <c r="E724" s="18" t="s">
        <v>3081</v>
      </c>
      <c r="F724" s="18" t="s">
        <v>2327</v>
      </c>
      <c r="G724" s="18" t="s">
        <v>2306</v>
      </c>
      <c r="H724" s="18" t="s">
        <v>1963</v>
      </c>
      <c r="I724" s="18" t="s">
        <v>1959</v>
      </c>
      <c r="J724" s="18" t="s">
        <v>3140</v>
      </c>
    </row>
    <row r="725" ht="14.25" spans="1:10">
      <c r="A725" s="18" t="s">
        <v>3142</v>
      </c>
      <c r="B725" s="21"/>
      <c r="C725" s="21"/>
      <c r="D725" s="21"/>
      <c r="E725" s="21"/>
      <c r="F725" s="21"/>
      <c r="G725" s="21"/>
      <c r="H725" s="21"/>
      <c r="I725" s="21"/>
      <c r="J725" s="21"/>
    </row>
    <row r="726" ht="85.5" spans="1:10">
      <c r="A726" s="18" t="s">
        <v>2962</v>
      </c>
      <c r="B726" s="18" t="s">
        <v>3143</v>
      </c>
      <c r="C726" s="18" t="s">
        <v>1954</v>
      </c>
      <c r="D726" s="18" t="s">
        <v>1955</v>
      </c>
      <c r="E726" s="18" t="s">
        <v>1955</v>
      </c>
      <c r="F726" s="18" t="s">
        <v>2327</v>
      </c>
      <c r="G726" s="18" t="s">
        <v>1962</v>
      </c>
      <c r="H726" s="18" t="s">
        <v>1963</v>
      </c>
      <c r="I726" s="18" t="s">
        <v>1959</v>
      </c>
      <c r="J726" s="18" t="s">
        <v>3144</v>
      </c>
    </row>
    <row r="727" ht="14.25" spans="1:10">
      <c r="A727" s="21"/>
      <c r="B727" s="21"/>
      <c r="C727" s="18" t="s">
        <v>1966</v>
      </c>
      <c r="D727" s="18" t="s">
        <v>1993</v>
      </c>
      <c r="E727" s="18" t="s">
        <v>1993</v>
      </c>
      <c r="F727" s="18" t="s">
        <v>1969</v>
      </c>
      <c r="G727" s="18" t="s">
        <v>1962</v>
      </c>
      <c r="H727" s="18" t="s">
        <v>1963</v>
      </c>
      <c r="I727" s="18" t="s">
        <v>1959</v>
      </c>
      <c r="J727" s="18" t="s">
        <v>3144</v>
      </c>
    </row>
    <row r="728" ht="14.25" spans="1:10">
      <c r="A728" s="21"/>
      <c r="B728" s="21"/>
      <c r="C728" s="18" t="s">
        <v>1971</v>
      </c>
      <c r="D728" s="18" t="s">
        <v>1972</v>
      </c>
      <c r="E728" s="18" t="s">
        <v>2109</v>
      </c>
      <c r="F728" s="18" t="s">
        <v>1956</v>
      </c>
      <c r="G728" s="18" t="s">
        <v>2032</v>
      </c>
      <c r="H728" s="18" t="s">
        <v>1963</v>
      </c>
      <c r="I728" s="18" t="s">
        <v>2055</v>
      </c>
      <c r="J728" s="18" t="s">
        <v>3144</v>
      </c>
    </row>
    <row r="729" ht="128.25" spans="1:10">
      <c r="A729" s="18" t="s">
        <v>3051</v>
      </c>
      <c r="B729" s="18" t="s">
        <v>3145</v>
      </c>
      <c r="C729" s="18" t="s">
        <v>1954</v>
      </c>
      <c r="D729" s="18" t="s">
        <v>1960</v>
      </c>
      <c r="E729" s="18" t="s">
        <v>3146</v>
      </c>
      <c r="F729" s="18" t="s">
        <v>1956</v>
      </c>
      <c r="G729" s="18" t="s">
        <v>2636</v>
      </c>
      <c r="H729" s="18" t="s">
        <v>1963</v>
      </c>
      <c r="I729" s="18" t="s">
        <v>1959</v>
      </c>
      <c r="J729" s="18" t="s">
        <v>3147</v>
      </c>
    </row>
    <row r="730" ht="28.5" spans="1:10">
      <c r="A730" s="21"/>
      <c r="B730" s="21"/>
      <c r="C730" s="18" t="s">
        <v>1954</v>
      </c>
      <c r="D730" s="18" t="s">
        <v>1960</v>
      </c>
      <c r="E730" s="18" t="s">
        <v>3148</v>
      </c>
      <c r="F730" s="18" t="s">
        <v>1956</v>
      </c>
      <c r="G730" s="18" t="s">
        <v>3149</v>
      </c>
      <c r="H730" s="18" t="s">
        <v>1963</v>
      </c>
      <c r="I730" s="18" t="s">
        <v>2055</v>
      </c>
      <c r="J730" s="18" t="s">
        <v>3147</v>
      </c>
    </row>
    <row r="731" ht="28.5" spans="1:10">
      <c r="A731" s="21"/>
      <c r="B731" s="21"/>
      <c r="C731" s="18" t="s">
        <v>1954</v>
      </c>
      <c r="D731" s="18" t="s">
        <v>1960</v>
      </c>
      <c r="E731" s="18" t="s">
        <v>3150</v>
      </c>
      <c r="F731" s="18" t="s">
        <v>1956</v>
      </c>
      <c r="G731" s="18" t="s">
        <v>3151</v>
      </c>
      <c r="H731" s="18" t="s">
        <v>1963</v>
      </c>
      <c r="I731" s="18" t="s">
        <v>2055</v>
      </c>
      <c r="J731" s="18" t="s">
        <v>3147</v>
      </c>
    </row>
    <row r="732" ht="28.5" spans="1:10">
      <c r="A732" s="21"/>
      <c r="B732" s="21"/>
      <c r="C732" s="18" t="s">
        <v>1966</v>
      </c>
      <c r="D732" s="18" t="s">
        <v>1967</v>
      </c>
      <c r="E732" s="18" t="s">
        <v>3152</v>
      </c>
      <c r="F732" s="18" t="s">
        <v>1956</v>
      </c>
      <c r="G732" s="18" t="s">
        <v>2636</v>
      </c>
      <c r="H732" s="18" t="s">
        <v>1963</v>
      </c>
      <c r="I732" s="18" t="s">
        <v>1959</v>
      </c>
      <c r="J732" s="18" t="s">
        <v>3147</v>
      </c>
    </row>
    <row r="733" ht="28.5" spans="1:10">
      <c r="A733" s="21"/>
      <c r="B733" s="21"/>
      <c r="C733" s="18" t="s">
        <v>1971</v>
      </c>
      <c r="D733" s="18" t="s">
        <v>1972</v>
      </c>
      <c r="E733" s="18" t="s">
        <v>3153</v>
      </c>
      <c r="F733" s="18" t="s">
        <v>1956</v>
      </c>
      <c r="G733" s="18" t="s">
        <v>3149</v>
      </c>
      <c r="H733" s="18" t="s">
        <v>1963</v>
      </c>
      <c r="I733" s="18" t="s">
        <v>2055</v>
      </c>
      <c r="J733" s="18" t="s">
        <v>3147</v>
      </c>
    </row>
    <row r="734" ht="14.25" spans="1:10">
      <c r="A734" s="18" t="s">
        <v>3154</v>
      </c>
      <c r="B734" s="21"/>
      <c r="C734" s="21"/>
      <c r="D734" s="21"/>
      <c r="E734" s="21"/>
      <c r="F734" s="21"/>
      <c r="G734" s="21"/>
      <c r="H734" s="21"/>
      <c r="I734" s="21"/>
      <c r="J734" s="21"/>
    </row>
    <row r="735" ht="28.5" spans="1:10">
      <c r="A735" s="18" t="s">
        <v>3155</v>
      </c>
      <c r="B735" s="18" t="s">
        <v>3156</v>
      </c>
      <c r="C735" s="18" t="s">
        <v>1954</v>
      </c>
      <c r="D735" s="18" t="s">
        <v>1955</v>
      </c>
      <c r="E735" s="18" t="s">
        <v>3157</v>
      </c>
      <c r="F735" s="18" t="s">
        <v>1956</v>
      </c>
      <c r="G735" s="18" t="s">
        <v>3158</v>
      </c>
      <c r="H735" s="18" t="s">
        <v>2105</v>
      </c>
      <c r="I735" s="18" t="s">
        <v>1959</v>
      </c>
      <c r="J735" s="18" t="s">
        <v>3157</v>
      </c>
    </row>
    <row r="736" ht="28.5" spans="1:10">
      <c r="A736" s="21"/>
      <c r="B736" s="21"/>
      <c r="C736" s="18" t="s">
        <v>1966</v>
      </c>
      <c r="D736" s="18" t="s">
        <v>1993</v>
      </c>
      <c r="E736" s="18" t="s">
        <v>3159</v>
      </c>
      <c r="F736" s="18" t="s">
        <v>1969</v>
      </c>
      <c r="G736" s="18" t="s">
        <v>2032</v>
      </c>
      <c r="H736" s="18" t="s">
        <v>1963</v>
      </c>
      <c r="I736" s="18" t="s">
        <v>1959</v>
      </c>
      <c r="J736" s="18" t="s">
        <v>3159</v>
      </c>
    </row>
    <row r="737" ht="14.25" spans="1:10">
      <c r="A737" s="21"/>
      <c r="B737" s="21"/>
      <c r="C737" s="18" t="s">
        <v>1971</v>
      </c>
      <c r="D737" s="18" t="s">
        <v>1972</v>
      </c>
      <c r="E737" s="18" t="s">
        <v>3160</v>
      </c>
      <c r="F737" s="18" t="s">
        <v>1969</v>
      </c>
      <c r="G737" s="18" t="s">
        <v>2032</v>
      </c>
      <c r="H737" s="18" t="s">
        <v>1963</v>
      </c>
      <c r="I737" s="18" t="s">
        <v>1959</v>
      </c>
      <c r="J737" s="18" t="s">
        <v>3091</v>
      </c>
    </row>
    <row r="738" ht="42.75" spans="1:10">
      <c r="A738" s="18" t="s">
        <v>3161</v>
      </c>
      <c r="B738" s="18" t="s">
        <v>3162</v>
      </c>
      <c r="C738" s="18" t="s">
        <v>1954</v>
      </c>
      <c r="D738" s="18" t="s">
        <v>1955</v>
      </c>
      <c r="E738" s="18" t="s">
        <v>3163</v>
      </c>
      <c r="F738" s="18" t="s">
        <v>1956</v>
      </c>
      <c r="G738" s="18" t="s">
        <v>3164</v>
      </c>
      <c r="H738" s="18" t="s">
        <v>2105</v>
      </c>
      <c r="I738" s="18" t="s">
        <v>1959</v>
      </c>
      <c r="J738" s="18" t="s">
        <v>3165</v>
      </c>
    </row>
    <row r="739" ht="14.25" spans="1:10">
      <c r="A739" s="21"/>
      <c r="B739" s="21"/>
      <c r="C739" s="18" t="s">
        <v>1966</v>
      </c>
      <c r="D739" s="18" t="s">
        <v>1993</v>
      </c>
      <c r="E739" s="18" t="s">
        <v>3166</v>
      </c>
      <c r="F739" s="18" t="s">
        <v>1969</v>
      </c>
      <c r="G739" s="18" t="s">
        <v>2306</v>
      </c>
      <c r="H739" s="18" t="s">
        <v>1963</v>
      </c>
      <c r="I739" s="18" t="s">
        <v>1959</v>
      </c>
      <c r="J739" s="18" t="s">
        <v>3166</v>
      </c>
    </row>
    <row r="740" ht="14.25" spans="1:10">
      <c r="A740" s="21"/>
      <c r="B740" s="21"/>
      <c r="C740" s="18" t="s">
        <v>1971</v>
      </c>
      <c r="D740" s="18" t="s">
        <v>1972</v>
      </c>
      <c r="E740" s="18" t="s">
        <v>3167</v>
      </c>
      <c r="F740" s="18" t="s">
        <v>1969</v>
      </c>
      <c r="G740" s="18" t="s">
        <v>2032</v>
      </c>
      <c r="H740" s="18" t="s">
        <v>1963</v>
      </c>
      <c r="I740" s="18" t="s">
        <v>1959</v>
      </c>
      <c r="J740" s="18" t="s">
        <v>3167</v>
      </c>
    </row>
    <row r="741" ht="14.25" spans="1:10">
      <c r="A741" s="18" t="s">
        <v>3168</v>
      </c>
      <c r="B741" s="21"/>
      <c r="C741" s="21"/>
      <c r="D741" s="21"/>
      <c r="E741" s="21"/>
      <c r="F741" s="21"/>
      <c r="G741" s="21"/>
      <c r="H741" s="21"/>
      <c r="I741" s="21"/>
      <c r="J741" s="21"/>
    </row>
    <row r="742" ht="57" spans="1:10">
      <c r="A742" s="18" t="s">
        <v>3169</v>
      </c>
      <c r="B742" s="18" t="s">
        <v>2103</v>
      </c>
      <c r="C742" s="18" t="s">
        <v>1954</v>
      </c>
      <c r="D742" s="18" t="s">
        <v>1955</v>
      </c>
      <c r="E742" s="18" t="s">
        <v>3170</v>
      </c>
      <c r="F742" s="18" t="s">
        <v>1956</v>
      </c>
      <c r="G742" s="18" t="s">
        <v>3171</v>
      </c>
      <c r="H742" s="18" t="s">
        <v>2105</v>
      </c>
      <c r="I742" s="18" t="s">
        <v>1959</v>
      </c>
      <c r="J742" s="18" t="s">
        <v>3172</v>
      </c>
    </row>
    <row r="743" ht="28.5" spans="1:10">
      <c r="A743" s="21"/>
      <c r="B743" s="21"/>
      <c r="C743" s="18" t="s">
        <v>1966</v>
      </c>
      <c r="D743" s="18" t="s">
        <v>1993</v>
      </c>
      <c r="E743" s="18" t="s">
        <v>2106</v>
      </c>
      <c r="F743" s="18" t="s">
        <v>1956</v>
      </c>
      <c r="G743" s="18" t="s">
        <v>2107</v>
      </c>
      <c r="H743" s="18" t="s">
        <v>1950</v>
      </c>
      <c r="I743" s="18" t="s">
        <v>2055</v>
      </c>
      <c r="J743" s="18" t="s">
        <v>3173</v>
      </c>
    </row>
    <row r="744" ht="42.75" spans="1:10">
      <c r="A744" s="21"/>
      <c r="B744" s="21"/>
      <c r="C744" s="18" t="s">
        <v>1971</v>
      </c>
      <c r="D744" s="18" t="s">
        <v>1972</v>
      </c>
      <c r="E744" s="18" t="s">
        <v>2109</v>
      </c>
      <c r="F744" s="18" t="s">
        <v>1969</v>
      </c>
      <c r="G744" s="18" t="s">
        <v>2032</v>
      </c>
      <c r="H744" s="18" t="s">
        <v>1963</v>
      </c>
      <c r="I744" s="18" t="s">
        <v>1959</v>
      </c>
      <c r="J744" s="18" t="s">
        <v>3174</v>
      </c>
    </row>
    <row r="745" ht="42.75" spans="1:10">
      <c r="A745" s="18" t="s">
        <v>2962</v>
      </c>
      <c r="B745" s="18" t="s">
        <v>3175</v>
      </c>
      <c r="C745" s="18" t="s">
        <v>1954</v>
      </c>
      <c r="D745" s="18" t="s">
        <v>1955</v>
      </c>
      <c r="E745" s="18" t="s">
        <v>2964</v>
      </c>
      <c r="F745" s="18" t="s">
        <v>1969</v>
      </c>
      <c r="G745" s="18" t="s">
        <v>2032</v>
      </c>
      <c r="H745" s="18" t="s">
        <v>1963</v>
      </c>
      <c r="I745" s="18" t="s">
        <v>1959</v>
      </c>
      <c r="J745" s="18" t="s">
        <v>3176</v>
      </c>
    </row>
    <row r="746" ht="28.5" spans="1:10">
      <c r="A746" s="21"/>
      <c r="B746" s="21"/>
      <c r="C746" s="18" t="s">
        <v>1966</v>
      </c>
      <c r="D746" s="18" t="s">
        <v>1967</v>
      </c>
      <c r="E746" s="18" t="s">
        <v>3177</v>
      </c>
      <c r="F746" s="18" t="s">
        <v>1969</v>
      </c>
      <c r="G746" s="18" t="s">
        <v>2032</v>
      </c>
      <c r="H746" s="18" t="s">
        <v>1963</v>
      </c>
      <c r="I746" s="18" t="s">
        <v>1959</v>
      </c>
      <c r="J746" s="18" t="s">
        <v>3176</v>
      </c>
    </row>
    <row r="747" ht="28.5" spans="1:10">
      <c r="A747" s="21"/>
      <c r="B747" s="21"/>
      <c r="C747" s="18" t="s">
        <v>1971</v>
      </c>
      <c r="D747" s="18" t="s">
        <v>1972</v>
      </c>
      <c r="E747" s="18" t="s">
        <v>2967</v>
      </c>
      <c r="F747" s="18" t="s">
        <v>1969</v>
      </c>
      <c r="G747" s="18" t="s">
        <v>2032</v>
      </c>
      <c r="H747" s="18" t="s">
        <v>1963</v>
      </c>
      <c r="I747" s="18" t="s">
        <v>1959</v>
      </c>
      <c r="J747" s="18" t="s">
        <v>3176</v>
      </c>
    </row>
    <row r="748" ht="14.25" spans="1:10">
      <c r="A748" s="18" t="s">
        <v>3178</v>
      </c>
      <c r="B748" s="21"/>
      <c r="C748" s="21"/>
      <c r="D748" s="21"/>
      <c r="E748" s="21"/>
      <c r="F748" s="21"/>
      <c r="G748" s="21"/>
      <c r="H748" s="21"/>
      <c r="I748" s="21"/>
      <c r="J748" s="21"/>
    </row>
    <row r="749" ht="42.75" spans="1:10">
      <c r="A749" s="18" t="s">
        <v>3179</v>
      </c>
      <c r="B749" s="18" t="s">
        <v>3180</v>
      </c>
      <c r="C749" s="18" t="s">
        <v>1954</v>
      </c>
      <c r="D749" s="18" t="s">
        <v>1955</v>
      </c>
      <c r="E749" s="18" t="s">
        <v>3181</v>
      </c>
      <c r="F749" s="18" t="s">
        <v>1969</v>
      </c>
      <c r="G749" s="18" t="s">
        <v>3182</v>
      </c>
      <c r="H749" s="18" t="s">
        <v>2001</v>
      </c>
      <c r="I749" s="18" t="s">
        <v>2055</v>
      </c>
      <c r="J749" s="18" t="s">
        <v>3183</v>
      </c>
    </row>
    <row r="750" ht="14.25" spans="1:10">
      <c r="A750" s="21"/>
      <c r="B750" s="21"/>
      <c r="C750" s="18" t="s">
        <v>1954</v>
      </c>
      <c r="D750" s="18" t="s">
        <v>1960</v>
      </c>
      <c r="E750" s="18" t="s">
        <v>3184</v>
      </c>
      <c r="F750" s="18" t="s">
        <v>1956</v>
      </c>
      <c r="G750" s="18" t="s">
        <v>2032</v>
      </c>
      <c r="H750" s="18" t="s">
        <v>1963</v>
      </c>
      <c r="I750" s="18" t="s">
        <v>2055</v>
      </c>
      <c r="J750" s="18" t="s">
        <v>3183</v>
      </c>
    </row>
    <row r="751" ht="14.25" spans="1:10">
      <c r="A751" s="21"/>
      <c r="B751" s="21"/>
      <c r="C751" s="18" t="s">
        <v>1966</v>
      </c>
      <c r="D751" s="18" t="s">
        <v>1967</v>
      </c>
      <c r="E751" s="18" t="s">
        <v>3185</v>
      </c>
      <c r="F751" s="18" t="s">
        <v>1956</v>
      </c>
      <c r="G751" s="18" t="s">
        <v>2032</v>
      </c>
      <c r="H751" s="18" t="s">
        <v>1963</v>
      </c>
      <c r="I751" s="18" t="s">
        <v>2055</v>
      </c>
      <c r="J751" s="18" t="s">
        <v>3183</v>
      </c>
    </row>
    <row r="752" ht="14.25" spans="1:10">
      <c r="A752" s="21"/>
      <c r="B752" s="21"/>
      <c r="C752" s="18" t="s">
        <v>1971</v>
      </c>
      <c r="D752" s="18" t="s">
        <v>1972</v>
      </c>
      <c r="E752" s="18" t="s">
        <v>3186</v>
      </c>
      <c r="F752" s="18" t="s">
        <v>1969</v>
      </c>
      <c r="G752" s="18" t="s">
        <v>2032</v>
      </c>
      <c r="H752" s="18" t="s">
        <v>1963</v>
      </c>
      <c r="I752" s="18" t="s">
        <v>2055</v>
      </c>
      <c r="J752" s="18" t="s">
        <v>3187</v>
      </c>
    </row>
    <row r="753" ht="14.25" spans="1:10">
      <c r="A753" s="18" t="s">
        <v>3188</v>
      </c>
      <c r="B753" s="21"/>
      <c r="C753" s="21"/>
      <c r="D753" s="21"/>
      <c r="E753" s="21"/>
      <c r="F753" s="21"/>
      <c r="G753" s="21"/>
      <c r="H753" s="21"/>
      <c r="I753" s="21"/>
      <c r="J753" s="21"/>
    </row>
    <row r="754" ht="114" spans="1:10">
      <c r="A754" s="18" t="s">
        <v>2956</v>
      </c>
      <c r="B754" s="18" t="s">
        <v>2103</v>
      </c>
      <c r="C754" s="18" t="s">
        <v>1954</v>
      </c>
      <c r="D754" s="18" t="s">
        <v>1955</v>
      </c>
      <c r="E754" s="18" t="s">
        <v>3189</v>
      </c>
      <c r="F754" s="18" t="s">
        <v>1956</v>
      </c>
      <c r="G754" s="18" t="s">
        <v>2247</v>
      </c>
      <c r="H754" s="18" t="s">
        <v>2105</v>
      </c>
      <c r="I754" s="18" t="s">
        <v>1959</v>
      </c>
      <c r="J754" s="18" t="s">
        <v>3190</v>
      </c>
    </row>
    <row r="755" ht="114" spans="1:10">
      <c r="A755" s="21"/>
      <c r="B755" s="21"/>
      <c r="C755" s="18" t="s">
        <v>1954</v>
      </c>
      <c r="D755" s="18" t="s">
        <v>1955</v>
      </c>
      <c r="E755" s="18" t="s">
        <v>3191</v>
      </c>
      <c r="F755" s="18" t="s">
        <v>1956</v>
      </c>
      <c r="G755" s="18" t="s">
        <v>2072</v>
      </c>
      <c r="H755" s="18" t="s">
        <v>2105</v>
      </c>
      <c r="I755" s="18" t="s">
        <v>1959</v>
      </c>
      <c r="J755" s="18" t="s">
        <v>3190</v>
      </c>
    </row>
    <row r="756" ht="57" spans="1:10">
      <c r="A756" s="21"/>
      <c r="B756" s="21"/>
      <c r="C756" s="18" t="s">
        <v>1954</v>
      </c>
      <c r="D756" s="18" t="s">
        <v>1955</v>
      </c>
      <c r="E756" s="18" t="s">
        <v>3192</v>
      </c>
      <c r="F756" s="18" t="s">
        <v>1956</v>
      </c>
      <c r="G756" s="18" t="s">
        <v>3193</v>
      </c>
      <c r="H756" s="18" t="s">
        <v>2105</v>
      </c>
      <c r="I756" s="18" t="s">
        <v>1959</v>
      </c>
      <c r="J756" s="18" t="s">
        <v>3194</v>
      </c>
    </row>
    <row r="757" ht="28.5" spans="1:10">
      <c r="A757" s="21"/>
      <c r="B757" s="21"/>
      <c r="C757" s="18" t="s">
        <v>1966</v>
      </c>
      <c r="D757" s="18" t="s">
        <v>1993</v>
      </c>
      <c r="E757" s="18" t="s">
        <v>2106</v>
      </c>
      <c r="F757" s="18" t="s">
        <v>1956</v>
      </c>
      <c r="G757" s="18" t="s">
        <v>2107</v>
      </c>
      <c r="H757" s="18" t="s">
        <v>1950</v>
      </c>
      <c r="I757" s="18" t="s">
        <v>2055</v>
      </c>
      <c r="J757" s="18" t="s">
        <v>3195</v>
      </c>
    </row>
    <row r="758" ht="57" spans="1:10">
      <c r="A758" s="21"/>
      <c r="B758" s="21"/>
      <c r="C758" s="18" t="s">
        <v>1971</v>
      </c>
      <c r="D758" s="18" t="s">
        <v>1972</v>
      </c>
      <c r="E758" s="18" t="s">
        <v>2109</v>
      </c>
      <c r="F758" s="18" t="s">
        <v>1969</v>
      </c>
      <c r="G758" s="18" t="s">
        <v>1970</v>
      </c>
      <c r="H758" s="18" t="s">
        <v>1963</v>
      </c>
      <c r="I758" s="18" t="s">
        <v>1959</v>
      </c>
      <c r="J758" s="18" t="s">
        <v>3196</v>
      </c>
    </row>
    <row r="759" ht="71.25" spans="1:10">
      <c r="A759" s="21"/>
      <c r="B759" s="21"/>
      <c r="C759" s="18" t="s">
        <v>1971</v>
      </c>
      <c r="D759" s="18" t="s">
        <v>1972</v>
      </c>
      <c r="E759" s="18" t="s">
        <v>2108</v>
      </c>
      <c r="F759" s="18" t="s">
        <v>1969</v>
      </c>
      <c r="G759" s="18" t="s">
        <v>1970</v>
      </c>
      <c r="H759" s="18" t="s">
        <v>1963</v>
      </c>
      <c r="I759" s="18" t="s">
        <v>1959</v>
      </c>
      <c r="J759" s="18" t="s">
        <v>3197</v>
      </c>
    </row>
    <row r="760" ht="14.25" spans="1:10">
      <c r="A760" s="18" t="s">
        <v>3198</v>
      </c>
      <c r="B760" s="21"/>
      <c r="C760" s="21"/>
      <c r="D760" s="21"/>
      <c r="E760" s="21"/>
      <c r="F760" s="21"/>
      <c r="G760" s="21"/>
      <c r="H760" s="21"/>
      <c r="I760" s="21"/>
      <c r="J760" s="21"/>
    </row>
    <row r="761" ht="42.75" spans="1:10">
      <c r="A761" s="18" t="s">
        <v>2962</v>
      </c>
      <c r="B761" s="18" t="s">
        <v>3199</v>
      </c>
      <c r="C761" s="18" t="s">
        <v>1954</v>
      </c>
      <c r="D761" s="18" t="s">
        <v>1955</v>
      </c>
      <c r="E761" s="18" t="s">
        <v>3063</v>
      </c>
      <c r="F761" s="18" t="s">
        <v>1956</v>
      </c>
      <c r="G761" s="18" t="s">
        <v>1962</v>
      </c>
      <c r="H761" s="18" t="s">
        <v>1963</v>
      </c>
      <c r="I761" s="18" t="s">
        <v>2055</v>
      </c>
      <c r="J761" s="18" t="s">
        <v>3144</v>
      </c>
    </row>
    <row r="762" ht="14.25" spans="1:10">
      <c r="A762" s="21"/>
      <c r="B762" s="21"/>
      <c r="C762" s="18" t="s">
        <v>1966</v>
      </c>
      <c r="D762" s="18" t="s">
        <v>1967</v>
      </c>
      <c r="E762" s="18" t="s">
        <v>3200</v>
      </c>
      <c r="F762" s="18" t="s">
        <v>1956</v>
      </c>
      <c r="G762" s="18" t="s">
        <v>1962</v>
      </c>
      <c r="H762" s="18" t="s">
        <v>1963</v>
      </c>
      <c r="I762" s="18" t="s">
        <v>2055</v>
      </c>
      <c r="J762" s="18" t="s">
        <v>3144</v>
      </c>
    </row>
    <row r="763" ht="14.25" spans="1:10">
      <c r="A763" s="21"/>
      <c r="B763" s="21"/>
      <c r="C763" s="18" t="s">
        <v>1971</v>
      </c>
      <c r="D763" s="18" t="s">
        <v>1972</v>
      </c>
      <c r="E763" s="18" t="s">
        <v>2967</v>
      </c>
      <c r="F763" s="18" t="s">
        <v>1956</v>
      </c>
      <c r="G763" s="18" t="s">
        <v>1962</v>
      </c>
      <c r="H763" s="18" t="s">
        <v>1963</v>
      </c>
      <c r="I763" s="18" t="s">
        <v>2055</v>
      </c>
      <c r="J763" s="18" t="s">
        <v>3144</v>
      </c>
    </row>
    <row r="764" ht="14.25" spans="1:10">
      <c r="A764" s="18" t="s">
        <v>3201</v>
      </c>
      <c r="B764" s="21"/>
      <c r="C764" s="21"/>
      <c r="D764" s="21"/>
      <c r="E764" s="21"/>
      <c r="F764" s="21"/>
      <c r="G764" s="21"/>
      <c r="H764" s="21"/>
      <c r="I764" s="21"/>
      <c r="J764" s="21"/>
    </row>
    <row r="765" ht="242.25" spans="1:10">
      <c r="A765" s="18" t="s">
        <v>3072</v>
      </c>
      <c r="B765" s="18" t="s">
        <v>3202</v>
      </c>
      <c r="C765" s="18" t="s">
        <v>1954</v>
      </c>
      <c r="D765" s="18" t="s">
        <v>1955</v>
      </c>
      <c r="E765" s="18" t="s">
        <v>1955</v>
      </c>
      <c r="F765" s="18" t="s">
        <v>1969</v>
      </c>
      <c r="G765" s="18" t="s">
        <v>2032</v>
      </c>
      <c r="H765" s="18" t="s">
        <v>1963</v>
      </c>
      <c r="I765" s="18" t="s">
        <v>1959</v>
      </c>
      <c r="J765" s="18" t="s">
        <v>1179</v>
      </c>
    </row>
    <row r="766" ht="14.25" spans="1:10">
      <c r="A766" s="21"/>
      <c r="B766" s="21"/>
      <c r="C766" s="18" t="s">
        <v>1966</v>
      </c>
      <c r="D766" s="18" t="s">
        <v>1967</v>
      </c>
      <c r="E766" s="18" t="s">
        <v>3203</v>
      </c>
      <c r="F766" s="18" t="s">
        <v>1969</v>
      </c>
      <c r="G766" s="18" t="s">
        <v>1962</v>
      </c>
      <c r="H766" s="18" t="s">
        <v>1963</v>
      </c>
      <c r="I766" s="18" t="s">
        <v>1959</v>
      </c>
      <c r="J766" s="18" t="s">
        <v>1179</v>
      </c>
    </row>
    <row r="767" ht="14.25" spans="1:10">
      <c r="A767" s="21"/>
      <c r="B767" s="21"/>
      <c r="C767" s="18" t="s">
        <v>1971</v>
      </c>
      <c r="D767" s="18" t="s">
        <v>1972</v>
      </c>
      <c r="E767" s="18" t="s">
        <v>2967</v>
      </c>
      <c r="F767" s="18" t="s">
        <v>1969</v>
      </c>
      <c r="G767" s="18" t="s">
        <v>1970</v>
      </c>
      <c r="H767" s="18" t="s">
        <v>1963</v>
      </c>
      <c r="I767" s="18" t="s">
        <v>1959</v>
      </c>
      <c r="J767" s="18" t="s">
        <v>1179</v>
      </c>
    </row>
    <row r="768" ht="85.5" spans="1:10">
      <c r="A768" s="18" t="s">
        <v>3051</v>
      </c>
      <c r="B768" s="18" t="s">
        <v>3204</v>
      </c>
      <c r="C768" s="18" t="s">
        <v>1954</v>
      </c>
      <c r="D768" s="18" t="s">
        <v>1960</v>
      </c>
      <c r="E768" s="18" t="s">
        <v>3205</v>
      </c>
      <c r="F768" s="18" t="s">
        <v>2327</v>
      </c>
      <c r="G768" s="18" t="s">
        <v>1970</v>
      </c>
      <c r="H768" s="18" t="s">
        <v>1963</v>
      </c>
      <c r="I768" s="18" t="s">
        <v>1959</v>
      </c>
      <c r="J768" s="18" t="s">
        <v>3206</v>
      </c>
    </row>
    <row r="769" ht="28.5" spans="1:10">
      <c r="A769" s="21"/>
      <c r="B769" s="21"/>
      <c r="C769" s="18" t="s">
        <v>1966</v>
      </c>
      <c r="D769" s="18" t="s">
        <v>1993</v>
      </c>
      <c r="E769" s="18" t="s">
        <v>3207</v>
      </c>
      <c r="F769" s="18" t="s">
        <v>2327</v>
      </c>
      <c r="G769" s="18" t="s">
        <v>1970</v>
      </c>
      <c r="H769" s="18" t="s">
        <v>1963</v>
      </c>
      <c r="I769" s="18" t="s">
        <v>1959</v>
      </c>
      <c r="J769" s="18" t="s">
        <v>3206</v>
      </c>
    </row>
    <row r="770" ht="28.5" spans="1:10">
      <c r="A770" s="21"/>
      <c r="B770" s="21"/>
      <c r="C770" s="18" t="s">
        <v>1971</v>
      </c>
      <c r="D770" s="18" t="s">
        <v>1972</v>
      </c>
      <c r="E770" s="18" t="s">
        <v>2967</v>
      </c>
      <c r="F770" s="18" t="s">
        <v>2327</v>
      </c>
      <c r="G770" s="18" t="s">
        <v>1970</v>
      </c>
      <c r="H770" s="18" t="s">
        <v>1963</v>
      </c>
      <c r="I770" s="18" t="s">
        <v>1959</v>
      </c>
      <c r="J770" s="18" t="s">
        <v>3206</v>
      </c>
    </row>
    <row r="771" ht="14.25" spans="1:10">
      <c r="A771" s="18" t="s">
        <v>3208</v>
      </c>
      <c r="B771" s="21"/>
      <c r="C771" s="21"/>
      <c r="D771" s="21"/>
      <c r="E771" s="21"/>
      <c r="F771" s="21"/>
      <c r="G771" s="21"/>
      <c r="H771" s="21"/>
      <c r="I771" s="21"/>
      <c r="J771" s="21"/>
    </row>
    <row r="772" ht="28.5" spans="1:10">
      <c r="A772" s="18" t="s">
        <v>2962</v>
      </c>
      <c r="B772" s="18" t="s">
        <v>3209</v>
      </c>
      <c r="C772" s="18" t="s">
        <v>1954</v>
      </c>
      <c r="D772" s="18" t="s">
        <v>1955</v>
      </c>
      <c r="E772" s="18" t="s">
        <v>2964</v>
      </c>
      <c r="F772" s="18" t="s">
        <v>1956</v>
      </c>
      <c r="G772" s="18" t="s">
        <v>3210</v>
      </c>
      <c r="H772" s="18" t="s">
        <v>2105</v>
      </c>
      <c r="I772" s="18" t="s">
        <v>2055</v>
      </c>
      <c r="J772" s="18" t="s">
        <v>3211</v>
      </c>
    </row>
    <row r="773" ht="14.25" spans="1:10">
      <c r="A773" s="21"/>
      <c r="B773" s="21"/>
      <c r="C773" s="18" t="s">
        <v>1954</v>
      </c>
      <c r="D773" s="18" t="s">
        <v>1964</v>
      </c>
      <c r="E773" s="18" t="s">
        <v>3102</v>
      </c>
      <c r="F773" s="18" t="s">
        <v>1956</v>
      </c>
      <c r="G773" s="18" t="s">
        <v>3080</v>
      </c>
      <c r="H773" s="18" t="s">
        <v>2145</v>
      </c>
      <c r="I773" s="18" t="s">
        <v>1959</v>
      </c>
      <c r="J773" s="18" t="s">
        <v>3211</v>
      </c>
    </row>
    <row r="774" ht="14.25" spans="1:10">
      <c r="A774" s="21"/>
      <c r="B774" s="21"/>
      <c r="C774" s="18" t="s">
        <v>1966</v>
      </c>
      <c r="D774" s="18" t="s">
        <v>1993</v>
      </c>
      <c r="E774" s="18" t="s">
        <v>3212</v>
      </c>
      <c r="F774" s="18" t="s">
        <v>1956</v>
      </c>
      <c r="G774" s="18" t="s">
        <v>3090</v>
      </c>
      <c r="H774" s="18" t="s">
        <v>3213</v>
      </c>
      <c r="I774" s="18" t="s">
        <v>2055</v>
      </c>
      <c r="J774" s="18" t="s">
        <v>3211</v>
      </c>
    </row>
    <row r="775" ht="14.25" spans="1:10">
      <c r="A775" s="21"/>
      <c r="B775" s="21"/>
      <c r="C775" s="18" t="s">
        <v>1971</v>
      </c>
      <c r="D775" s="18" t="s">
        <v>1972</v>
      </c>
      <c r="E775" s="18" t="s">
        <v>3081</v>
      </c>
      <c r="F775" s="18" t="s">
        <v>1956</v>
      </c>
      <c r="G775" s="18" t="s">
        <v>2032</v>
      </c>
      <c r="H775" s="18" t="s">
        <v>1963</v>
      </c>
      <c r="I775" s="18" t="s">
        <v>2055</v>
      </c>
      <c r="J775" s="18" t="s">
        <v>3211</v>
      </c>
    </row>
    <row r="776" ht="14.25" spans="1:10">
      <c r="A776" s="18" t="s">
        <v>3214</v>
      </c>
      <c r="B776" s="21"/>
      <c r="C776" s="21"/>
      <c r="D776" s="21"/>
      <c r="E776" s="21"/>
      <c r="F776" s="21"/>
      <c r="G776" s="21"/>
      <c r="H776" s="21"/>
      <c r="I776" s="21"/>
      <c r="J776" s="21"/>
    </row>
    <row r="777" ht="156.75" spans="1:10">
      <c r="A777" s="18" t="s">
        <v>2956</v>
      </c>
      <c r="B777" s="18" t="s">
        <v>3215</v>
      </c>
      <c r="C777" s="18" t="s">
        <v>1954</v>
      </c>
      <c r="D777" s="18" t="s">
        <v>1955</v>
      </c>
      <c r="E777" s="18" t="s">
        <v>3040</v>
      </c>
      <c r="F777" s="18" t="s">
        <v>1969</v>
      </c>
      <c r="G777" s="18" t="s">
        <v>3216</v>
      </c>
      <c r="H777" s="18" t="s">
        <v>2105</v>
      </c>
      <c r="I777" s="18" t="s">
        <v>1959</v>
      </c>
      <c r="J777" s="18" t="s">
        <v>3217</v>
      </c>
    </row>
    <row r="778" ht="42.75" spans="1:10">
      <c r="A778" s="21"/>
      <c r="B778" s="21"/>
      <c r="C778" s="18" t="s">
        <v>1966</v>
      </c>
      <c r="D778" s="18" t="s">
        <v>1993</v>
      </c>
      <c r="E778" s="18" t="s">
        <v>3218</v>
      </c>
      <c r="F778" s="18" t="s">
        <v>1956</v>
      </c>
      <c r="G778" s="18" t="s">
        <v>3090</v>
      </c>
      <c r="H778" s="18" t="s">
        <v>1950</v>
      </c>
      <c r="I778" s="18" t="s">
        <v>2055</v>
      </c>
      <c r="J778" s="18" t="s">
        <v>3217</v>
      </c>
    </row>
    <row r="779" ht="42.75" spans="1:10">
      <c r="A779" s="21"/>
      <c r="B779" s="21"/>
      <c r="C779" s="18" t="s">
        <v>1971</v>
      </c>
      <c r="D779" s="18" t="s">
        <v>1972</v>
      </c>
      <c r="E779" s="18" t="s">
        <v>2967</v>
      </c>
      <c r="F779" s="18" t="s">
        <v>2327</v>
      </c>
      <c r="G779" s="18" t="s">
        <v>1970</v>
      </c>
      <c r="H779" s="18" t="s">
        <v>1963</v>
      </c>
      <c r="I779" s="18" t="s">
        <v>1959</v>
      </c>
      <c r="J779" s="18" t="s">
        <v>3217</v>
      </c>
    </row>
    <row r="780" ht="14.25" spans="1:10">
      <c r="A780" s="18" t="s">
        <v>3219</v>
      </c>
      <c r="B780" s="21"/>
      <c r="C780" s="21"/>
      <c r="D780" s="21"/>
      <c r="E780" s="21"/>
      <c r="F780" s="21"/>
      <c r="G780" s="21"/>
      <c r="H780" s="21"/>
      <c r="I780" s="21"/>
      <c r="J780" s="21"/>
    </row>
    <row r="781" ht="71.25" spans="1:10">
      <c r="A781" s="18" t="s">
        <v>2962</v>
      </c>
      <c r="B781" s="18" t="s">
        <v>3220</v>
      </c>
      <c r="C781" s="18" t="s">
        <v>1954</v>
      </c>
      <c r="D781" s="18" t="s">
        <v>1955</v>
      </c>
      <c r="E781" s="18" t="s">
        <v>3221</v>
      </c>
      <c r="F781" s="18" t="s">
        <v>1956</v>
      </c>
      <c r="G781" s="18" t="s">
        <v>1962</v>
      </c>
      <c r="H781" s="18" t="s">
        <v>1963</v>
      </c>
      <c r="I781" s="18" t="s">
        <v>2055</v>
      </c>
      <c r="J781" s="18" t="s">
        <v>3222</v>
      </c>
    </row>
    <row r="782" ht="14.25" spans="1:10">
      <c r="A782" s="21"/>
      <c r="B782" s="21"/>
      <c r="C782" s="18" t="s">
        <v>1954</v>
      </c>
      <c r="D782" s="18" t="s">
        <v>1960</v>
      </c>
      <c r="E782" s="18" t="s">
        <v>3223</v>
      </c>
      <c r="F782" s="18" t="s">
        <v>1956</v>
      </c>
      <c r="G782" s="18" t="s">
        <v>1962</v>
      </c>
      <c r="H782" s="18" t="s">
        <v>1963</v>
      </c>
      <c r="I782" s="18" t="s">
        <v>2055</v>
      </c>
      <c r="J782" s="18" t="s">
        <v>3222</v>
      </c>
    </row>
    <row r="783" ht="28.5" spans="1:10">
      <c r="A783" s="21"/>
      <c r="B783" s="21"/>
      <c r="C783" s="18" t="s">
        <v>1966</v>
      </c>
      <c r="D783" s="18" t="s">
        <v>1967</v>
      </c>
      <c r="E783" s="18" t="s">
        <v>3224</v>
      </c>
      <c r="F783" s="18" t="s">
        <v>1956</v>
      </c>
      <c r="G783" s="18" t="s">
        <v>1962</v>
      </c>
      <c r="H783" s="18" t="s">
        <v>1963</v>
      </c>
      <c r="I783" s="18" t="s">
        <v>2055</v>
      </c>
      <c r="J783" s="18" t="s">
        <v>3222</v>
      </c>
    </row>
    <row r="784" ht="14.25" spans="1:10">
      <c r="A784" s="21"/>
      <c r="B784" s="21"/>
      <c r="C784" s="18" t="s">
        <v>1971</v>
      </c>
      <c r="D784" s="18" t="s">
        <v>1972</v>
      </c>
      <c r="E784" s="18" t="s">
        <v>3186</v>
      </c>
      <c r="F784" s="18" t="s">
        <v>1956</v>
      </c>
      <c r="G784" s="18" t="s">
        <v>1962</v>
      </c>
      <c r="H784" s="18" t="s">
        <v>1963</v>
      </c>
      <c r="I784" s="18" t="s">
        <v>2055</v>
      </c>
      <c r="J784" s="18" t="s">
        <v>3222</v>
      </c>
    </row>
    <row r="785" ht="14.25" spans="1:10">
      <c r="A785" s="18" t="s">
        <v>3225</v>
      </c>
      <c r="B785" s="21"/>
      <c r="C785" s="21"/>
      <c r="D785" s="21"/>
      <c r="E785" s="21"/>
      <c r="F785" s="21"/>
      <c r="G785" s="21"/>
      <c r="H785" s="21"/>
      <c r="I785" s="21"/>
      <c r="J785" s="21"/>
    </row>
    <row r="786" ht="57" spans="1:10">
      <c r="A786" s="18" t="s">
        <v>2962</v>
      </c>
      <c r="B786" s="18" t="s">
        <v>3226</v>
      </c>
      <c r="C786" s="18" t="s">
        <v>1954</v>
      </c>
      <c r="D786" s="18" t="s">
        <v>1960</v>
      </c>
      <c r="E786" s="18" t="s">
        <v>1960</v>
      </c>
      <c r="F786" s="18" t="s">
        <v>1969</v>
      </c>
      <c r="G786" s="18" t="s">
        <v>2306</v>
      </c>
      <c r="H786" s="18" t="s">
        <v>1963</v>
      </c>
      <c r="I786" s="18" t="s">
        <v>1959</v>
      </c>
      <c r="J786" s="18" t="s">
        <v>1960</v>
      </c>
    </row>
    <row r="787" ht="14.25" spans="1:10">
      <c r="A787" s="21"/>
      <c r="B787" s="21"/>
      <c r="C787" s="18" t="s">
        <v>1966</v>
      </c>
      <c r="D787" s="18" t="s">
        <v>1993</v>
      </c>
      <c r="E787" s="18" t="s">
        <v>3227</v>
      </c>
      <c r="F787" s="18" t="s">
        <v>1969</v>
      </c>
      <c r="G787" s="18" t="s">
        <v>2306</v>
      </c>
      <c r="H787" s="18" t="s">
        <v>1963</v>
      </c>
      <c r="I787" s="18" t="s">
        <v>1959</v>
      </c>
      <c r="J787" s="18" t="s">
        <v>3227</v>
      </c>
    </row>
    <row r="788" ht="14.25" spans="1:10">
      <c r="A788" s="21"/>
      <c r="B788" s="21"/>
      <c r="C788" s="18" t="s">
        <v>1971</v>
      </c>
      <c r="D788" s="18" t="s">
        <v>1972</v>
      </c>
      <c r="E788" s="18" t="s">
        <v>2551</v>
      </c>
      <c r="F788" s="18" t="s">
        <v>1969</v>
      </c>
      <c r="G788" s="18" t="s">
        <v>2306</v>
      </c>
      <c r="H788" s="18" t="s">
        <v>1963</v>
      </c>
      <c r="I788" s="18" t="s">
        <v>1959</v>
      </c>
      <c r="J788" s="18" t="s">
        <v>1973</v>
      </c>
    </row>
    <row r="789" ht="114" spans="1:10">
      <c r="A789" s="18" t="s">
        <v>3161</v>
      </c>
      <c r="B789" s="18" t="s">
        <v>3228</v>
      </c>
      <c r="C789" s="18" t="s">
        <v>1954</v>
      </c>
      <c r="D789" s="18" t="s">
        <v>1955</v>
      </c>
      <c r="E789" s="18" t="s">
        <v>1955</v>
      </c>
      <c r="F789" s="18" t="s">
        <v>2327</v>
      </c>
      <c r="G789" s="18" t="s">
        <v>2072</v>
      </c>
      <c r="H789" s="18" t="s">
        <v>1963</v>
      </c>
      <c r="I789" s="18" t="s">
        <v>1959</v>
      </c>
      <c r="J789" s="18" t="s">
        <v>3229</v>
      </c>
    </row>
    <row r="790" ht="28.5" spans="1:10">
      <c r="A790" s="21"/>
      <c r="B790" s="21"/>
      <c r="C790" s="18" t="s">
        <v>1966</v>
      </c>
      <c r="D790" s="18" t="s">
        <v>1993</v>
      </c>
      <c r="E790" s="18" t="s">
        <v>3227</v>
      </c>
      <c r="F790" s="18" t="s">
        <v>2327</v>
      </c>
      <c r="G790" s="18" t="s">
        <v>1970</v>
      </c>
      <c r="H790" s="18" t="s">
        <v>1963</v>
      </c>
      <c r="I790" s="18" t="s">
        <v>1959</v>
      </c>
      <c r="J790" s="18" t="s">
        <v>3229</v>
      </c>
    </row>
    <row r="791" ht="28.5" spans="1:10">
      <c r="A791" s="21"/>
      <c r="B791" s="21"/>
      <c r="C791" s="18" t="s">
        <v>1971</v>
      </c>
      <c r="D791" s="18" t="s">
        <v>1972</v>
      </c>
      <c r="E791" s="18" t="s">
        <v>2967</v>
      </c>
      <c r="F791" s="18" t="s">
        <v>2327</v>
      </c>
      <c r="G791" s="18" t="s">
        <v>1970</v>
      </c>
      <c r="H791" s="18" t="s">
        <v>1963</v>
      </c>
      <c r="I791" s="18" t="s">
        <v>1959</v>
      </c>
      <c r="J791" s="18" t="s">
        <v>3229</v>
      </c>
    </row>
    <row r="792" ht="28.5" spans="1:10">
      <c r="A792" s="18" t="s">
        <v>3230</v>
      </c>
      <c r="B792" s="21"/>
      <c r="C792" s="21"/>
      <c r="D792" s="21"/>
      <c r="E792" s="21"/>
      <c r="F792" s="21"/>
      <c r="G792" s="21"/>
      <c r="H792" s="21"/>
      <c r="I792" s="21"/>
      <c r="J792" s="21"/>
    </row>
    <row r="793" ht="28.5" spans="1:10">
      <c r="A793" s="18" t="s">
        <v>3061</v>
      </c>
      <c r="B793" s="18" t="s">
        <v>3231</v>
      </c>
      <c r="C793" s="18" t="s">
        <v>1954</v>
      </c>
      <c r="D793" s="18" t="s">
        <v>1955</v>
      </c>
      <c r="E793" s="18" t="s">
        <v>3181</v>
      </c>
      <c r="F793" s="18" t="s">
        <v>1956</v>
      </c>
      <c r="G793" s="18" t="s">
        <v>2020</v>
      </c>
      <c r="H793" s="18" t="s">
        <v>2001</v>
      </c>
      <c r="I793" s="18" t="s">
        <v>2055</v>
      </c>
      <c r="J793" s="18" t="s">
        <v>3183</v>
      </c>
    </row>
    <row r="794" ht="14.25" spans="1:10">
      <c r="A794" s="21"/>
      <c r="B794" s="21"/>
      <c r="C794" s="18" t="s">
        <v>1966</v>
      </c>
      <c r="D794" s="18" t="s">
        <v>1967</v>
      </c>
      <c r="E794" s="18" t="s">
        <v>2893</v>
      </c>
      <c r="F794" s="18" t="s">
        <v>1969</v>
      </c>
      <c r="G794" s="18" t="s">
        <v>2032</v>
      </c>
      <c r="H794" s="18" t="s">
        <v>1950</v>
      </c>
      <c r="I794" s="18" t="s">
        <v>2055</v>
      </c>
      <c r="J794" s="18" t="s">
        <v>3183</v>
      </c>
    </row>
    <row r="795" ht="14.25" spans="1:10">
      <c r="A795" s="21"/>
      <c r="B795" s="21"/>
      <c r="C795" s="18" t="s">
        <v>1971</v>
      </c>
      <c r="D795" s="18" t="s">
        <v>1972</v>
      </c>
      <c r="E795" s="18" t="s">
        <v>3232</v>
      </c>
      <c r="F795" s="18" t="s">
        <v>1969</v>
      </c>
      <c r="G795" s="18" t="s">
        <v>2032</v>
      </c>
      <c r="H795" s="18" t="s">
        <v>1950</v>
      </c>
      <c r="I795" s="18" t="s">
        <v>2055</v>
      </c>
      <c r="J795" s="18" t="s">
        <v>3183</v>
      </c>
    </row>
    <row r="796" ht="57" spans="1:10">
      <c r="A796" s="18" t="s">
        <v>3233</v>
      </c>
      <c r="B796" s="18" t="s">
        <v>3234</v>
      </c>
      <c r="C796" s="18" t="s">
        <v>1954</v>
      </c>
      <c r="D796" s="18" t="s">
        <v>1955</v>
      </c>
      <c r="E796" s="18" t="s">
        <v>2708</v>
      </c>
      <c r="F796" s="18" t="s">
        <v>1969</v>
      </c>
      <c r="G796" s="18" t="s">
        <v>3193</v>
      </c>
      <c r="H796" s="18" t="s">
        <v>2233</v>
      </c>
      <c r="I796" s="18" t="s">
        <v>1959</v>
      </c>
      <c r="J796" s="18" t="s">
        <v>2330</v>
      </c>
    </row>
    <row r="797" ht="57" spans="1:10">
      <c r="A797" s="21"/>
      <c r="B797" s="21"/>
      <c r="C797" s="18" t="s">
        <v>1954</v>
      </c>
      <c r="D797" s="18" t="s">
        <v>1955</v>
      </c>
      <c r="E797" s="18" t="s">
        <v>2709</v>
      </c>
      <c r="F797" s="18" t="s">
        <v>1969</v>
      </c>
      <c r="G797" s="18" t="s">
        <v>3235</v>
      </c>
      <c r="H797" s="18" t="s">
        <v>2505</v>
      </c>
      <c r="I797" s="18" t="s">
        <v>1959</v>
      </c>
      <c r="J797" s="18" t="s">
        <v>2711</v>
      </c>
    </row>
    <row r="798" ht="128.25" spans="1:10">
      <c r="A798" s="21"/>
      <c r="B798" s="21"/>
      <c r="C798" s="18" t="s">
        <v>1954</v>
      </c>
      <c r="D798" s="18" t="s">
        <v>1960</v>
      </c>
      <c r="E798" s="18" t="s">
        <v>2712</v>
      </c>
      <c r="F798" s="18" t="s">
        <v>1956</v>
      </c>
      <c r="G798" s="18" t="s">
        <v>2032</v>
      </c>
      <c r="H798" s="18" t="s">
        <v>1963</v>
      </c>
      <c r="I798" s="18" t="s">
        <v>2055</v>
      </c>
      <c r="J798" s="18" t="s">
        <v>2713</v>
      </c>
    </row>
    <row r="799" ht="142.5" spans="1:10">
      <c r="A799" s="21"/>
      <c r="B799" s="21"/>
      <c r="C799" s="18" t="s">
        <v>1954</v>
      </c>
      <c r="D799" s="18" t="s">
        <v>1960</v>
      </c>
      <c r="E799" s="18" t="s">
        <v>2714</v>
      </c>
      <c r="F799" s="18" t="s">
        <v>1956</v>
      </c>
      <c r="G799" s="18" t="s">
        <v>2032</v>
      </c>
      <c r="H799" s="18" t="s">
        <v>1963</v>
      </c>
      <c r="I799" s="18" t="s">
        <v>2055</v>
      </c>
      <c r="J799" s="18" t="s">
        <v>2715</v>
      </c>
    </row>
    <row r="800" ht="99.75" spans="1:10">
      <c r="A800" s="21"/>
      <c r="B800" s="21"/>
      <c r="C800" s="18" t="s">
        <v>1954</v>
      </c>
      <c r="D800" s="18" t="s">
        <v>1960</v>
      </c>
      <c r="E800" s="18" t="s">
        <v>2716</v>
      </c>
      <c r="F800" s="18" t="s">
        <v>1956</v>
      </c>
      <c r="G800" s="18" t="s">
        <v>2032</v>
      </c>
      <c r="H800" s="18" t="s">
        <v>1963</v>
      </c>
      <c r="I800" s="18" t="s">
        <v>2055</v>
      </c>
      <c r="J800" s="18" t="s">
        <v>2717</v>
      </c>
    </row>
    <row r="801" ht="85.5" spans="1:10">
      <c r="A801" s="21"/>
      <c r="B801" s="21"/>
      <c r="C801" s="18" t="s">
        <v>1954</v>
      </c>
      <c r="D801" s="18" t="s">
        <v>2129</v>
      </c>
      <c r="E801" s="18" t="s">
        <v>2718</v>
      </c>
      <c r="F801" s="18" t="s">
        <v>2246</v>
      </c>
      <c r="G801" s="18" t="s">
        <v>3236</v>
      </c>
      <c r="H801" s="18" t="s">
        <v>2719</v>
      </c>
      <c r="I801" s="18" t="s">
        <v>1959</v>
      </c>
      <c r="J801" s="18" t="s">
        <v>2720</v>
      </c>
    </row>
    <row r="802" ht="42.75" spans="1:10">
      <c r="A802" s="21"/>
      <c r="B802" s="21"/>
      <c r="C802" s="18" t="s">
        <v>1966</v>
      </c>
      <c r="D802" s="18" t="s">
        <v>2092</v>
      </c>
      <c r="E802" s="18" t="s">
        <v>2893</v>
      </c>
      <c r="F802" s="18" t="s">
        <v>1956</v>
      </c>
      <c r="G802" s="18" t="s">
        <v>2032</v>
      </c>
      <c r="H802" s="18" t="s">
        <v>1963</v>
      </c>
      <c r="I802" s="18" t="s">
        <v>2055</v>
      </c>
      <c r="J802" s="18" t="s">
        <v>3237</v>
      </c>
    </row>
    <row r="803" ht="142.5" spans="1:10">
      <c r="A803" s="21"/>
      <c r="B803" s="21"/>
      <c r="C803" s="18" t="s">
        <v>1971</v>
      </c>
      <c r="D803" s="18" t="s">
        <v>1972</v>
      </c>
      <c r="E803" s="18" t="s">
        <v>2725</v>
      </c>
      <c r="F803" s="18" t="s">
        <v>1956</v>
      </c>
      <c r="G803" s="18" t="s">
        <v>2032</v>
      </c>
      <c r="H803" s="18" t="s">
        <v>1963</v>
      </c>
      <c r="I803" s="18" t="s">
        <v>2055</v>
      </c>
      <c r="J803" s="18" t="s">
        <v>2726</v>
      </c>
    </row>
    <row r="804" ht="14.25" spans="1:10">
      <c r="A804" s="18" t="s">
        <v>3238</v>
      </c>
      <c r="B804" s="21"/>
      <c r="C804" s="21"/>
      <c r="D804" s="21"/>
      <c r="E804" s="21"/>
      <c r="F804" s="21"/>
      <c r="G804" s="21"/>
      <c r="H804" s="21"/>
      <c r="I804" s="21"/>
      <c r="J804" s="21"/>
    </row>
    <row r="805" ht="28.5" spans="1:10">
      <c r="A805" s="18" t="s">
        <v>3239</v>
      </c>
      <c r="B805" s="18" t="s">
        <v>3240</v>
      </c>
      <c r="C805" s="18" t="s">
        <v>1954</v>
      </c>
      <c r="D805" s="18" t="s">
        <v>1955</v>
      </c>
      <c r="E805" s="18" t="s">
        <v>3241</v>
      </c>
      <c r="F805" s="18" t="s">
        <v>1956</v>
      </c>
      <c r="G805" s="18" t="s">
        <v>2052</v>
      </c>
      <c r="H805" s="18" t="s">
        <v>3242</v>
      </c>
      <c r="I805" s="18" t="s">
        <v>1959</v>
      </c>
      <c r="J805" s="18" t="s">
        <v>3243</v>
      </c>
    </row>
    <row r="806" ht="28.5" spans="1:10">
      <c r="A806" s="21"/>
      <c r="B806" s="21"/>
      <c r="C806" s="18" t="s">
        <v>1966</v>
      </c>
      <c r="D806" s="18" t="s">
        <v>1993</v>
      </c>
      <c r="E806" s="18" t="s">
        <v>3244</v>
      </c>
      <c r="F806" s="18" t="s">
        <v>1969</v>
      </c>
      <c r="G806" s="18" t="s">
        <v>1970</v>
      </c>
      <c r="H806" s="18" t="s">
        <v>1963</v>
      </c>
      <c r="I806" s="18" t="s">
        <v>1959</v>
      </c>
      <c r="J806" s="18" t="s">
        <v>3243</v>
      </c>
    </row>
    <row r="807" ht="28.5" spans="1:10">
      <c r="A807" s="21"/>
      <c r="B807" s="21"/>
      <c r="C807" s="18" t="s">
        <v>1971</v>
      </c>
      <c r="D807" s="18" t="s">
        <v>1972</v>
      </c>
      <c r="E807" s="18" t="s">
        <v>1973</v>
      </c>
      <c r="F807" s="18" t="s">
        <v>2327</v>
      </c>
      <c r="G807" s="18" t="s">
        <v>2032</v>
      </c>
      <c r="H807" s="18" t="s">
        <v>1963</v>
      </c>
      <c r="I807" s="18" t="s">
        <v>1959</v>
      </c>
      <c r="J807" s="18" t="s">
        <v>3243</v>
      </c>
    </row>
    <row r="808" ht="57" spans="1:10">
      <c r="A808" s="18" t="s">
        <v>3245</v>
      </c>
      <c r="B808" s="18" t="s">
        <v>3246</v>
      </c>
      <c r="C808" s="18" t="s">
        <v>1954</v>
      </c>
      <c r="D808" s="18" t="s">
        <v>1955</v>
      </c>
      <c r="E808" s="18" t="s">
        <v>3247</v>
      </c>
      <c r="F808" s="18" t="s">
        <v>1969</v>
      </c>
      <c r="G808" s="18" t="s">
        <v>3248</v>
      </c>
      <c r="H808" s="18" t="s">
        <v>3249</v>
      </c>
      <c r="I808" s="18" t="s">
        <v>1959</v>
      </c>
      <c r="J808" s="18" t="s">
        <v>2227</v>
      </c>
    </row>
    <row r="809" ht="28.5" spans="1:10">
      <c r="A809" s="21"/>
      <c r="B809" s="21"/>
      <c r="C809" s="18" t="s">
        <v>1954</v>
      </c>
      <c r="D809" s="18" t="s">
        <v>1955</v>
      </c>
      <c r="E809" s="18" t="s">
        <v>3250</v>
      </c>
      <c r="F809" s="18" t="s">
        <v>1969</v>
      </c>
      <c r="G809" s="18" t="s">
        <v>3251</v>
      </c>
      <c r="H809" s="18" t="s">
        <v>3249</v>
      </c>
      <c r="I809" s="18" t="s">
        <v>1959</v>
      </c>
      <c r="J809" s="18" t="s">
        <v>2234</v>
      </c>
    </row>
    <row r="810" ht="128.25" spans="1:10">
      <c r="A810" s="21"/>
      <c r="B810" s="21"/>
      <c r="C810" s="18" t="s">
        <v>1954</v>
      </c>
      <c r="D810" s="18" t="s">
        <v>1960</v>
      </c>
      <c r="E810" s="18" t="s">
        <v>3252</v>
      </c>
      <c r="F810" s="18" t="s">
        <v>1969</v>
      </c>
      <c r="G810" s="18" t="s">
        <v>1962</v>
      </c>
      <c r="H810" s="18" t="s">
        <v>1963</v>
      </c>
      <c r="I810" s="18" t="s">
        <v>1959</v>
      </c>
      <c r="J810" s="18" t="s">
        <v>2238</v>
      </c>
    </row>
    <row r="811" ht="128.25" spans="1:10">
      <c r="A811" s="21"/>
      <c r="B811" s="21"/>
      <c r="C811" s="18" t="s">
        <v>1954</v>
      </c>
      <c r="D811" s="18" t="s">
        <v>1964</v>
      </c>
      <c r="E811" s="18" t="s">
        <v>3253</v>
      </c>
      <c r="F811" s="18" t="s">
        <v>1969</v>
      </c>
      <c r="G811" s="18" t="s">
        <v>1962</v>
      </c>
      <c r="H811" s="18" t="s">
        <v>1963</v>
      </c>
      <c r="I811" s="18" t="s">
        <v>1959</v>
      </c>
      <c r="J811" s="18" t="s">
        <v>2240</v>
      </c>
    </row>
    <row r="812" ht="57" spans="1:10">
      <c r="A812" s="21"/>
      <c r="B812" s="21"/>
      <c r="C812" s="18" t="s">
        <v>1966</v>
      </c>
      <c r="D812" s="18" t="s">
        <v>1993</v>
      </c>
      <c r="E812" s="18" t="s">
        <v>3254</v>
      </c>
      <c r="F812" s="18" t="s">
        <v>1969</v>
      </c>
      <c r="G812" s="18" t="s">
        <v>1962</v>
      </c>
      <c r="H812" s="18" t="s">
        <v>1963</v>
      </c>
      <c r="I812" s="18" t="s">
        <v>1959</v>
      </c>
      <c r="J812" s="18" t="s">
        <v>2242</v>
      </c>
    </row>
    <row r="813" ht="42.75" spans="1:10">
      <c r="A813" s="21"/>
      <c r="B813" s="21"/>
      <c r="C813" s="18" t="s">
        <v>1966</v>
      </c>
      <c r="D813" s="18" t="s">
        <v>2153</v>
      </c>
      <c r="E813" s="18" t="s">
        <v>2083</v>
      </c>
      <c r="F813" s="18" t="s">
        <v>1956</v>
      </c>
      <c r="G813" s="18" t="s">
        <v>2083</v>
      </c>
      <c r="H813" s="18" t="s">
        <v>1950</v>
      </c>
      <c r="I813" s="18" t="s">
        <v>2055</v>
      </c>
      <c r="J813" s="18" t="s">
        <v>3255</v>
      </c>
    </row>
    <row r="814" ht="42.75" spans="1:10">
      <c r="A814" s="21"/>
      <c r="B814" s="21"/>
      <c r="C814" s="18" t="s">
        <v>1971</v>
      </c>
      <c r="D814" s="18" t="s">
        <v>1972</v>
      </c>
      <c r="E814" s="18" t="s">
        <v>2989</v>
      </c>
      <c r="F814" s="18" t="s">
        <v>1956</v>
      </c>
      <c r="G814" s="18" t="s">
        <v>1962</v>
      </c>
      <c r="H814" s="18" t="s">
        <v>1963</v>
      </c>
      <c r="I814" s="18" t="s">
        <v>1959</v>
      </c>
      <c r="J814" s="18" t="s">
        <v>3255</v>
      </c>
    </row>
    <row r="815" ht="85.5" spans="1:10">
      <c r="A815" s="18" t="s">
        <v>3256</v>
      </c>
      <c r="B815" s="18" t="s">
        <v>3257</v>
      </c>
      <c r="C815" s="18" t="s">
        <v>1954</v>
      </c>
      <c r="D815" s="18" t="s">
        <v>1964</v>
      </c>
      <c r="E815" s="18" t="s">
        <v>2816</v>
      </c>
      <c r="F815" s="18" t="s">
        <v>1956</v>
      </c>
      <c r="G815" s="18" t="s">
        <v>2636</v>
      </c>
      <c r="H815" s="18" t="s">
        <v>1963</v>
      </c>
      <c r="I815" s="18" t="s">
        <v>2055</v>
      </c>
      <c r="J815" s="18" t="s">
        <v>2817</v>
      </c>
    </row>
    <row r="816" ht="114" spans="1:10">
      <c r="A816" s="21"/>
      <c r="B816" s="21"/>
      <c r="C816" s="18" t="s">
        <v>1966</v>
      </c>
      <c r="D816" s="18" t="s">
        <v>1993</v>
      </c>
      <c r="E816" s="18" t="s">
        <v>2883</v>
      </c>
      <c r="F816" s="18" t="s">
        <v>1956</v>
      </c>
      <c r="G816" s="18" t="s">
        <v>2636</v>
      </c>
      <c r="H816" s="18" t="s">
        <v>1963</v>
      </c>
      <c r="I816" s="18" t="s">
        <v>2055</v>
      </c>
      <c r="J816" s="18" t="s">
        <v>2884</v>
      </c>
    </row>
    <row r="817" ht="128.25" spans="1:10">
      <c r="A817" s="21"/>
      <c r="B817" s="21"/>
      <c r="C817" s="18" t="s">
        <v>1971</v>
      </c>
      <c r="D817" s="18" t="s">
        <v>1972</v>
      </c>
      <c r="E817" s="18" t="s">
        <v>2824</v>
      </c>
      <c r="F817" s="18" t="s">
        <v>1956</v>
      </c>
      <c r="G817" s="18" t="s">
        <v>3149</v>
      </c>
      <c r="H817" s="18" t="s">
        <v>1963</v>
      </c>
      <c r="I817" s="18" t="s">
        <v>2055</v>
      </c>
      <c r="J817" s="18" t="s">
        <v>2825</v>
      </c>
    </row>
    <row r="818" ht="42.75" spans="1:10">
      <c r="A818" s="18" t="s">
        <v>3258</v>
      </c>
      <c r="B818" s="18" t="s">
        <v>3259</v>
      </c>
      <c r="C818" s="18" t="s">
        <v>1954</v>
      </c>
      <c r="D818" s="18" t="s">
        <v>1960</v>
      </c>
      <c r="E818" s="18" t="s">
        <v>3260</v>
      </c>
      <c r="F818" s="18" t="s">
        <v>1956</v>
      </c>
      <c r="G818" s="18" t="s">
        <v>1962</v>
      </c>
      <c r="H818" s="18" t="s">
        <v>1963</v>
      </c>
      <c r="I818" s="18" t="s">
        <v>1959</v>
      </c>
      <c r="J818" s="18" t="s">
        <v>3261</v>
      </c>
    </row>
    <row r="819" ht="42.75" spans="1:10">
      <c r="A819" s="21"/>
      <c r="B819" s="21"/>
      <c r="C819" s="18" t="s">
        <v>1954</v>
      </c>
      <c r="D819" s="18" t="s">
        <v>1964</v>
      </c>
      <c r="E819" s="18" t="s">
        <v>3262</v>
      </c>
      <c r="F819" s="18" t="s">
        <v>1956</v>
      </c>
      <c r="G819" s="18" t="s">
        <v>1970</v>
      </c>
      <c r="H819" s="18" t="s">
        <v>1963</v>
      </c>
      <c r="I819" s="18" t="s">
        <v>1959</v>
      </c>
      <c r="J819" s="18" t="s">
        <v>3263</v>
      </c>
    </row>
    <row r="820" ht="42.75" spans="1:10">
      <c r="A820" s="21"/>
      <c r="B820" s="21"/>
      <c r="C820" s="18" t="s">
        <v>1966</v>
      </c>
      <c r="D820" s="18" t="s">
        <v>1993</v>
      </c>
      <c r="E820" s="18" t="s">
        <v>3264</v>
      </c>
      <c r="F820" s="18" t="s">
        <v>1956</v>
      </c>
      <c r="G820" s="18" t="s">
        <v>2032</v>
      </c>
      <c r="H820" s="18" t="s">
        <v>1963</v>
      </c>
      <c r="I820" s="18" t="s">
        <v>1959</v>
      </c>
      <c r="J820" s="18" t="s">
        <v>3265</v>
      </c>
    </row>
    <row r="821" ht="42.75" spans="1:10">
      <c r="A821" s="21"/>
      <c r="B821" s="21"/>
      <c r="C821" s="18" t="s">
        <v>1971</v>
      </c>
      <c r="D821" s="18" t="s">
        <v>1972</v>
      </c>
      <c r="E821" s="18" t="s">
        <v>2056</v>
      </c>
      <c r="F821" s="18" t="s">
        <v>1956</v>
      </c>
      <c r="G821" s="18" t="s">
        <v>2080</v>
      </c>
      <c r="H821" s="18" t="s">
        <v>1963</v>
      </c>
      <c r="I821" s="18" t="s">
        <v>1959</v>
      </c>
      <c r="J821" s="18" t="s">
        <v>2307</v>
      </c>
    </row>
    <row r="822" ht="57" spans="1:10">
      <c r="A822" s="18" t="s">
        <v>3266</v>
      </c>
      <c r="B822" s="18" t="s">
        <v>3267</v>
      </c>
      <c r="C822" s="18" t="s">
        <v>1954</v>
      </c>
      <c r="D822" s="18" t="s">
        <v>1955</v>
      </c>
      <c r="E822" s="18" t="s">
        <v>2708</v>
      </c>
      <c r="F822" s="18" t="s">
        <v>1969</v>
      </c>
      <c r="G822" s="18" t="s">
        <v>2144</v>
      </c>
      <c r="H822" s="18" t="s">
        <v>2233</v>
      </c>
      <c r="I822" s="18" t="s">
        <v>1959</v>
      </c>
      <c r="J822" s="18" t="s">
        <v>2330</v>
      </c>
    </row>
    <row r="823" ht="28.5" spans="1:10">
      <c r="A823" s="21"/>
      <c r="B823" s="21"/>
      <c r="C823" s="18" t="s">
        <v>1966</v>
      </c>
      <c r="D823" s="18" t="s">
        <v>1993</v>
      </c>
      <c r="E823" s="18" t="s">
        <v>3268</v>
      </c>
      <c r="F823" s="18" t="s">
        <v>1956</v>
      </c>
      <c r="G823" s="18" t="s">
        <v>3269</v>
      </c>
      <c r="H823" s="18" t="s">
        <v>1963</v>
      </c>
      <c r="I823" s="18" t="s">
        <v>2055</v>
      </c>
      <c r="J823" s="18" t="s">
        <v>3270</v>
      </c>
    </row>
    <row r="824" ht="71.25" spans="1:10">
      <c r="A824" s="21"/>
      <c r="B824" s="21"/>
      <c r="C824" s="18" t="s">
        <v>1971</v>
      </c>
      <c r="D824" s="18" t="s">
        <v>1972</v>
      </c>
      <c r="E824" s="18" t="s">
        <v>2725</v>
      </c>
      <c r="F824" s="18" t="s">
        <v>1969</v>
      </c>
      <c r="G824" s="18" t="s">
        <v>1970</v>
      </c>
      <c r="H824" s="18" t="s">
        <v>1963</v>
      </c>
      <c r="I824" s="18" t="s">
        <v>1959</v>
      </c>
      <c r="J824" s="18" t="s">
        <v>3271</v>
      </c>
    </row>
    <row r="825" ht="114" spans="1:10">
      <c r="A825" s="18" t="s">
        <v>3272</v>
      </c>
      <c r="B825" s="18" t="s">
        <v>3273</v>
      </c>
      <c r="C825" s="18" t="s">
        <v>1954</v>
      </c>
      <c r="D825" s="18" t="s">
        <v>1955</v>
      </c>
      <c r="E825" s="18" t="s">
        <v>2807</v>
      </c>
      <c r="F825" s="18" t="s">
        <v>1956</v>
      </c>
      <c r="G825" s="18" t="s">
        <v>2636</v>
      </c>
      <c r="H825" s="18" t="s">
        <v>1963</v>
      </c>
      <c r="I825" s="18" t="s">
        <v>2055</v>
      </c>
      <c r="J825" s="18" t="s">
        <v>2808</v>
      </c>
    </row>
    <row r="826" ht="114" spans="1:10">
      <c r="A826" s="21"/>
      <c r="B826" s="21"/>
      <c r="C826" s="18" t="s">
        <v>1966</v>
      </c>
      <c r="D826" s="18" t="s">
        <v>1993</v>
      </c>
      <c r="E826" s="18" t="s">
        <v>2883</v>
      </c>
      <c r="F826" s="18" t="s">
        <v>1956</v>
      </c>
      <c r="G826" s="18" t="s">
        <v>2636</v>
      </c>
      <c r="H826" s="18" t="s">
        <v>1963</v>
      </c>
      <c r="I826" s="18" t="s">
        <v>2055</v>
      </c>
      <c r="J826" s="18" t="s">
        <v>2884</v>
      </c>
    </row>
    <row r="827" ht="128.25" spans="1:10">
      <c r="A827" s="21"/>
      <c r="B827" s="21"/>
      <c r="C827" s="18" t="s">
        <v>1971</v>
      </c>
      <c r="D827" s="18" t="s">
        <v>1972</v>
      </c>
      <c r="E827" s="18" t="s">
        <v>2824</v>
      </c>
      <c r="F827" s="18" t="s">
        <v>1956</v>
      </c>
      <c r="G827" s="18" t="s">
        <v>3149</v>
      </c>
      <c r="H827" s="18" t="s">
        <v>1963</v>
      </c>
      <c r="I827" s="18" t="s">
        <v>2055</v>
      </c>
      <c r="J827" s="18" t="s">
        <v>2825</v>
      </c>
    </row>
    <row r="828" ht="28.5" spans="1:10">
      <c r="A828" s="18" t="s">
        <v>3274</v>
      </c>
      <c r="B828" s="18" t="s">
        <v>3275</v>
      </c>
      <c r="C828" s="18" t="s">
        <v>1954</v>
      </c>
      <c r="D828" s="18" t="s">
        <v>1964</v>
      </c>
      <c r="E828" s="18" t="s">
        <v>3276</v>
      </c>
      <c r="F828" s="18" t="s">
        <v>1956</v>
      </c>
      <c r="G828" s="18" t="s">
        <v>1962</v>
      </c>
      <c r="H828" s="18" t="s">
        <v>1963</v>
      </c>
      <c r="I828" s="18" t="s">
        <v>1959</v>
      </c>
      <c r="J828" s="18" t="s">
        <v>3276</v>
      </c>
    </row>
    <row r="829" ht="42.75" spans="1:10">
      <c r="A829" s="21"/>
      <c r="B829" s="21"/>
      <c r="C829" s="18" t="s">
        <v>1966</v>
      </c>
      <c r="D829" s="18" t="s">
        <v>1993</v>
      </c>
      <c r="E829" s="18" t="s">
        <v>3277</v>
      </c>
      <c r="F829" s="18" t="s">
        <v>1969</v>
      </c>
      <c r="G829" s="18" t="s">
        <v>2032</v>
      </c>
      <c r="H829" s="18" t="s">
        <v>1963</v>
      </c>
      <c r="I829" s="18" t="s">
        <v>1959</v>
      </c>
      <c r="J829" s="18" t="s">
        <v>3277</v>
      </c>
    </row>
    <row r="830" ht="28.5" spans="1:10">
      <c r="A830" s="21"/>
      <c r="B830" s="21"/>
      <c r="C830" s="18" t="s">
        <v>1971</v>
      </c>
      <c r="D830" s="18" t="s">
        <v>1972</v>
      </c>
      <c r="E830" s="18" t="s">
        <v>3278</v>
      </c>
      <c r="F830" s="18" t="s">
        <v>1969</v>
      </c>
      <c r="G830" s="18" t="s">
        <v>2032</v>
      </c>
      <c r="H830" s="18" t="s">
        <v>1963</v>
      </c>
      <c r="I830" s="18" t="s">
        <v>1959</v>
      </c>
      <c r="J830" s="18" t="s">
        <v>3278</v>
      </c>
    </row>
    <row r="831" ht="42.75" spans="1:10">
      <c r="A831" s="18" t="s">
        <v>3279</v>
      </c>
      <c r="B831" s="18" t="s">
        <v>3275</v>
      </c>
      <c r="C831" s="18" t="s">
        <v>1954</v>
      </c>
      <c r="D831" s="18" t="s">
        <v>1955</v>
      </c>
      <c r="E831" s="18" t="s">
        <v>3280</v>
      </c>
      <c r="F831" s="18" t="s">
        <v>1956</v>
      </c>
      <c r="G831" s="18" t="s">
        <v>1962</v>
      </c>
      <c r="H831" s="18" t="s">
        <v>1950</v>
      </c>
      <c r="I831" s="18" t="s">
        <v>2055</v>
      </c>
      <c r="J831" s="18" t="s">
        <v>3281</v>
      </c>
    </row>
    <row r="832" ht="42.75" spans="1:10">
      <c r="A832" s="21"/>
      <c r="B832" s="21"/>
      <c r="C832" s="18" t="s">
        <v>1954</v>
      </c>
      <c r="D832" s="18" t="s">
        <v>1955</v>
      </c>
      <c r="E832" s="18" t="s">
        <v>3282</v>
      </c>
      <c r="F832" s="18" t="s">
        <v>1956</v>
      </c>
      <c r="G832" s="18" t="s">
        <v>3283</v>
      </c>
      <c r="H832" s="18" t="s">
        <v>1950</v>
      </c>
      <c r="I832" s="18" t="s">
        <v>2055</v>
      </c>
      <c r="J832" s="18" t="s">
        <v>3281</v>
      </c>
    </row>
    <row r="833" ht="42.75" spans="1:10">
      <c r="A833" s="21"/>
      <c r="B833" s="21"/>
      <c r="C833" s="18" t="s">
        <v>1954</v>
      </c>
      <c r="D833" s="18" t="s">
        <v>1955</v>
      </c>
      <c r="E833" s="18" t="s">
        <v>3284</v>
      </c>
      <c r="F833" s="18" t="s">
        <v>1956</v>
      </c>
      <c r="G833" s="18" t="s">
        <v>2636</v>
      </c>
      <c r="H833" s="18" t="s">
        <v>1950</v>
      </c>
      <c r="I833" s="18" t="s">
        <v>2055</v>
      </c>
      <c r="J833" s="18" t="s">
        <v>3281</v>
      </c>
    </row>
    <row r="834" ht="42.75" spans="1:10">
      <c r="A834" s="21"/>
      <c r="B834" s="21"/>
      <c r="C834" s="18" t="s">
        <v>1954</v>
      </c>
      <c r="D834" s="18" t="s">
        <v>1964</v>
      </c>
      <c r="E834" s="18" t="s">
        <v>3285</v>
      </c>
      <c r="F834" s="18" t="s">
        <v>1956</v>
      </c>
      <c r="G834" s="18" t="s">
        <v>3286</v>
      </c>
      <c r="H834" s="18" t="s">
        <v>1950</v>
      </c>
      <c r="I834" s="18" t="s">
        <v>2055</v>
      </c>
      <c r="J834" s="18" t="s">
        <v>3281</v>
      </c>
    </row>
    <row r="835" ht="42.75" spans="1:10">
      <c r="A835" s="21"/>
      <c r="B835" s="21"/>
      <c r="C835" s="18" t="s">
        <v>1954</v>
      </c>
      <c r="D835" s="18" t="s">
        <v>2129</v>
      </c>
      <c r="E835" s="18" t="s">
        <v>3287</v>
      </c>
      <c r="F835" s="18" t="s">
        <v>1956</v>
      </c>
      <c r="G835" s="18" t="s">
        <v>3288</v>
      </c>
      <c r="H835" s="18" t="s">
        <v>1950</v>
      </c>
      <c r="I835" s="18" t="s">
        <v>2055</v>
      </c>
      <c r="J835" s="18" t="s">
        <v>3281</v>
      </c>
    </row>
    <row r="836" ht="42.75" spans="1:10">
      <c r="A836" s="21"/>
      <c r="B836" s="21"/>
      <c r="C836" s="18" t="s">
        <v>1954</v>
      </c>
      <c r="D836" s="18" t="s">
        <v>2129</v>
      </c>
      <c r="E836" s="18" t="s">
        <v>3289</v>
      </c>
      <c r="F836" s="18" t="s">
        <v>1956</v>
      </c>
      <c r="G836" s="18" t="s">
        <v>3288</v>
      </c>
      <c r="H836" s="18" t="s">
        <v>1950</v>
      </c>
      <c r="I836" s="18" t="s">
        <v>2055</v>
      </c>
      <c r="J836" s="18" t="s">
        <v>3281</v>
      </c>
    </row>
    <row r="837" ht="42.75" spans="1:10">
      <c r="A837" s="21"/>
      <c r="B837" s="21"/>
      <c r="C837" s="18" t="s">
        <v>1966</v>
      </c>
      <c r="D837" s="18" t="s">
        <v>2092</v>
      </c>
      <c r="E837" s="18" t="s">
        <v>3290</v>
      </c>
      <c r="F837" s="18" t="s">
        <v>1956</v>
      </c>
      <c r="G837" s="18" t="s">
        <v>2507</v>
      </c>
      <c r="H837" s="18" t="s">
        <v>1950</v>
      </c>
      <c r="I837" s="18" t="s">
        <v>2055</v>
      </c>
      <c r="J837" s="18" t="s">
        <v>3281</v>
      </c>
    </row>
    <row r="838" ht="42.75" spans="1:10">
      <c r="A838" s="21"/>
      <c r="B838" s="21"/>
      <c r="C838" s="18" t="s">
        <v>1971</v>
      </c>
      <c r="D838" s="18" t="s">
        <v>1972</v>
      </c>
      <c r="E838" s="18" t="s">
        <v>3291</v>
      </c>
      <c r="F838" s="18" t="s">
        <v>1956</v>
      </c>
      <c r="G838" s="18" t="s">
        <v>3292</v>
      </c>
      <c r="H838" s="18" t="s">
        <v>1950</v>
      </c>
      <c r="I838" s="18" t="s">
        <v>2055</v>
      </c>
      <c r="J838" s="18" t="s">
        <v>3281</v>
      </c>
    </row>
    <row r="839" ht="42.75" spans="1:10">
      <c r="A839" s="18" t="s">
        <v>3293</v>
      </c>
      <c r="B839" s="18" t="s">
        <v>3294</v>
      </c>
      <c r="C839" s="18" t="s">
        <v>1954</v>
      </c>
      <c r="D839" s="18" t="s">
        <v>1964</v>
      </c>
      <c r="E839" s="18" t="s">
        <v>3295</v>
      </c>
      <c r="F839" s="18" t="s">
        <v>1956</v>
      </c>
      <c r="G839" s="18" t="s">
        <v>3110</v>
      </c>
      <c r="H839" s="18" t="s">
        <v>2145</v>
      </c>
      <c r="I839" s="18" t="s">
        <v>1959</v>
      </c>
      <c r="J839" s="18" t="s">
        <v>3296</v>
      </c>
    </row>
    <row r="840" ht="28.5" spans="1:10">
      <c r="A840" s="21"/>
      <c r="B840" s="21"/>
      <c r="C840" s="18" t="s">
        <v>1966</v>
      </c>
      <c r="D840" s="18" t="s">
        <v>2092</v>
      </c>
      <c r="E840" s="18" t="s">
        <v>3297</v>
      </c>
      <c r="F840" s="18" t="s">
        <v>1956</v>
      </c>
      <c r="G840" s="18" t="s">
        <v>3298</v>
      </c>
      <c r="H840" s="18" t="s">
        <v>3026</v>
      </c>
      <c r="I840" s="18" t="s">
        <v>1959</v>
      </c>
      <c r="J840" s="18" t="s">
        <v>3296</v>
      </c>
    </row>
    <row r="841" ht="28.5" spans="1:10">
      <c r="A841" s="21"/>
      <c r="B841" s="21"/>
      <c r="C841" s="18" t="s">
        <v>1971</v>
      </c>
      <c r="D841" s="18" t="s">
        <v>1972</v>
      </c>
      <c r="E841" s="18" t="s">
        <v>3299</v>
      </c>
      <c r="F841" s="18" t="s">
        <v>1969</v>
      </c>
      <c r="G841" s="18" t="s">
        <v>1970</v>
      </c>
      <c r="H841" s="18" t="s">
        <v>1963</v>
      </c>
      <c r="I841" s="18" t="s">
        <v>1959</v>
      </c>
      <c r="J841" s="18" t="s">
        <v>3296</v>
      </c>
    </row>
    <row r="842" ht="28.5" spans="1:10">
      <c r="A842" s="18" t="s">
        <v>3300</v>
      </c>
      <c r="B842" s="18" t="s">
        <v>3301</v>
      </c>
      <c r="C842" s="18" t="s">
        <v>1954</v>
      </c>
      <c r="D842" s="18" t="s">
        <v>1955</v>
      </c>
      <c r="E842" s="18" t="s">
        <v>3302</v>
      </c>
      <c r="F842" s="18" t="s">
        <v>2246</v>
      </c>
      <c r="G842" s="18" t="s">
        <v>3303</v>
      </c>
      <c r="H842" s="18" t="s">
        <v>2105</v>
      </c>
      <c r="I842" s="18" t="s">
        <v>1959</v>
      </c>
      <c r="J842" s="18" t="s">
        <v>3302</v>
      </c>
    </row>
    <row r="843" ht="28.5" spans="1:10">
      <c r="A843" s="21"/>
      <c r="B843" s="21"/>
      <c r="C843" s="18" t="s">
        <v>1966</v>
      </c>
      <c r="D843" s="18" t="s">
        <v>2092</v>
      </c>
      <c r="E843" s="18" t="s">
        <v>3302</v>
      </c>
      <c r="F843" s="18" t="s">
        <v>2246</v>
      </c>
      <c r="G843" s="18" t="s">
        <v>3303</v>
      </c>
      <c r="H843" s="18" t="s">
        <v>2105</v>
      </c>
      <c r="I843" s="18" t="s">
        <v>1959</v>
      </c>
      <c r="J843" s="18" t="s">
        <v>3302</v>
      </c>
    </row>
    <row r="844" ht="14.25" spans="1:10">
      <c r="A844" s="21"/>
      <c r="B844" s="21"/>
      <c r="C844" s="18" t="s">
        <v>1971</v>
      </c>
      <c r="D844" s="18" t="s">
        <v>1972</v>
      </c>
      <c r="E844" s="18" t="s">
        <v>3091</v>
      </c>
      <c r="F844" s="18" t="s">
        <v>2246</v>
      </c>
      <c r="G844" s="18" t="s">
        <v>1970</v>
      </c>
      <c r="H844" s="18" t="s">
        <v>1963</v>
      </c>
      <c r="I844" s="18" t="s">
        <v>1959</v>
      </c>
      <c r="J844" s="18" t="s">
        <v>3091</v>
      </c>
    </row>
    <row r="845" ht="57" spans="1:10">
      <c r="A845" s="18" t="s">
        <v>3304</v>
      </c>
      <c r="B845" s="18" t="s">
        <v>3305</v>
      </c>
      <c r="C845" s="18" t="s">
        <v>1954</v>
      </c>
      <c r="D845" s="18" t="s">
        <v>1955</v>
      </c>
      <c r="E845" s="18" t="s">
        <v>2809</v>
      </c>
      <c r="F845" s="18" t="s">
        <v>1969</v>
      </c>
      <c r="G845" s="18" t="s">
        <v>2010</v>
      </c>
      <c r="H845" s="18" t="s">
        <v>2810</v>
      </c>
      <c r="I845" s="18" t="s">
        <v>1959</v>
      </c>
      <c r="J845" s="18" t="s">
        <v>2811</v>
      </c>
    </row>
    <row r="846" ht="99.75" spans="1:10">
      <c r="A846" s="21"/>
      <c r="B846" s="21"/>
      <c r="C846" s="18" t="s">
        <v>1954</v>
      </c>
      <c r="D846" s="18" t="s">
        <v>1960</v>
      </c>
      <c r="E846" s="18" t="s">
        <v>2814</v>
      </c>
      <c r="F846" s="18" t="s">
        <v>1956</v>
      </c>
      <c r="G846" s="18" t="s">
        <v>1962</v>
      </c>
      <c r="H846" s="18" t="s">
        <v>1963</v>
      </c>
      <c r="I846" s="18" t="s">
        <v>2055</v>
      </c>
      <c r="J846" s="18" t="s">
        <v>2815</v>
      </c>
    </row>
    <row r="847" ht="71.25" spans="1:10">
      <c r="A847" s="21"/>
      <c r="B847" s="21"/>
      <c r="C847" s="18" t="s">
        <v>1954</v>
      </c>
      <c r="D847" s="18" t="s">
        <v>1964</v>
      </c>
      <c r="E847" s="18" t="s">
        <v>2818</v>
      </c>
      <c r="F847" s="18" t="s">
        <v>1956</v>
      </c>
      <c r="G847" s="18" t="s">
        <v>2281</v>
      </c>
      <c r="H847" s="18" t="s">
        <v>1963</v>
      </c>
      <c r="I847" s="18" t="s">
        <v>2055</v>
      </c>
      <c r="J847" s="18" t="s">
        <v>2819</v>
      </c>
    </row>
    <row r="848" ht="114" spans="1:10">
      <c r="A848" s="21"/>
      <c r="B848" s="21"/>
      <c r="C848" s="18" t="s">
        <v>1966</v>
      </c>
      <c r="D848" s="18" t="s">
        <v>1993</v>
      </c>
      <c r="E848" s="18" t="s">
        <v>2822</v>
      </c>
      <c r="F848" s="18" t="s">
        <v>1956</v>
      </c>
      <c r="G848" s="18" t="s">
        <v>2032</v>
      </c>
      <c r="H848" s="18" t="s">
        <v>1963</v>
      </c>
      <c r="I848" s="18" t="s">
        <v>2055</v>
      </c>
      <c r="J848" s="18" t="s">
        <v>2823</v>
      </c>
    </row>
    <row r="849" ht="128.25" spans="1:10">
      <c r="A849" s="21"/>
      <c r="B849" s="21"/>
      <c r="C849" s="18" t="s">
        <v>1971</v>
      </c>
      <c r="D849" s="18" t="s">
        <v>1972</v>
      </c>
      <c r="E849" s="18" t="s">
        <v>2824</v>
      </c>
      <c r="F849" s="18" t="s">
        <v>1956</v>
      </c>
      <c r="G849" s="18" t="s">
        <v>2032</v>
      </c>
      <c r="H849" s="18" t="s">
        <v>1963</v>
      </c>
      <c r="I849" s="18" t="s">
        <v>2055</v>
      </c>
      <c r="J849" s="18" t="s">
        <v>2825</v>
      </c>
    </row>
    <row r="850" ht="42.75" spans="1:10">
      <c r="A850" s="18" t="s">
        <v>3306</v>
      </c>
      <c r="B850" s="18" t="s">
        <v>3307</v>
      </c>
      <c r="C850" s="18" t="s">
        <v>1954</v>
      </c>
      <c r="D850" s="18" t="s">
        <v>1960</v>
      </c>
      <c r="E850" s="18" t="s">
        <v>3308</v>
      </c>
      <c r="F850" s="18" t="s">
        <v>1969</v>
      </c>
      <c r="G850" s="18" t="s">
        <v>1962</v>
      </c>
      <c r="H850" s="18" t="s">
        <v>1963</v>
      </c>
      <c r="I850" s="18" t="s">
        <v>1959</v>
      </c>
      <c r="J850" s="18" t="s">
        <v>3309</v>
      </c>
    </row>
    <row r="851" ht="71.25" spans="1:10">
      <c r="A851" s="21"/>
      <c r="B851" s="21"/>
      <c r="C851" s="18" t="s">
        <v>1966</v>
      </c>
      <c r="D851" s="18" t="s">
        <v>1993</v>
      </c>
      <c r="E851" s="18" t="s">
        <v>3310</v>
      </c>
      <c r="F851" s="18" t="s">
        <v>1969</v>
      </c>
      <c r="G851" s="18" t="s">
        <v>1962</v>
      </c>
      <c r="H851" s="18" t="s">
        <v>1963</v>
      </c>
      <c r="I851" s="18" t="s">
        <v>1959</v>
      </c>
      <c r="J851" s="18" t="s">
        <v>3310</v>
      </c>
    </row>
    <row r="852" ht="14.25" spans="1:10">
      <c r="A852" s="21"/>
      <c r="B852" s="21"/>
      <c r="C852" s="18" t="s">
        <v>1971</v>
      </c>
      <c r="D852" s="18" t="s">
        <v>1972</v>
      </c>
      <c r="E852" s="18" t="s">
        <v>1973</v>
      </c>
      <c r="F852" s="18" t="s">
        <v>1969</v>
      </c>
      <c r="G852" s="18" t="s">
        <v>1962</v>
      </c>
      <c r="H852" s="18" t="s">
        <v>1963</v>
      </c>
      <c r="I852" s="18" t="s">
        <v>2055</v>
      </c>
      <c r="J852" s="18" t="s">
        <v>3311</v>
      </c>
    </row>
    <row r="853" ht="42.75" spans="1:10">
      <c r="A853" s="18" t="s">
        <v>3312</v>
      </c>
      <c r="B853" s="18" t="s">
        <v>3313</v>
      </c>
      <c r="C853" s="18" t="s">
        <v>1954</v>
      </c>
      <c r="D853" s="18" t="s">
        <v>1964</v>
      </c>
      <c r="E853" s="18" t="s">
        <v>3314</v>
      </c>
      <c r="F853" s="18" t="s">
        <v>2246</v>
      </c>
      <c r="G853" s="18" t="s">
        <v>1962</v>
      </c>
      <c r="H853" s="18" t="s">
        <v>1963</v>
      </c>
      <c r="I853" s="18" t="s">
        <v>1959</v>
      </c>
      <c r="J853" s="18" t="s">
        <v>3314</v>
      </c>
    </row>
    <row r="854" ht="42.75" spans="1:10">
      <c r="A854" s="21"/>
      <c r="B854" s="21"/>
      <c r="C854" s="18" t="s">
        <v>1966</v>
      </c>
      <c r="D854" s="18" t="s">
        <v>1993</v>
      </c>
      <c r="E854" s="18" t="s">
        <v>3315</v>
      </c>
      <c r="F854" s="18" t="s">
        <v>1969</v>
      </c>
      <c r="G854" s="18" t="s">
        <v>1970</v>
      </c>
      <c r="H854" s="18" t="s">
        <v>1963</v>
      </c>
      <c r="I854" s="18" t="s">
        <v>1959</v>
      </c>
      <c r="J854" s="18" t="s">
        <v>3315</v>
      </c>
    </row>
    <row r="855" ht="28.5" spans="1:10">
      <c r="A855" s="21"/>
      <c r="B855" s="21"/>
      <c r="C855" s="18" t="s">
        <v>1971</v>
      </c>
      <c r="D855" s="18" t="s">
        <v>1972</v>
      </c>
      <c r="E855" s="18" t="s">
        <v>3316</v>
      </c>
      <c r="F855" s="18" t="s">
        <v>1969</v>
      </c>
      <c r="G855" s="18" t="s">
        <v>1970</v>
      </c>
      <c r="H855" s="18" t="s">
        <v>1963</v>
      </c>
      <c r="I855" s="18" t="s">
        <v>1959</v>
      </c>
      <c r="J855" s="18" t="s">
        <v>3316</v>
      </c>
    </row>
    <row r="856" ht="28.5" spans="1:10">
      <c r="A856" s="18" t="s">
        <v>3317</v>
      </c>
      <c r="B856" s="18" t="s">
        <v>3318</v>
      </c>
      <c r="C856" s="18" t="s">
        <v>1954</v>
      </c>
      <c r="D856" s="18" t="s">
        <v>1960</v>
      </c>
      <c r="E856" s="18" t="s">
        <v>3260</v>
      </c>
      <c r="F856" s="18" t="s">
        <v>1956</v>
      </c>
      <c r="G856" s="18" t="s">
        <v>1962</v>
      </c>
      <c r="H856" s="18" t="s">
        <v>1963</v>
      </c>
      <c r="I856" s="18" t="s">
        <v>1959</v>
      </c>
      <c r="J856" s="18" t="s">
        <v>3319</v>
      </c>
    </row>
    <row r="857" ht="28.5" spans="1:10">
      <c r="A857" s="21"/>
      <c r="B857" s="21"/>
      <c r="C857" s="18" t="s">
        <v>1954</v>
      </c>
      <c r="D857" s="18" t="s">
        <v>1964</v>
      </c>
      <c r="E857" s="18" t="s">
        <v>3262</v>
      </c>
      <c r="F857" s="18" t="s">
        <v>1969</v>
      </c>
      <c r="G857" s="18" t="s">
        <v>1970</v>
      </c>
      <c r="H857" s="18" t="s">
        <v>1963</v>
      </c>
      <c r="I857" s="18" t="s">
        <v>1959</v>
      </c>
      <c r="J857" s="18" t="s">
        <v>3319</v>
      </c>
    </row>
    <row r="858" ht="28.5" spans="1:10">
      <c r="A858" s="21"/>
      <c r="B858" s="21"/>
      <c r="C858" s="18" t="s">
        <v>1966</v>
      </c>
      <c r="D858" s="18" t="s">
        <v>1993</v>
      </c>
      <c r="E858" s="18" t="s">
        <v>3320</v>
      </c>
      <c r="F858" s="18" t="s">
        <v>1969</v>
      </c>
      <c r="G858" s="18" t="s">
        <v>2032</v>
      </c>
      <c r="H858" s="18" t="s">
        <v>1963</v>
      </c>
      <c r="I858" s="18" t="s">
        <v>1959</v>
      </c>
      <c r="J858" s="18" t="s">
        <v>3319</v>
      </c>
    </row>
    <row r="859" ht="28.5" spans="1:10">
      <c r="A859" s="21"/>
      <c r="B859" s="21"/>
      <c r="C859" s="18" t="s">
        <v>1971</v>
      </c>
      <c r="D859" s="18" t="s">
        <v>1972</v>
      </c>
      <c r="E859" s="18" t="s">
        <v>2551</v>
      </c>
      <c r="F859" s="18" t="s">
        <v>1969</v>
      </c>
      <c r="G859" s="18" t="s">
        <v>1970</v>
      </c>
      <c r="H859" s="18" t="s">
        <v>1963</v>
      </c>
      <c r="I859" s="18" t="s">
        <v>1959</v>
      </c>
      <c r="J859" s="18" t="s">
        <v>3319</v>
      </c>
    </row>
    <row r="860" ht="57" spans="1:10">
      <c r="A860" s="18" t="s">
        <v>3321</v>
      </c>
      <c r="B860" s="18" t="s">
        <v>3322</v>
      </c>
      <c r="C860" s="18" t="s">
        <v>1954</v>
      </c>
      <c r="D860" s="18" t="s">
        <v>1955</v>
      </c>
      <c r="E860" s="18" t="s">
        <v>3323</v>
      </c>
      <c r="F860" s="18" t="s">
        <v>1969</v>
      </c>
      <c r="G860" s="18" t="s">
        <v>3141</v>
      </c>
      <c r="H860" s="18" t="s">
        <v>2105</v>
      </c>
      <c r="I860" s="18" t="s">
        <v>1959</v>
      </c>
      <c r="J860" s="18" t="s">
        <v>3324</v>
      </c>
    </row>
    <row r="861" ht="42.75" spans="1:10">
      <c r="A861" s="21"/>
      <c r="B861" s="21"/>
      <c r="C861" s="18" t="s">
        <v>1966</v>
      </c>
      <c r="D861" s="18" t="s">
        <v>1993</v>
      </c>
      <c r="E861" s="18" t="s">
        <v>2106</v>
      </c>
      <c r="F861" s="18" t="s">
        <v>1956</v>
      </c>
      <c r="G861" s="18" t="s">
        <v>2107</v>
      </c>
      <c r="H861" s="18" t="s">
        <v>1950</v>
      </c>
      <c r="I861" s="18" t="s">
        <v>2055</v>
      </c>
      <c r="J861" s="18" t="s">
        <v>2472</v>
      </c>
    </row>
    <row r="862" ht="57" spans="1:10">
      <c r="A862" s="21"/>
      <c r="B862" s="21"/>
      <c r="C862" s="18" t="s">
        <v>1971</v>
      </c>
      <c r="D862" s="18" t="s">
        <v>1972</v>
      </c>
      <c r="E862" s="18" t="s">
        <v>2108</v>
      </c>
      <c r="F862" s="18" t="s">
        <v>1969</v>
      </c>
      <c r="G862" s="18" t="s">
        <v>1970</v>
      </c>
      <c r="H862" s="18" t="s">
        <v>1963</v>
      </c>
      <c r="I862" s="18" t="s">
        <v>1959</v>
      </c>
      <c r="J862" s="18" t="s">
        <v>3097</v>
      </c>
    </row>
    <row r="863" ht="99.75" spans="1:10">
      <c r="A863" s="18" t="s">
        <v>3325</v>
      </c>
      <c r="B863" s="18" t="s">
        <v>3326</v>
      </c>
      <c r="C863" s="18" t="s">
        <v>1954</v>
      </c>
      <c r="D863" s="18" t="s">
        <v>1955</v>
      </c>
      <c r="E863" s="18" t="s">
        <v>3327</v>
      </c>
      <c r="F863" s="18" t="s">
        <v>1969</v>
      </c>
      <c r="G863" s="18" t="s">
        <v>2144</v>
      </c>
      <c r="H863" s="18" t="s">
        <v>2201</v>
      </c>
      <c r="I863" s="18" t="s">
        <v>1959</v>
      </c>
      <c r="J863" s="18" t="s">
        <v>3328</v>
      </c>
    </row>
    <row r="864" ht="28.5" spans="1:10">
      <c r="A864" s="21"/>
      <c r="B864" s="21"/>
      <c r="C864" s="18" t="s">
        <v>1954</v>
      </c>
      <c r="D864" s="18" t="s">
        <v>1955</v>
      </c>
      <c r="E864" s="18" t="s">
        <v>2709</v>
      </c>
      <c r="F864" s="18" t="s">
        <v>1969</v>
      </c>
      <c r="G864" s="18" t="s">
        <v>2043</v>
      </c>
      <c r="H864" s="18" t="s">
        <v>2505</v>
      </c>
      <c r="I864" s="18" t="s">
        <v>1959</v>
      </c>
      <c r="J864" s="18" t="s">
        <v>3329</v>
      </c>
    </row>
    <row r="865" ht="28.5" spans="1:10">
      <c r="A865" s="21"/>
      <c r="B865" s="21"/>
      <c r="C865" s="18" t="s">
        <v>1954</v>
      </c>
      <c r="D865" s="18" t="s">
        <v>1955</v>
      </c>
      <c r="E865" s="18" t="s">
        <v>3330</v>
      </c>
      <c r="F865" s="18" t="s">
        <v>1969</v>
      </c>
      <c r="G865" s="18" t="s">
        <v>2043</v>
      </c>
      <c r="H865" s="18" t="s">
        <v>2233</v>
      </c>
      <c r="I865" s="18" t="s">
        <v>1959</v>
      </c>
      <c r="J865" s="18" t="s">
        <v>3331</v>
      </c>
    </row>
    <row r="866" ht="128.25" spans="1:10">
      <c r="A866" s="21"/>
      <c r="B866" s="21"/>
      <c r="C866" s="18" t="s">
        <v>1954</v>
      </c>
      <c r="D866" s="18" t="s">
        <v>1960</v>
      </c>
      <c r="E866" s="18" t="s">
        <v>2712</v>
      </c>
      <c r="F866" s="18" t="s">
        <v>1956</v>
      </c>
      <c r="G866" s="18" t="s">
        <v>1962</v>
      </c>
      <c r="H866" s="18" t="s">
        <v>1963</v>
      </c>
      <c r="I866" s="18" t="s">
        <v>1959</v>
      </c>
      <c r="J866" s="18" t="s">
        <v>2713</v>
      </c>
    </row>
    <row r="867" ht="28.5" spans="1:10">
      <c r="A867" s="21"/>
      <c r="B867" s="21"/>
      <c r="C867" s="18" t="s">
        <v>1954</v>
      </c>
      <c r="D867" s="18" t="s">
        <v>1960</v>
      </c>
      <c r="E867" s="18" t="s">
        <v>3332</v>
      </c>
      <c r="F867" s="18" t="s">
        <v>1956</v>
      </c>
      <c r="G867" s="18" t="s">
        <v>1962</v>
      </c>
      <c r="H867" s="18" t="s">
        <v>1963</v>
      </c>
      <c r="I867" s="18" t="s">
        <v>1959</v>
      </c>
      <c r="J867" s="18" t="s">
        <v>3333</v>
      </c>
    </row>
    <row r="868" ht="28.5" spans="1:10">
      <c r="A868" s="21"/>
      <c r="B868" s="21"/>
      <c r="C868" s="18" t="s">
        <v>1966</v>
      </c>
      <c r="D868" s="18" t="s">
        <v>1993</v>
      </c>
      <c r="E868" s="18" t="s">
        <v>3334</v>
      </c>
      <c r="F868" s="18" t="s">
        <v>1956</v>
      </c>
      <c r="G868" s="18" t="s">
        <v>2489</v>
      </c>
      <c r="H868" s="18" t="s">
        <v>2145</v>
      </c>
      <c r="I868" s="18" t="s">
        <v>2055</v>
      </c>
      <c r="J868" s="18" t="s">
        <v>3335</v>
      </c>
    </row>
    <row r="869" ht="28.5" spans="1:10">
      <c r="A869" s="21"/>
      <c r="B869" s="21"/>
      <c r="C869" s="18" t="s">
        <v>1971</v>
      </c>
      <c r="D869" s="18" t="s">
        <v>1972</v>
      </c>
      <c r="E869" s="18" t="s">
        <v>2109</v>
      </c>
      <c r="F869" s="18" t="s">
        <v>1969</v>
      </c>
      <c r="G869" s="18" t="s">
        <v>1970</v>
      </c>
      <c r="H869" s="18" t="s">
        <v>1963</v>
      </c>
      <c r="I869" s="18" t="s">
        <v>1959</v>
      </c>
      <c r="J869" s="18" t="s">
        <v>3336</v>
      </c>
    </row>
    <row r="870" ht="28.5" spans="1:10">
      <c r="A870" s="21"/>
      <c r="B870" s="21"/>
      <c r="C870" s="18" t="s">
        <v>1971</v>
      </c>
      <c r="D870" s="18" t="s">
        <v>1972</v>
      </c>
      <c r="E870" s="18" t="s">
        <v>3337</v>
      </c>
      <c r="F870" s="18" t="s">
        <v>1969</v>
      </c>
      <c r="G870" s="18" t="s">
        <v>1970</v>
      </c>
      <c r="H870" s="18" t="s">
        <v>1963</v>
      </c>
      <c r="I870" s="18" t="s">
        <v>1959</v>
      </c>
      <c r="J870" s="18" t="s">
        <v>3338</v>
      </c>
    </row>
    <row r="871" ht="85.5" spans="1:10">
      <c r="A871" s="18" t="s">
        <v>3339</v>
      </c>
      <c r="B871" s="18" t="s">
        <v>3340</v>
      </c>
      <c r="C871" s="18" t="s">
        <v>1954</v>
      </c>
      <c r="D871" s="18" t="s">
        <v>1964</v>
      </c>
      <c r="E871" s="18" t="s">
        <v>2816</v>
      </c>
      <c r="F871" s="18" t="s">
        <v>1956</v>
      </c>
      <c r="G871" s="18" t="s">
        <v>2636</v>
      </c>
      <c r="H871" s="18" t="s">
        <v>1963</v>
      </c>
      <c r="I871" s="18" t="s">
        <v>2055</v>
      </c>
      <c r="J871" s="18" t="s">
        <v>2817</v>
      </c>
    </row>
    <row r="872" ht="114" spans="1:10">
      <c r="A872" s="21"/>
      <c r="B872" s="21"/>
      <c r="C872" s="18" t="s">
        <v>1966</v>
      </c>
      <c r="D872" s="18" t="s">
        <v>1993</v>
      </c>
      <c r="E872" s="18" t="s">
        <v>2883</v>
      </c>
      <c r="F872" s="18" t="s">
        <v>1956</v>
      </c>
      <c r="G872" s="18" t="s">
        <v>2636</v>
      </c>
      <c r="H872" s="18" t="s">
        <v>1963</v>
      </c>
      <c r="I872" s="18" t="s">
        <v>2055</v>
      </c>
      <c r="J872" s="18" t="s">
        <v>2884</v>
      </c>
    </row>
    <row r="873" ht="128.25" spans="1:10">
      <c r="A873" s="21"/>
      <c r="B873" s="21"/>
      <c r="C873" s="18" t="s">
        <v>1971</v>
      </c>
      <c r="D873" s="18" t="s">
        <v>1972</v>
      </c>
      <c r="E873" s="18" t="s">
        <v>2824</v>
      </c>
      <c r="F873" s="18" t="s">
        <v>1956</v>
      </c>
      <c r="G873" s="18" t="s">
        <v>3149</v>
      </c>
      <c r="H873" s="18" t="s">
        <v>1963</v>
      </c>
      <c r="I873" s="18" t="s">
        <v>2055</v>
      </c>
      <c r="J873" s="18" t="s">
        <v>2825</v>
      </c>
    </row>
    <row r="874" ht="114" spans="1:10">
      <c r="A874" s="18" t="s">
        <v>3341</v>
      </c>
      <c r="B874" s="18" t="s">
        <v>3342</v>
      </c>
      <c r="C874" s="18" t="s">
        <v>1954</v>
      </c>
      <c r="D874" s="18" t="s">
        <v>1955</v>
      </c>
      <c r="E874" s="18" t="s">
        <v>2812</v>
      </c>
      <c r="F874" s="18" t="s">
        <v>1969</v>
      </c>
      <c r="G874" s="18" t="s">
        <v>2448</v>
      </c>
      <c r="H874" s="18" t="s">
        <v>1963</v>
      </c>
      <c r="I874" s="18" t="s">
        <v>1959</v>
      </c>
      <c r="J874" s="18" t="s">
        <v>2813</v>
      </c>
    </row>
    <row r="875" ht="99.75" spans="1:10">
      <c r="A875" s="21"/>
      <c r="B875" s="21"/>
      <c r="C875" s="18" t="s">
        <v>1954</v>
      </c>
      <c r="D875" s="18" t="s">
        <v>1960</v>
      </c>
      <c r="E875" s="18" t="s">
        <v>2814</v>
      </c>
      <c r="F875" s="18" t="s">
        <v>1969</v>
      </c>
      <c r="G875" s="18" t="s">
        <v>1962</v>
      </c>
      <c r="H875" s="18" t="s">
        <v>1963</v>
      </c>
      <c r="I875" s="18" t="s">
        <v>1959</v>
      </c>
      <c r="J875" s="18" t="s">
        <v>2815</v>
      </c>
    </row>
    <row r="876" ht="99.75" spans="1:10">
      <c r="A876" s="21"/>
      <c r="B876" s="21"/>
      <c r="C876" s="18" t="s">
        <v>1954</v>
      </c>
      <c r="D876" s="18" t="s">
        <v>1964</v>
      </c>
      <c r="E876" s="18" t="s">
        <v>3343</v>
      </c>
      <c r="F876" s="18" t="s">
        <v>1969</v>
      </c>
      <c r="G876" s="18" t="s">
        <v>1962</v>
      </c>
      <c r="H876" s="18" t="s">
        <v>1963</v>
      </c>
      <c r="I876" s="18" t="s">
        <v>1959</v>
      </c>
      <c r="J876" s="18" t="s">
        <v>3344</v>
      </c>
    </row>
    <row r="877" ht="42.75" spans="1:10">
      <c r="A877" s="21"/>
      <c r="B877" s="21"/>
      <c r="C877" s="18" t="s">
        <v>1954</v>
      </c>
      <c r="D877" s="18" t="s">
        <v>2129</v>
      </c>
      <c r="E877" s="18" t="s">
        <v>2820</v>
      </c>
      <c r="F877" s="18" t="s">
        <v>2246</v>
      </c>
      <c r="G877" s="18" t="s">
        <v>1962</v>
      </c>
      <c r="H877" s="18" t="s">
        <v>1963</v>
      </c>
      <c r="I877" s="18" t="s">
        <v>1959</v>
      </c>
      <c r="J877" s="18" t="s">
        <v>2821</v>
      </c>
    </row>
    <row r="878" ht="114" spans="1:10">
      <c r="A878" s="21"/>
      <c r="B878" s="21"/>
      <c r="C878" s="18" t="s">
        <v>1966</v>
      </c>
      <c r="D878" s="18" t="s">
        <v>1993</v>
      </c>
      <c r="E878" s="18" t="s">
        <v>2883</v>
      </c>
      <c r="F878" s="18" t="s">
        <v>1956</v>
      </c>
      <c r="G878" s="18" t="s">
        <v>1962</v>
      </c>
      <c r="H878" s="18" t="s">
        <v>1963</v>
      </c>
      <c r="I878" s="18" t="s">
        <v>1959</v>
      </c>
      <c r="J878" s="18" t="s">
        <v>2884</v>
      </c>
    </row>
    <row r="879" ht="114" spans="1:10">
      <c r="A879" s="21"/>
      <c r="B879" s="21"/>
      <c r="C879" s="18" t="s">
        <v>1966</v>
      </c>
      <c r="D879" s="18" t="s">
        <v>1993</v>
      </c>
      <c r="E879" s="18" t="s">
        <v>2822</v>
      </c>
      <c r="F879" s="18" t="s">
        <v>1969</v>
      </c>
      <c r="G879" s="18" t="s">
        <v>1962</v>
      </c>
      <c r="H879" s="18" t="s">
        <v>1963</v>
      </c>
      <c r="I879" s="18" t="s">
        <v>1959</v>
      </c>
      <c r="J879" s="18" t="s">
        <v>2823</v>
      </c>
    </row>
    <row r="880" ht="128.25" spans="1:10">
      <c r="A880" s="21"/>
      <c r="B880" s="21"/>
      <c r="C880" s="18" t="s">
        <v>1971</v>
      </c>
      <c r="D880" s="18" t="s">
        <v>1972</v>
      </c>
      <c r="E880" s="18" t="s">
        <v>3345</v>
      </c>
      <c r="F880" s="18" t="s">
        <v>1956</v>
      </c>
      <c r="G880" s="18" t="s">
        <v>2306</v>
      </c>
      <c r="H880" s="18" t="s">
        <v>1963</v>
      </c>
      <c r="I880" s="18" t="s">
        <v>1959</v>
      </c>
      <c r="J880" s="18" t="s">
        <v>2825</v>
      </c>
    </row>
    <row r="881" ht="156.75" spans="1:10">
      <c r="A881" s="18" t="s">
        <v>3346</v>
      </c>
      <c r="B881" s="18" t="s">
        <v>3347</v>
      </c>
      <c r="C881" s="18" t="s">
        <v>1954</v>
      </c>
      <c r="D881" s="18" t="s">
        <v>1955</v>
      </c>
      <c r="E881" s="18" t="s">
        <v>3348</v>
      </c>
      <c r="F881" s="18" t="s">
        <v>1956</v>
      </c>
      <c r="G881" s="18" t="s">
        <v>2440</v>
      </c>
      <c r="H881" s="18" t="s">
        <v>2105</v>
      </c>
      <c r="I881" s="18" t="s">
        <v>2055</v>
      </c>
      <c r="J881" s="18" t="s">
        <v>3349</v>
      </c>
    </row>
    <row r="882" ht="71.25" spans="1:10">
      <c r="A882" s="21"/>
      <c r="B882" s="21"/>
      <c r="C882" s="18" t="s">
        <v>1954</v>
      </c>
      <c r="D882" s="18" t="s">
        <v>1955</v>
      </c>
      <c r="E882" s="18" t="s">
        <v>3350</v>
      </c>
      <c r="F882" s="18" t="s">
        <v>1956</v>
      </c>
      <c r="G882" s="18" t="s">
        <v>2311</v>
      </c>
      <c r="H882" s="18" t="s">
        <v>2105</v>
      </c>
      <c r="I882" s="18" t="s">
        <v>2055</v>
      </c>
      <c r="J882" s="18" t="s">
        <v>3351</v>
      </c>
    </row>
    <row r="883" ht="42.75" spans="1:10">
      <c r="A883" s="21"/>
      <c r="B883" s="21"/>
      <c r="C883" s="18" t="s">
        <v>1966</v>
      </c>
      <c r="D883" s="18" t="s">
        <v>1993</v>
      </c>
      <c r="E883" s="18" t="s">
        <v>2337</v>
      </c>
      <c r="F883" s="18" t="s">
        <v>1956</v>
      </c>
      <c r="G883" s="18" t="s">
        <v>1962</v>
      </c>
      <c r="H883" s="18" t="s">
        <v>1963</v>
      </c>
      <c r="I883" s="18" t="s">
        <v>2055</v>
      </c>
      <c r="J883" s="18" t="s">
        <v>3352</v>
      </c>
    </row>
    <row r="884" ht="42.75" spans="1:10">
      <c r="A884" s="21"/>
      <c r="B884" s="21"/>
      <c r="C884" s="18" t="s">
        <v>1971</v>
      </c>
      <c r="D884" s="18" t="s">
        <v>1972</v>
      </c>
      <c r="E884" s="18" t="s">
        <v>2056</v>
      </c>
      <c r="F884" s="18" t="s">
        <v>1956</v>
      </c>
      <c r="G884" s="18" t="s">
        <v>1962</v>
      </c>
      <c r="H884" s="18" t="s">
        <v>1963</v>
      </c>
      <c r="I884" s="18" t="s">
        <v>2055</v>
      </c>
      <c r="J884" s="18" t="s">
        <v>3353</v>
      </c>
    </row>
    <row r="885" ht="14.25" spans="1:10">
      <c r="A885" s="18" t="s">
        <v>3354</v>
      </c>
      <c r="B885" s="18" t="s">
        <v>3355</v>
      </c>
      <c r="C885" s="18" t="s">
        <v>1954</v>
      </c>
      <c r="D885" s="18" t="s">
        <v>1955</v>
      </c>
      <c r="E885" s="18" t="s">
        <v>3355</v>
      </c>
      <c r="F885" s="18" t="s">
        <v>1956</v>
      </c>
      <c r="G885" s="18" t="s">
        <v>1962</v>
      </c>
      <c r="H885" s="18" t="s">
        <v>1963</v>
      </c>
      <c r="I885" s="18" t="s">
        <v>2055</v>
      </c>
      <c r="J885" s="18" t="s">
        <v>3355</v>
      </c>
    </row>
    <row r="886" ht="14.25" spans="1:10">
      <c r="A886" s="21"/>
      <c r="B886" s="21"/>
      <c r="C886" s="18" t="s">
        <v>1966</v>
      </c>
      <c r="D886" s="18" t="s">
        <v>2153</v>
      </c>
      <c r="E886" s="18" t="s">
        <v>3355</v>
      </c>
      <c r="F886" s="18" t="s">
        <v>1956</v>
      </c>
      <c r="G886" s="18" t="s">
        <v>1962</v>
      </c>
      <c r="H886" s="18" t="s">
        <v>1963</v>
      </c>
      <c r="I886" s="18" t="s">
        <v>2055</v>
      </c>
      <c r="J886" s="18" t="s">
        <v>3355</v>
      </c>
    </row>
    <row r="887" ht="28.5" spans="1:10">
      <c r="A887" s="21"/>
      <c r="B887" s="21"/>
      <c r="C887" s="18" t="s">
        <v>1966</v>
      </c>
      <c r="D887" s="18" t="s">
        <v>2092</v>
      </c>
      <c r="E887" s="18" t="s">
        <v>3356</v>
      </c>
      <c r="F887" s="18" t="s">
        <v>1956</v>
      </c>
      <c r="G887" s="18" t="s">
        <v>1962</v>
      </c>
      <c r="H887" s="18" t="s">
        <v>1963</v>
      </c>
      <c r="I887" s="18" t="s">
        <v>2055</v>
      </c>
      <c r="J887" s="18" t="s">
        <v>3355</v>
      </c>
    </row>
    <row r="888" ht="28.5" spans="1:10">
      <c r="A888" s="21"/>
      <c r="B888" s="21"/>
      <c r="C888" s="18" t="s">
        <v>1971</v>
      </c>
      <c r="D888" s="18" t="s">
        <v>1972</v>
      </c>
      <c r="E888" s="18" t="s">
        <v>3357</v>
      </c>
      <c r="F888" s="18" t="s">
        <v>1956</v>
      </c>
      <c r="G888" s="18" t="s">
        <v>1962</v>
      </c>
      <c r="H888" s="18" t="s">
        <v>1963</v>
      </c>
      <c r="I888" s="18" t="s">
        <v>2055</v>
      </c>
      <c r="J888" s="18" t="s">
        <v>3355</v>
      </c>
    </row>
    <row r="889" ht="57" spans="1:10">
      <c r="A889" s="18" t="s">
        <v>3358</v>
      </c>
      <c r="B889" s="18" t="s">
        <v>3359</v>
      </c>
      <c r="C889" s="18" t="s">
        <v>1954</v>
      </c>
      <c r="D889" s="18" t="s">
        <v>1955</v>
      </c>
      <c r="E889" s="18" t="s">
        <v>2809</v>
      </c>
      <c r="F889" s="18" t="s">
        <v>1969</v>
      </c>
      <c r="G889" s="18" t="s">
        <v>2010</v>
      </c>
      <c r="H889" s="18" t="s">
        <v>2810</v>
      </c>
      <c r="I889" s="18" t="s">
        <v>1959</v>
      </c>
      <c r="J889" s="18" t="s">
        <v>2811</v>
      </c>
    </row>
    <row r="890" ht="99.75" spans="1:10">
      <c r="A890" s="21"/>
      <c r="B890" s="21"/>
      <c r="C890" s="18" t="s">
        <v>1954</v>
      </c>
      <c r="D890" s="18" t="s">
        <v>1960</v>
      </c>
      <c r="E890" s="18" t="s">
        <v>2814</v>
      </c>
      <c r="F890" s="18" t="s">
        <v>1956</v>
      </c>
      <c r="G890" s="18" t="s">
        <v>1962</v>
      </c>
      <c r="H890" s="18" t="s">
        <v>1963</v>
      </c>
      <c r="I890" s="18" t="s">
        <v>2055</v>
      </c>
      <c r="J890" s="18" t="s">
        <v>2815</v>
      </c>
    </row>
    <row r="891" ht="99.75" spans="1:10">
      <c r="A891" s="21"/>
      <c r="B891" s="21"/>
      <c r="C891" s="18" t="s">
        <v>1954</v>
      </c>
      <c r="D891" s="18" t="s">
        <v>1964</v>
      </c>
      <c r="E891" s="18" t="s">
        <v>3343</v>
      </c>
      <c r="F891" s="18" t="s">
        <v>1956</v>
      </c>
      <c r="G891" s="18" t="s">
        <v>2281</v>
      </c>
      <c r="H891" s="18" t="s">
        <v>1963</v>
      </c>
      <c r="I891" s="18" t="s">
        <v>2055</v>
      </c>
      <c r="J891" s="18" t="s">
        <v>3344</v>
      </c>
    </row>
    <row r="892" ht="114" spans="1:10">
      <c r="A892" s="21"/>
      <c r="B892" s="21"/>
      <c r="C892" s="18" t="s">
        <v>1966</v>
      </c>
      <c r="D892" s="18" t="s">
        <v>1993</v>
      </c>
      <c r="E892" s="18" t="s">
        <v>2883</v>
      </c>
      <c r="F892" s="18" t="s">
        <v>1956</v>
      </c>
      <c r="G892" s="18" t="s">
        <v>1962</v>
      </c>
      <c r="H892" s="18" t="s">
        <v>1963</v>
      </c>
      <c r="I892" s="18" t="s">
        <v>2055</v>
      </c>
      <c r="J892" s="18" t="s">
        <v>2884</v>
      </c>
    </row>
    <row r="893" ht="128.25" spans="1:10">
      <c r="A893" s="21"/>
      <c r="B893" s="21"/>
      <c r="C893" s="18" t="s">
        <v>1971</v>
      </c>
      <c r="D893" s="18" t="s">
        <v>1972</v>
      </c>
      <c r="E893" s="18" t="s">
        <v>2824</v>
      </c>
      <c r="F893" s="18" t="s">
        <v>1956</v>
      </c>
      <c r="G893" s="18" t="s">
        <v>2032</v>
      </c>
      <c r="H893" s="18" t="s">
        <v>1963</v>
      </c>
      <c r="I893" s="18" t="s">
        <v>2055</v>
      </c>
      <c r="J893" s="18" t="s">
        <v>2825</v>
      </c>
    </row>
    <row r="894" ht="71.25" spans="1:10">
      <c r="A894" s="18" t="s">
        <v>3360</v>
      </c>
      <c r="B894" s="18" t="s">
        <v>3361</v>
      </c>
      <c r="C894" s="18" t="s">
        <v>1954</v>
      </c>
      <c r="D894" s="18" t="s">
        <v>1955</v>
      </c>
      <c r="E894" s="18" t="s">
        <v>2310</v>
      </c>
      <c r="F894" s="18" t="s">
        <v>1956</v>
      </c>
      <c r="G894" s="18" t="s">
        <v>3362</v>
      </c>
      <c r="H894" s="18" t="s">
        <v>2312</v>
      </c>
      <c r="I894" s="18" t="s">
        <v>1959</v>
      </c>
      <c r="J894" s="18" t="s">
        <v>2296</v>
      </c>
    </row>
    <row r="895" ht="85.5" spans="1:10">
      <c r="A895" s="21"/>
      <c r="B895" s="21"/>
      <c r="C895" s="18" t="s">
        <v>1954</v>
      </c>
      <c r="D895" s="18" t="s">
        <v>1960</v>
      </c>
      <c r="E895" s="18" t="s">
        <v>2315</v>
      </c>
      <c r="F895" s="18" t="s">
        <v>1969</v>
      </c>
      <c r="G895" s="18" t="s">
        <v>1962</v>
      </c>
      <c r="H895" s="18" t="s">
        <v>1963</v>
      </c>
      <c r="I895" s="18" t="s">
        <v>1959</v>
      </c>
      <c r="J895" s="18" t="s">
        <v>2316</v>
      </c>
    </row>
    <row r="896" ht="85.5" spans="1:10">
      <c r="A896" s="21"/>
      <c r="B896" s="21"/>
      <c r="C896" s="18" t="s">
        <v>1966</v>
      </c>
      <c r="D896" s="18" t="s">
        <v>1993</v>
      </c>
      <c r="E896" s="18" t="s">
        <v>2337</v>
      </c>
      <c r="F896" s="18" t="s">
        <v>1969</v>
      </c>
      <c r="G896" s="18" t="s">
        <v>2306</v>
      </c>
      <c r="H896" s="18" t="s">
        <v>1963</v>
      </c>
      <c r="I896" s="18" t="s">
        <v>1959</v>
      </c>
      <c r="J896" s="18" t="s">
        <v>2338</v>
      </c>
    </row>
    <row r="897" ht="42.75" spans="1:10">
      <c r="A897" s="21"/>
      <c r="B897" s="21"/>
      <c r="C897" s="18" t="s">
        <v>1971</v>
      </c>
      <c r="D897" s="18" t="s">
        <v>1972</v>
      </c>
      <c r="E897" s="18" t="s">
        <v>2056</v>
      </c>
      <c r="F897" s="18" t="s">
        <v>1969</v>
      </c>
      <c r="G897" s="18" t="s">
        <v>2032</v>
      </c>
      <c r="H897" s="18" t="s">
        <v>1963</v>
      </c>
      <c r="I897" s="18" t="s">
        <v>1959</v>
      </c>
      <c r="J897" s="18" t="s">
        <v>2307</v>
      </c>
    </row>
    <row r="898" ht="28.5" spans="1:10">
      <c r="A898" s="18" t="s">
        <v>3363</v>
      </c>
      <c r="B898" s="21"/>
      <c r="C898" s="21"/>
      <c r="D898" s="21"/>
      <c r="E898" s="21"/>
      <c r="F898" s="21"/>
      <c r="G898" s="21"/>
      <c r="H898" s="21"/>
      <c r="I898" s="21"/>
      <c r="J898" s="21"/>
    </row>
    <row r="899" ht="399" spans="1:10">
      <c r="A899" s="18" t="s">
        <v>3364</v>
      </c>
      <c r="B899" s="18" t="s">
        <v>3365</v>
      </c>
      <c r="C899" s="18" t="s">
        <v>1954</v>
      </c>
      <c r="D899" s="18" t="s">
        <v>1955</v>
      </c>
      <c r="E899" s="18" t="s">
        <v>2705</v>
      </c>
      <c r="F899" s="18" t="s">
        <v>1969</v>
      </c>
      <c r="G899" s="18" t="s">
        <v>2144</v>
      </c>
      <c r="H899" s="18" t="s">
        <v>2706</v>
      </c>
      <c r="I899" s="18" t="s">
        <v>1959</v>
      </c>
      <c r="J899" s="18" t="s">
        <v>2707</v>
      </c>
    </row>
    <row r="900" ht="57" spans="1:10">
      <c r="A900" s="21"/>
      <c r="B900" s="21"/>
      <c r="C900" s="18" t="s">
        <v>1954</v>
      </c>
      <c r="D900" s="18" t="s">
        <v>1955</v>
      </c>
      <c r="E900" s="18" t="s">
        <v>2708</v>
      </c>
      <c r="F900" s="18" t="s">
        <v>1969</v>
      </c>
      <c r="G900" s="18" t="s">
        <v>2470</v>
      </c>
      <c r="H900" s="18" t="s">
        <v>2233</v>
      </c>
      <c r="I900" s="18" t="s">
        <v>1959</v>
      </c>
      <c r="J900" s="18" t="s">
        <v>2330</v>
      </c>
    </row>
    <row r="901" ht="57" spans="1:10">
      <c r="A901" s="21"/>
      <c r="B901" s="21"/>
      <c r="C901" s="18" t="s">
        <v>1954</v>
      </c>
      <c r="D901" s="18" t="s">
        <v>1955</v>
      </c>
      <c r="E901" s="18" t="s">
        <v>2709</v>
      </c>
      <c r="F901" s="18" t="s">
        <v>1969</v>
      </c>
      <c r="G901" s="18" t="s">
        <v>3366</v>
      </c>
      <c r="H901" s="18" t="s">
        <v>2505</v>
      </c>
      <c r="I901" s="18" t="s">
        <v>1959</v>
      </c>
      <c r="J901" s="18" t="s">
        <v>2711</v>
      </c>
    </row>
    <row r="902" ht="57" spans="1:10">
      <c r="A902" s="21"/>
      <c r="B902" s="21"/>
      <c r="C902" s="18" t="s">
        <v>1954</v>
      </c>
      <c r="D902" s="18" t="s">
        <v>1955</v>
      </c>
      <c r="E902" s="18" t="s">
        <v>3367</v>
      </c>
      <c r="F902" s="18" t="s">
        <v>1969</v>
      </c>
      <c r="G902" s="18" t="s">
        <v>2254</v>
      </c>
      <c r="H902" s="18" t="s">
        <v>2233</v>
      </c>
      <c r="I902" s="18" t="s">
        <v>1959</v>
      </c>
      <c r="J902" s="18" t="s">
        <v>3368</v>
      </c>
    </row>
    <row r="903" ht="128.25" spans="1:10">
      <c r="A903" s="21"/>
      <c r="B903" s="21"/>
      <c r="C903" s="18" t="s">
        <v>1954</v>
      </c>
      <c r="D903" s="18" t="s">
        <v>1960</v>
      </c>
      <c r="E903" s="18" t="s">
        <v>2712</v>
      </c>
      <c r="F903" s="18" t="s">
        <v>1969</v>
      </c>
      <c r="G903" s="18" t="s">
        <v>2032</v>
      </c>
      <c r="H903" s="18" t="s">
        <v>1963</v>
      </c>
      <c r="I903" s="18" t="s">
        <v>1959</v>
      </c>
      <c r="J903" s="18" t="s">
        <v>2713</v>
      </c>
    </row>
    <row r="904" ht="142.5" spans="1:10">
      <c r="A904" s="21"/>
      <c r="B904" s="21"/>
      <c r="C904" s="18" t="s">
        <v>1954</v>
      </c>
      <c r="D904" s="18" t="s">
        <v>1960</v>
      </c>
      <c r="E904" s="18" t="s">
        <v>2714</v>
      </c>
      <c r="F904" s="18" t="s">
        <v>1969</v>
      </c>
      <c r="G904" s="18" t="s">
        <v>1970</v>
      </c>
      <c r="H904" s="18" t="s">
        <v>1963</v>
      </c>
      <c r="I904" s="18" t="s">
        <v>1959</v>
      </c>
      <c r="J904" s="18" t="s">
        <v>2715</v>
      </c>
    </row>
    <row r="905" ht="57" spans="1:10">
      <c r="A905" s="21"/>
      <c r="B905" s="21"/>
      <c r="C905" s="18" t="s">
        <v>1966</v>
      </c>
      <c r="D905" s="18" t="s">
        <v>1967</v>
      </c>
      <c r="E905" s="18" t="s">
        <v>3369</v>
      </c>
      <c r="F905" s="18" t="s">
        <v>1969</v>
      </c>
      <c r="G905" s="18" t="s">
        <v>2041</v>
      </c>
      <c r="H905" s="18" t="s">
        <v>1963</v>
      </c>
      <c r="I905" s="18" t="s">
        <v>1959</v>
      </c>
      <c r="J905" s="18" t="s">
        <v>3370</v>
      </c>
    </row>
    <row r="906" ht="71.25" spans="1:10">
      <c r="A906" s="21"/>
      <c r="B906" s="21"/>
      <c r="C906" s="18" t="s">
        <v>1966</v>
      </c>
      <c r="D906" s="18" t="s">
        <v>1993</v>
      </c>
      <c r="E906" s="18" t="s">
        <v>3371</v>
      </c>
      <c r="F906" s="18" t="s">
        <v>1969</v>
      </c>
      <c r="G906" s="18" t="s">
        <v>3372</v>
      </c>
      <c r="H906" s="18" t="s">
        <v>2505</v>
      </c>
      <c r="I906" s="18" t="s">
        <v>1959</v>
      </c>
      <c r="J906" s="18" t="s">
        <v>3373</v>
      </c>
    </row>
    <row r="907" ht="42.75" spans="1:10">
      <c r="A907" s="21"/>
      <c r="B907" s="21"/>
      <c r="C907" s="18" t="s">
        <v>1966</v>
      </c>
      <c r="D907" s="18" t="s">
        <v>1993</v>
      </c>
      <c r="E907" s="18" t="s">
        <v>3374</v>
      </c>
      <c r="F907" s="18" t="s">
        <v>1969</v>
      </c>
      <c r="G907" s="18" t="s">
        <v>2041</v>
      </c>
      <c r="H907" s="18" t="s">
        <v>1963</v>
      </c>
      <c r="I907" s="18" t="s">
        <v>1959</v>
      </c>
      <c r="J907" s="18" t="s">
        <v>3375</v>
      </c>
    </row>
    <row r="908" ht="71.25" spans="1:10">
      <c r="A908" s="21"/>
      <c r="B908" s="21"/>
      <c r="C908" s="18" t="s">
        <v>1966</v>
      </c>
      <c r="D908" s="18" t="s">
        <v>2092</v>
      </c>
      <c r="E908" s="18" t="s">
        <v>3376</v>
      </c>
      <c r="F908" s="18" t="s">
        <v>1956</v>
      </c>
      <c r="G908" s="18" t="s">
        <v>3298</v>
      </c>
      <c r="H908" s="18" t="s">
        <v>1963</v>
      </c>
      <c r="I908" s="18" t="s">
        <v>2055</v>
      </c>
      <c r="J908" s="18" t="s">
        <v>3377</v>
      </c>
    </row>
    <row r="909" ht="142.5" spans="1:10">
      <c r="A909" s="21"/>
      <c r="B909" s="21"/>
      <c r="C909" s="18" t="s">
        <v>1971</v>
      </c>
      <c r="D909" s="18" t="s">
        <v>1972</v>
      </c>
      <c r="E909" s="18" t="s">
        <v>3378</v>
      </c>
      <c r="F909" s="18" t="s">
        <v>1969</v>
      </c>
      <c r="G909" s="18" t="s">
        <v>2032</v>
      </c>
      <c r="H909" s="18" t="s">
        <v>1963</v>
      </c>
      <c r="I909" s="18" t="s">
        <v>1959</v>
      </c>
      <c r="J909" s="18" t="s">
        <v>3379</v>
      </c>
    </row>
    <row r="910" ht="71.25" spans="1:10">
      <c r="A910" s="21"/>
      <c r="B910" s="21"/>
      <c r="C910" s="18" t="s">
        <v>1971</v>
      </c>
      <c r="D910" s="18" t="s">
        <v>1972</v>
      </c>
      <c r="E910" s="18" t="s">
        <v>3167</v>
      </c>
      <c r="F910" s="18" t="s">
        <v>1969</v>
      </c>
      <c r="G910" s="18" t="s">
        <v>2032</v>
      </c>
      <c r="H910" s="18" t="s">
        <v>1963</v>
      </c>
      <c r="I910" s="18" t="s">
        <v>1959</v>
      </c>
      <c r="J910" s="18" t="s">
        <v>3380</v>
      </c>
    </row>
    <row r="911" ht="42.75" spans="1:10">
      <c r="A911" s="21"/>
      <c r="B911" s="21"/>
      <c r="C911" s="18" t="s">
        <v>1971</v>
      </c>
      <c r="D911" s="18" t="s">
        <v>1972</v>
      </c>
      <c r="E911" s="18" t="s">
        <v>3081</v>
      </c>
      <c r="F911" s="18" t="s">
        <v>1969</v>
      </c>
      <c r="G911" s="18" t="s">
        <v>2032</v>
      </c>
      <c r="H911" s="18" t="s">
        <v>1963</v>
      </c>
      <c r="I911" s="18" t="s">
        <v>1959</v>
      </c>
      <c r="J911" s="18" t="s">
        <v>3381</v>
      </c>
    </row>
    <row r="912" ht="57" spans="1:10">
      <c r="A912" s="18" t="s">
        <v>2962</v>
      </c>
      <c r="B912" s="18" t="s">
        <v>3382</v>
      </c>
      <c r="C912" s="18" t="s">
        <v>1954</v>
      </c>
      <c r="D912" s="18" t="s">
        <v>1955</v>
      </c>
      <c r="E912" s="18" t="s">
        <v>2705</v>
      </c>
      <c r="F912" s="18" t="s">
        <v>1969</v>
      </c>
      <c r="G912" s="18" t="s">
        <v>2144</v>
      </c>
      <c r="H912" s="18" t="s">
        <v>2706</v>
      </c>
      <c r="I912" s="18" t="s">
        <v>1959</v>
      </c>
      <c r="J912" s="18" t="s">
        <v>2707</v>
      </c>
    </row>
    <row r="913" ht="57" spans="1:10">
      <c r="A913" s="21"/>
      <c r="B913" s="21"/>
      <c r="C913" s="18" t="s">
        <v>1954</v>
      </c>
      <c r="D913" s="18" t="s">
        <v>1955</v>
      </c>
      <c r="E913" s="18" t="s">
        <v>2708</v>
      </c>
      <c r="F913" s="18" t="s">
        <v>1956</v>
      </c>
      <c r="G913" s="18" t="s">
        <v>2470</v>
      </c>
      <c r="H913" s="18" t="s">
        <v>2233</v>
      </c>
      <c r="I913" s="18" t="s">
        <v>1959</v>
      </c>
      <c r="J913" s="18" t="s">
        <v>2330</v>
      </c>
    </row>
    <row r="914" ht="57" spans="1:10">
      <c r="A914" s="21"/>
      <c r="B914" s="21"/>
      <c r="C914" s="18" t="s">
        <v>1954</v>
      </c>
      <c r="D914" s="18" t="s">
        <v>1955</v>
      </c>
      <c r="E914" s="18" t="s">
        <v>2709</v>
      </c>
      <c r="F914" s="18" t="s">
        <v>1969</v>
      </c>
      <c r="G914" s="18" t="s">
        <v>2710</v>
      </c>
      <c r="H914" s="18" t="s">
        <v>2505</v>
      </c>
      <c r="I914" s="18" t="s">
        <v>1959</v>
      </c>
      <c r="J914" s="18" t="s">
        <v>2711</v>
      </c>
    </row>
    <row r="915" ht="128.25" spans="1:10">
      <c r="A915" s="21"/>
      <c r="B915" s="21"/>
      <c r="C915" s="18" t="s">
        <v>1954</v>
      </c>
      <c r="D915" s="18" t="s">
        <v>1960</v>
      </c>
      <c r="E915" s="18" t="s">
        <v>2712</v>
      </c>
      <c r="F915" s="18" t="s">
        <v>1969</v>
      </c>
      <c r="G915" s="18" t="s">
        <v>2032</v>
      </c>
      <c r="H915" s="18" t="s">
        <v>1963</v>
      </c>
      <c r="I915" s="18" t="s">
        <v>1959</v>
      </c>
      <c r="J915" s="18" t="s">
        <v>2713</v>
      </c>
    </row>
    <row r="916" ht="142.5" spans="1:10">
      <c r="A916" s="21"/>
      <c r="B916" s="21"/>
      <c r="C916" s="18" t="s">
        <v>1954</v>
      </c>
      <c r="D916" s="18" t="s">
        <v>1960</v>
      </c>
      <c r="E916" s="18" t="s">
        <v>2714</v>
      </c>
      <c r="F916" s="18" t="s">
        <v>1969</v>
      </c>
      <c r="G916" s="18" t="s">
        <v>2032</v>
      </c>
      <c r="H916" s="18" t="s">
        <v>1963</v>
      </c>
      <c r="I916" s="18" t="s">
        <v>1959</v>
      </c>
      <c r="J916" s="18" t="s">
        <v>2715</v>
      </c>
    </row>
    <row r="917" ht="42.75" spans="1:10">
      <c r="A917" s="21"/>
      <c r="B917" s="21"/>
      <c r="C917" s="18" t="s">
        <v>1966</v>
      </c>
      <c r="D917" s="18" t="s">
        <v>1993</v>
      </c>
      <c r="E917" s="18" t="s">
        <v>3371</v>
      </c>
      <c r="F917" s="18" t="s">
        <v>1956</v>
      </c>
      <c r="G917" s="18" t="s">
        <v>1970</v>
      </c>
      <c r="H917" s="18" t="s">
        <v>1963</v>
      </c>
      <c r="I917" s="18" t="s">
        <v>2055</v>
      </c>
      <c r="J917" s="18" t="s">
        <v>3383</v>
      </c>
    </row>
    <row r="918" ht="142.5" spans="1:10">
      <c r="A918" s="21"/>
      <c r="B918" s="21"/>
      <c r="C918" s="18" t="s">
        <v>1971</v>
      </c>
      <c r="D918" s="18" t="s">
        <v>1972</v>
      </c>
      <c r="E918" s="18" t="s">
        <v>2725</v>
      </c>
      <c r="F918" s="18" t="s">
        <v>1969</v>
      </c>
      <c r="G918" s="18" t="s">
        <v>2032</v>
      </c>
      <c r="H918" s="18" t="s">
        <v>1963</v>
      </c>
      <c r="I918" s="18" t="s">
        <v>1959</v>
      </c>
      <c r="J918" s="18" t="s">
        <v>2726</v>
      </c>
    </row>
    <row r="919" ht="28.5" spans="1:10">
      <c r="A919" s="21"/>
      <c r="B919" s="21"/>
      <c r="C919" s="18" t="s">
        <v>1971</v>
      </c>
      <c r="D919" s="18" t="s">
        <v>1972</v>
      </c>
      <c r="E919" s="18" t="s">
        <v>3384</v>
      </c>
      <c r="F919" s="18" t="s">
        <v>1969</v>
      </c>
      <c r="G919" s="18" t="s">
        <v>2032</v>
      </c>
      <c r="H919" s="18" t="s">
        <v>1963</v>
      </c>
      <c r="I919" s="18" t="s">
        <v>1959</v>
      </c>
      <c r="J919" s="18" t="s">
        <v>3385</v>
      </c>
    </row>
    <row r="920" ht="14.25" spans="1:10">
      <c r="A920" s="18" t="s">
        <v>3386</v>
      </c>
      <c r="B920" s="21"/>
      <c r="C920" s="21"/>
      <c r="D920" s="21"/>
      <c r="E920" s="21"/>
      <c r="F920" s="21"/>
      <c r="G920" s="21"/>
      <c r="H920" s="21"/>
      <c r="I920" s="21"/>
      <c r="J920" s="21"/>
    </row>
    <row r="921" ht="28.5" spans="1:10">
      <c r="A921" s="18" t="s">
        <v>2943</v>
      </c>
      <c r="B921" s="18" t="s">
        <v>3387</v>
      </c>
      <c r="C921" s="18" t="s">
        <v>1954</v>
      </c>
      <c r="D921" s="18" t="s">
        <v>1955</v>
      </c>
      <c r="E921" s="18" t="s">
        <v>3388</v>
      </c>
      <c r="F921" s="18" t="s">
        <v>1956</v>
      </c>
      <c r="G921" s="18" t="s">
        <v>3389</v>
      </c>
      <c r="H921" s="18" t="s">
        <v>2105</v>
      </c>
      <c r="I921" s="18" t="s">
        <v>1959</v>
      </c>
      <c r="J921" s="18" t="s">
        <v>3390</v>
      </c>
    </row>
    <row r="922" ht="14.25" spans="1:10">
      <c r="A922" s="21"/>
      <c r="B922" s="21"/>
      <c r="C922" s="18" t="s">
        <v>1966</v>
      </c>
      <c r="D922" s="18" t="s">
        <v>1993</v>
      </c>
      <c r="E922" s="18" t="s">
        <v>3091</v>
      </c>
      <c r="F922" s="18" t="s">
        <v>1969</v>
      </c>
      <c r="G922" s="18" t="s">
        <v>2032</v>
      </c>
      <c r="H922" s="18" t="s">
        <v>1963</v>
      </c>
      <c r="I922" s="18" t="s">
        <v>1959</v>
      </c>
      <c r="J922" s="18" t="s">
        <v>3391</v>
      </c>
    </row>
    <row r="923" ht="14.25" spans="1:10">
      <c r="A923" s="21"/>
      <c r="B923" s="21"/>
      <c r="C923" s="18" t="s">
        <v>1971</v>
      </c>
      <c r="D923" s="18" t="s">
        <v>1972</v>
      </c>
      <c r="E923" s="18" t="s">
        <v>3167</v>
      </c>
      <c r="F923" s="18" t="s">
        <v>1969</v>
      </c>
      <c r="G923" s="18" t="s">
        <v>2032</v>
      </c>
      <c r="H923" s="18" t="s">
        <v>1963</v>
      </c>
      <c r="I923" s="18" t="s">
        <v>1959</v>
      </c>
      <c r="J923" s="18" t="s">
        <v>3391</v>
      </c>
    </row>
    <row r="924" ht="28.5" spans="1:10">
      <c r="A924" s="18" t="s">
        <v>2962</v>
      </c>
      <c r="B924" s="18" t="s">
        <v>3392</v>
      </c>
      <c r="C924" s="18" t="s">
        <v>1954</v>
      </c>
      <c r="D924" s="18" t="s">
        <v>1955</v>
      </c>
      <c r="E924" s="18" t="s">
        <v>3157</v>
      </c>
      <c r="F924" s="18" t="s">
        <v>1969</v>
      </c>
      <c r="G924" s="18" t="s">
        <v>2281</v>
      </c>
      <c r="H924" s="18" t="s">
        <v>2105</v>
      </c>
      <c r="I924" s="18" t="s">
        <v>1959</v>
      </c>
      <c r="J924" s="18" t="s">
        <v>3393</v>
      </c>
    </row>
    <row r="925" ht="28.5" spans="1:10">
      <c r="A925" s="21"/>
      <c r="B925" s="21"/>
      <c r="C925" s="18" t="s">
        <v>1966</v>
      </c>
      <c r="D925" s="18" t="s">
        <v>1993</v>
      </c>
      <c r="E925" s="18" t="s">
        <v>3091</v>
      </c>
      <c r="F925" s="18" t="s">
        <v>1969</v>
      </c>
      <c r="G925" s="18" t="s">
        <v>2032</v>
      </c>
      <c r="H925" s="18" t="s">
        <v>1963</v>
      </c>
      <c r="I925" s="18" t="s">
        <v>1959</v>
      </c>
      <c r="J925" s="18" t="s">
        <v>3393</v>
      </c>
    </row>
    <row r="926" ht="28.5" spans="1:10">
      <c r="A926" s="21"/>
      <c r="B926" s="21"/>
      <c r="C926" s="18" t="s">
        <v>1971</v>
      </c>
      <c r="D926" s="18" t="s">
        <v>1972</v>
      </c>
      <c r="E926" s="18" t="s">
        <v>3167</v>
      </c>
      <c r="F926" s="18" t="s">
        <v>1969</v>
      </c>
      <c r="G926" s="18" t="s">
        <v>2032</v>
      </c>
      <c r="H926" s="18" t="s">
        <v>1963</v>
      </c>
      <c r="I926" s="18" t="s">
        <v>1959</v>
      </c>
      <c r="J926" s="18" t="s">
        <v>3393</v>
      </c>
    </row>
    <row r="927" ht="85.5" spans="1:10">
      <c r="A927" s="18" t="s">
        <v>3394</v>
      </c>
      <c r="B927" s="18" t="s">
        <v>3395</v>
      </c>
      <c r="C927" s="18" t="s">
        <v>1954</v>
      </c>
      <c r="D927" s="18" t="s">
        <v>1955</v>
      </c>
      <c r="E927" s="18" t="s">
        <v>3396</v>
      </c>
      <c r="F927" s="18" t="s">
        <v>1956</v>
      </c>
      <c r="G927" s="18" t="s">
        <v>3397</v>
      </c>
      <c r="H927" s="18" t="s">
        <v>2105</v>
      </c>
      <c r="I927" s="18" t="s">
        <v>1959</v>
      </c>
      <c r="J927" s="18" t="s">
        <v>3398</v>
      </c>
    </row>
    <row r="928" ht="14.25" spans="1:10">
      <c r="A928" s="21"/>
      <c r="B928" s="21"/>
      <c r="C928" s="18" t="s">
        <v>1966</v>
      </c>
      <c r="D928" s="18" t="s">
        <v>1993</v>
      </c>
      <c r="E928" s="18" t="s">
        <v>3399</v>
      </c>
      <c r="F928" s="18" t="s">
        <v>1969</v>
      </c>
      <c r="G928" s="18" t="s">
        <v>3400</v>
      </c>
      <c r="H928" s="18" t="s">
        <v>1963</v>
      </c>
      <c r="I928" s="18" t="s">
        <v>1959</v>
      </c>
      <c r="J928" s="18" t="s">
        <v>3398</v>
      </c>
    </row>
    <row r="929" ht="14.25" spans="1:10">
      <c r="A929" s="21"/>
      <c r="B929" s="21"/>
      <c r="C929" s="18" t="s">
        <v>1971</v>
      </c>
      <c r="D929" s="18" t="s">
        <v>1972</v>
      </c>
      <c r="E929" s="18" t="s">
        <v>3401</v>
      </c>
      <c r="F929" s="18" t="s">
        <v>1969</v>
      </c>
      <c r="G929" s="18" t="s">
        <v>3400</v>
      </c>
      <c r="H929" s="18" t="s">
        <v>1963</v>
      </c>
      <c r="I929" s="18" t="s">
        <v>1959</v>
      </c>
      <c r="J929" s="18" t="s">
        <v>3398</v>
      </c>
    </row>
    <row r="930" ht="85.5" spans="1:10">
      <c r="A930" s="18" t="s">
        <v>3402</v>
      </c>
      <c r="B930" s="18" t="s">
        <v>3403</v>
      </c>
      <c r="C930" s="18" t="s">
        <v>1954</v>
      </c>
      <c r="D930" s="18" t="s">
        <v>1960</v>
      </c>
      <c r="E930" s="18" t="s">
        <v>3404</v>
      </c>
      <c r="F930" s="18" t="s">
        <v>1969</v>
      </c>
      <c r="G930" s="18" t="s">
        <v>3400</v>
      </c>
      <c r="H930" s="18" t="s">
        <v>1963</v>
      </c>
      <c r="I930" s="18" t="s">
        <v>1959</v>
      </c>
      <c r="J930" s="18" t="s">
        <v>3405</v>
      </c>
    </row>
    <row r="931" ht="14.25" spans="1:10">
      <c r="A931" s="21"/>
      <c r="B931" s="21"/>
      <c r="C931" s="18" t="s">
        <v>1966</v>
      </c>
      <c r="D931" s="18" t="s">
        <v>1993</v>
      </c>
      <c r="E931" s="18" t="s">
        <v>3406</v>
      </c>
      <c r="F931" s="18" t="s">
        <v>1969</v>
      </c>
      <c r="G931" s="18" t="s">
        <v>3400</v>
      </c>
      <c r="H931" s="18" t="s">
        <v>1963</v>
      </c>
      <c r="I931" s="18" t="s">
        <v>1959</v>
      </c>
      <c r="J931" s="18" t="s">
        <v>3405</v>
      </c>
    </row>
    <row r="932" ht="14.25" spans="1:10">
      <c r="A932" s="21"/>
      <c r="B932" s="21"/>
      <c r="C932" s="18" t="s">
        <v>1971</v>
      </c>
      <c r="D932" s="18" t="s">
        <v>1972</v>
      </c>
      <c r="E932" s="18" t="s">
        <v>3091</v>
      </c>
      <c r="F932" s="18" t="s">
        <v>1969</v>
      </c>
      <c r="G932" s="18" t="s">
        <v>3407</v>
      </c>
      <c r="H932" s="18" t="s">
        <v>1963</v>
      </c>
      <c r="I932" s="18" t="s">
        <v>1959</v>
      </c>
      <c r="J932" s="18" t="s">
        <v>3405</v>
      </c>
    </row>
    <row r="933" ht="14.25" spans="1:10">
      <c r="A933" s="18" t="s">
        <v>3408</v>
      </c>
      <c r="B933" s="21"/>
      <c r="C933" s="21"/>
      <c r="D933" s="21"/>
      <c r="E933" s="21"/>
      <c r="F933" s="21"/>
      <c r="G933" s="21"/>
      <c r="H933" s="21"/>
      <c r="I933" s="21"/>
      <c r="J933" s="21"/>
    </row>
    <row r="934" ht="99.75" spans="1:10">
      <c r="A934" s="18" t="s">
        <v>2962</v>
      </c>
      <c r="B934" s="18" t="s">
        <v>3409</v>
      </c>
      <c r="C934" s="18" t="s">
        <v>1954</v>
      </c>
      <c r="D934" s="18" t="s">
        <v>1955</v>
      </c>
      <c r="E934" s="18" t="s">
        <v>3040</v>
      </c>
      <c r="F934" s="18" t="s">
        <v>2327</v>
      </c>
      <c r="G934" s="18" t="s">
        <v>1970</v>
      </c>
      <c r="H934" s="18" t="s">
        <v>1963</v>
      </c>
      <c r="I934" s="18" t="s">
        <v>1959</v>
      </c>
      <c r="J934" s="18" t="s">
        <v>3040</v>
      </c>
    </row>
    <row r="935" ht="14.25" spans="1:10">
      <c r="A935" s="21"/>
      <c r="B935" s="21"/>
      <c r="C935" s="18" t="s">
        <v>1966</v>
      </c>
      <c r="D935" s="18" t="s">
        <v>1967</v>
      </c>
      <c r="E935" s="18" t="s">
        <v>3047</v>
      </c>
      <c r="F935" s="18" t="s">
        <v>2327</v>
      </c>
      <c r="G935" s="18" t="s">
        <v>1970</v>
      </c>
      <c r="H935" s="18" t="s">
        <v>1963</v>
      </c>
      <c r="I935" s="18" t="s">
        <v>1959</v>
      </c>
      <c r="J935" s="18" t="s">
        <v>3047</v>
      </c>
    </row>
    <row r="936" ht="14.25" spans="1:10">
      <c r="A936" s="21"/>
      <c r="B936" s="21"/>
      <c r="C936" s="18" t="s">
        <v>1971</v>
      </c>
      <c r="D936" s="18" t="s">
        <v>1972</v>
      </c>
      <c r="E936" s="18" t="s">
        <v>1973</v>
      </c>
      <c r="F936" s="18" t="s">
        <v>2327</v>
      </c>
      <c r="G936" s="18" t="s">
        <v>1970</v>
      </c>
      <c r="H936" s="18" t="s">
        <v>1963</v>
      </c>
      <c r="I936" s="18" t="s">
        <v>1959</v>
      </c>
      <c r="J936" s="18" t="s">
        <v>1973</v>
      </c>
    </row>
    <row r="937" ht="14.25" spans="1:10">
      <c r="A937" s="18" t="s">
        <v>3410</v>
      </c>
      <c r="B937" s="21"/>
      <c r="C937" s="21"/>
      <c r="D937" s="21"/>
      <c r="E937" s="21"/>
      <c r="F937" s="21"/>
      <c r="G937" s="21"/>
      <c r="H937" s="21"/>
      <c r="I937" s="21"/>
      <c r="J937" s="21"/>
    </row>
    <row r="938" ht="99.75" spans="1:10">
      <c r="A938" s="18" t="s">
        <v>2962</v>
      </c>
      <c r="B938" s="18" t="s">
        <v>3409</v>
      </c>
      <c r="C938" s="18" t="s">
        <v>1954</v>
      </c>
      <c r="D938" s="18" t="s">
        <v>1955</v>
      </c>
      <c r="E938" s="18" t="s">
        <v>3040</v>
      </c>
      <c r="F938" s="18" t="s">
        <v>2327</v>
      </c>
      <c r="G938" s="18" t="s">
        <v>1970</v>
      </c>
      <c r="H938" s="18" t="s">
        <v>1963</v>
      </c>
      <c r="I938" s="18" t="s">
        <v>1959</v>
      </c>
      <c r="J938" s="18" t="s">
        <v>3040</v>
      </c>
    </row>
    <row r="939" ht="14.25" spans="1:10">
      <c r="A939" s="21"/>
      <c r="B939" s="21"/>
      <c r="C939" s="18" t="s">
        <v>1966</v>
      </c>
      <c r="D939" s="18" t="s">
        <v>1967</v>
      </c>
      <c r="E939" s="18" t="s">
        <v>3047</v>
      </c>
      <c r="F939" s="18" t="s">
        <v>2327</v>
      </c>
      <c r="G939" s="18" t="s">
        <v>1970</v>
      </c>
      <c r="H939" s="18" t="s">
        <v>1963</v>
      </c>
      <c r="I939" s="18" t="s">
        <v>1959</v>
      </c>
      <c r="J939" s="18" t="s">
        <v>3047</v>
      </c>
    </row>
    <row r="940" ht="14.25" spans="1:10">
      <c r="A940" s="21"/>
      <c r="B940" s="21"/>
      <c r="C940" s="18" t="s">
        <v>1971</v>
      </c>
      <c r="D940" s="18" t="s">
        <v>1972</v>
      </c>
      <c r="E940" s="18" t="s">
        <v>1973</v>
      </c>
      <c r="F940" s="18" t="s">
        <v>2327</v>
      </c>
      <c r="G940" s="18" t="s">
        <v>1970</v>
      </c>
      <c r="H940" s="18" t="s">
        <v>1963</v>
      </c>
      <c r="I940" s="18" t="s">
        <v>1959</v>
      </c>
      <c r="J940" s="18" t="s">
        <v>1973</v>
      </c>
    </row>
    <row r="941" ht="14.25" spans="1:10">
      <c r="A941" s="18" t="s">
        <v>3411</v>
      </c>
      <c r="B941" s="21"/>
      <c r="C941" s="21"/>
      <c r="D941" s="21"/>
      <c r="E941" s="21"/>
      <c r="F941" s="21"/>
      <c r="G941" s="21"/>
      <c r="H941" s="21"/>
      <c r="I941" s="21"/>
      <c r="J941" s="21"/>
    </row>
    <row r="942" ht="14.25" spans="1:10">
      <c r="A942" s="18" t="s">
        <v>3412</v>
      </c>
      <c r="B942" s="21"/>
      <c r="C942" s="21"/>
      <c r="D942" s="21"/>
      <c r="E942" s="21"/>
      <c r="F942" s="21"/>
      <c r="G942" s="21"/>
      <c r="H942" s="21"/>
      <c r="I942" s="21"/>
      <c r="J942" s="21"/>
    </row>
    <row r="943" ht="42.75" spans="1:10">
      <c r="A943" s="18" t="s">
        <v>3413</v>
      </c>
      <c r="B943" s="18" t="s">
        <v>3414</v>
      </c>
      <c r="C943" s="18" t="s">
        <v>1954</v>
      </c>
      <c r="D943" s="18" t="s">
        <v>1955</v>
      </c>
      <c r="E943" s="18" t="s">
        <v>3415</v>
      </c>
      <c r="F943" s="18" t="s">
        <v>1956</v>
      </c>
      <c r="G943" s="18" t="s">
        <v>3416</v>
      </c>
      <c r="H943" s="18" t="s">
        <v>1958</v>
      </c>
      <c r="I943" s="18" t="s">
        <v>1959</v>
      </c>
      <c r="J943" s="18" t="s">
        <v>3414</v>
      </c>
    </row>
    <row r="944" ht="42.75" spans="1:10">
      <c r="A944" s="21"/>
      <c r="B944" s="21"/>
      <c r="C944" s="18" t="s">
        <v>1966</v>
      </c>
      <c r="D944" s="18" t="s">
        <v>1993</v>
      </c>
      <c r="E944" s="18" t="s">
        <v>3417</v>
      </c>
      <c r="F944" s="18" t="s">
        <v>1956</v>
      </c>
      <c r="G944" s="18" t="s">
        <v>2144</v>
      </c>
      <c r="H944" s="18" t="s">
        <v>1963</v>
      </c>
      <c r="I944" s="18" t="s">
        <v>1959</v>
      </c>
      <c r="J944" s="18" t="s">
        <v>3414</v>
      </c>
    </row>
    <row r="945" ht="42.75" spans="1:10">
      <c r="A945" s="21"/>
      <c r="B945" s="21"/>
      <c r="C945" s="18" t="s">
        <v>1971</v>
      </c>
      <c r="D945" s="18" t="s">
        <v>1972</v>
      </c>
      <c r="E945" s="18" t="s">
        <v>2551</v>
      </c>
      <c r="F945" s="18" t="s">
        <v>1956</v>
      </c>
      <c r="G945" s="18" t="s">
        <v>2032</v>
      </c>
      <c r="H945" s="18" t="s">
        <v>1963</v>
      </c>
      <c r="I945" s="18" t="s">
        <v>2055</v>
      </c>
      <c r="J945" s="18" t="s">
        <v>3414</v>
      </c>
    </row>
    <row r="946" ht="57" spans="1:10">
      <c r="A946" s="18" t="s">
        <v>3418</v>
      </c>
      <c r="B946" s="18" t="s">
        <v>3419</v>
      </c>
      <c r="C946" s="18" t="s">
        <v>1954</v>
      </c>
      <c r="D946" s="18" t="s">
        <v>1955</v>
      </c>
      <c r="E946" s="18" t="s">
        <v>3420</v>
      </c>
      <c r="F946" s="18" t="s">
        <v>1956</v>
      </c>
      <c r="G946" s="18" t="s">
        <v>2144</v>
      </c>
      <c r="H946" s="18" t="s">
        <v>1958</v>
      </c>
      <c r="I946" s="18" t="s">
        <v>1959</v>
      </c>
      <c r="J946" s="18" t="s">
        <v>3421</v>
      </c>
    </row>
    <row r="947" ht="57" spans="1:10">
      <c r="A947" s="21"/>
      <c r="B947" s="21"/>
      <c r="C947" s="18" t="s">
        <v>1966</v>
      </c>
      <c r="D947" s="18" t="s">
        <v>1993</v>
      </c>
      <c r="E947" s="18" t="s">
        <v>3422</v>
      </c>
      <c r="F947" s="18" t="s">
        <v>1969</v>
      </c>
      <c r="G947" s="18" t="s">
        <v>1970</v>
      </c>
      <c r="H947" s="18" t="s">
        <v>1963</v>
      </c>
      <c r="I947" s="18" t="s">
        <v>2055</v>
      </c>
      <c r="J947" s="18" t="s">
        <v>3421</v>
      </c>
    </row>
    <row r="948" ht="57" spans="1:10">
      <c r="A948" s="21"/>
      <c r="B948" s="21"/>
      <c r="C948" s="18" t="s">
        <v>1971</v>
      </c>
      <c r="D948" s="18" t="s">
        <v>1972</v>
      </c>
      <c r="E948" s="18" t="s">
        <v>2108</v>
      </c>
      <c r="F948" s="18" t="s">
        <v>1956</v>
      </c>
      <c r="G948" s="18" t="s">
        <v>1970</v>
      </c>
      <c r="H948" s="18" t="s">
        <v>1963</v>
      </c>
      <c r="I948" s="18" t="s">
        <v>2055</v>
      </c>
      <c r="J948" s="18" t="s">
        <v>3421</v>
      </c>
    </row>
    <row r="949" ht="57" spans="1:10">
      <c r="A949" s="18" t="s">
        <v>3423</v>
      </c>
      <c r="B949" s="18" t="s">
        <v>3424</v>
      </c>
      <c r="C949" s="18" t="s">
        <v>1954</v>
      </c>
      <c r="D949" s="18" t="s">
        <v>1955</v>
      </c>
      <c r="E949" s="18" t="s">
        <v>3425</v>
      </c>
      <c r="F949" s="18" t="s">
        <v>1956</v>
      </c>
      <c r="G949" s="18" t="s">
        <v>2043</v>
      </c>
      <c r="H949" s="18" t="s">
        <v>1958</v>
      </c>
      <c r="I949" s="18" t="s">
        <v>1959</v>
      </c>
      <c r="J949" s="18" t="s">
        <v>3421</v>
      </c>
    </row>
    <row r="950" ht="57" spans="1:10">
      <c r="A950" s="21"/>
      <c r="B950" s="21"/>
      <c r="C950" s="18" t="s">
        <v>1966</v>
      </c>
      <c r="D950" s="18" t="s">
        <v>1993</v>
      </c>
      <c r="E950" s="18" t="s">
        <v>3426</v>
      </c>
      <c r="F950" s="18" t="s">
        <v>1956</v>
      </c>
      <c r="G950" s="18" t="s">
        <v>1970</v>
      </c>
      <c r="H950" s="18" t="s">
        <v>1963</v>
      </c>
      <c r="I950" s="18" t="s">
        <v>2055</v>
      </c>
      <c r="J950" s="18" t="s">
        <v>3421</v>
      </c>
    </row>
    <row r="951" ht="57" spans="1:10">
      <c r="A951" s="21"/>
      <c r="B951" s="21"/>
      <c r="C951" s="18" t="s">
        <v>1971</v>
      </c>
      <c r="D951" s="18" t="s">
        <v>1972</v>
      </c>
      <c r="E951" s="18" t="s">
        <v>2108</v>
      </c>
      <c r="F951" s="18" t="s">
        <v>1956</v>
      </c>
      <c r="G951" s="18" t="s">
        <v>1970</v>
      </c>
      <c r="H951" s="18" t="s">
        <v>1963</v>
      </c>
      <c r="I951" s="18" t="s">
        <v>2055</v>
      </c>
      <c r="J951" s="18" t="s">
        <v>3421</v>
      </c>
    </row>
    <row r="952" ht="57" spans="1:10">
      <c r="A952" s="18" t="s">
        <v>3427</v>
      </c>
      <c r="B952" s="18" t="s">
        <v>3428</v>
      </c>
      <c r="C952" s="18" t="s">
        <v>1954</v>
      </c>
      <c r="D952" s="18" t="s">
        <v>1955</v>
      </c>
      <c r="E952" s="18" t="s">
        <v>3429</v>
      </c>
      <c r="F952" s="18" t="s">
        <v>1956</v>
      </c>
      <c r="G952" s="18" t="s">
        <v>2332</v>
      </c>
      <c r="H952" s="18" t="s">
        <v>1958</v>
      </c>
      <c r="I952" s="18" t="s">
        <v>1959</v>
      </c>
      <c r="J952" s="18" t="s">
        <v>3421</v>
      </c>
    </row>
    <row r="953" ht="57" spans="1:10">
      <c r="A953" s="21"/>
      <c r="B953" s="21"/>
      <c r="C953" s="18" t="s">
        <v>1966</v>
      </c>
      <c r="D953" s="18" t="s">
        <v>1993</v>
      </c>
      <c r="E953" s="18" t="s">
        <v>3430</v>
      </c>
      <c r="F953" s="18" t="s">
        <v>1956</v>
      </c>
      <c r="G953" s="18" t="s">
        <v>1970</v>
      </c>
      <c r="H953" s="18" t="s">
        <v>1963</v>
      </c>
      <c r="I953" s="18" t="s">
        <v>2055</v>
      </c>
      <c r="J953" s="18" t="s">
        <v>3421</v>
      </c>
    </row>
    <row r="954" ht="57" spans="1:10">
      <c r="A954" s="21"/>
      <c r="B954" s="21"/>
      <c r="C954" s="18" t="s">
        <v>1971</v>
      </c>
      <c r="D954" s="18" t="s">
        <v>1972</v>
      </c>
      <c r="E954" s="18" t="s">
        <v>2108</v>
      </c>
      <c r="F954" s="18" t="s">
        <v>1956</v>
      </c>
      <c r="G954" s="18" t="s">
        <v>1970</v>
      </c>
      <c r="H954" s="18" t="s">
        <v>1963</v>
      </c>
      <c r="I954" s="18" t="s">
        <v>2055</v>
      </c>
      <c r="J954" s="18" t="s">
        <v>3421</v>
      </c>
    </row>
    <row r="955" ht="57" spans="1:10">
      <c r="A955" s="18" t="s">
        <v>3431</v>
      </c>
      <c r="B955" s="18" t="s">
        <v>3432</v>
      </c>
      <c r="C955" s="18" t="s">
        <v>1954</v>
      </c>
      <c r="D955" s="18" t="s">
        <v>1955</v>
      </c>
      <c r="E955" s="18" t="s">
        <v>3433</v>
      </c>
      <c r="F955" s="18" t="s">
        <v>1956</v>
      </c>
      <c r="G955" s="18" t="s">
        <v>2254</v>
      </c>
      <c r="H955" s="18" t="s">
        <v>1958</v>
      </c>
      <c r="I955" s="18" t="s">
        <v>1959</v>
      </c>
      <c r="J955" s="18" t="s">
        <v>3421</v>
      </c>
    </row>
    <row r="956" ht="57" spans="1:10">
      <c r="A956" s="21"/>
      <c r="B956" s="21"/>
      <c r="C956" s="18" t="s">
        <v>1966</v>
      </c>
      <c r="D956" s="18" t="s">
        <v>1993</v>
      </c>
      <c r="E956" s="18" t="s">
        <v>3434</v>
      </c>
      <c r="F956" s="18" t="s">
        <v>1956</v>
      </c>
      <c r="G956" s="18" t="s">
        <v>1970</v>
      </c>
      <c r="H956" s="18" t="s">
        <v>1963</v>
      </c>
      <c r="I956" s="18" t="s">
        <v>2055</v>
      </c>
      <c r="J956" s="18" t="s">
        <v>3421</v>
      </c>
    </row>
    <row r="957" ht="57" spans="1:10">
      <c r="A957" s="21"/>
      <c r="B957" s="21"/>
      <c r="C957" s="18" t="s">
        <v>1971</v>
      </c>
      <c r="D957" s="18" t="s">
        <v>1972</v>
      </c>
      <c r="E957" s="18" t="s">
        <v>2108</v>
      </c>
      <c r="F957" s="18" t="s">
        <v>1956</v>
      </c>
      <c r="G957" s="18" t="s">
        <v>1970</v>
      </c>
      <c r="H957" s="18" t="s">
        <v>1963</v>
      </c>
      <c r="I957" s="18" t="s">
        <v>2055</v>
      </c>
      <c r="J957" s="18" t="s">
        <v>3421</v>
      </c>
    </row>
    <row r="958" ht="57" spans="1:10">
      <c r="A958" s="18" t="s">
        <v>3435</v>
      </c>
      <c r="B958" s="18" t="s">
        <v>3436</v>
      </c>
      <c r="C958" s="18" t="s">
        <v>1954</v>
      </c>
      <c r="D958" s="18" t="s">
        <v>1955</v>
      </c>
      <c r="E958" s="18" t="s">
        <v>3437</v>
      </c>
      <c r="F958" s="18" t="s">
        <v>1956</v>
      </c>
      <c r="G958" s="18" t="s">
        <v>2144</v>
      </c>
      <c r="H958" s="18" t="s">
        <v>1958</v>
      </c>
      <c r="I958" s="18" t="s">
        <v>1959</v>
      </c>
      <c r="J958" s="18" t="s">
        <v>3421</v>
      </c>
    </row>
    <row r="959" ht="57" spans="1:10">
      <c r="A959" s="21"/>
      <c r="B959" s="21"/>
      <c r="C959" s="18" t="s">
        <v>1966</v>
      </c>
      <c r="D959" s="18" t="s">
        <v>1993</v>
      </c>
      <c r="E959" s="18" t="s">
        <v>3430</v>
      </c>
      <c r="F959" s="18" t="s">
        <v>1956</v>
      </c>
      <c r="G959" s="18" t="s">
        <v>1970</v>
      </c>
      <c r="H959" s="18" t="s">
        <v>1963</v>
      </c>
      <c r="I959" s="18" t="s">
        <v>2055</v>
      </c>
      <c r="J959" s="18" t="s">
        <v>3421</v>
      </c>
    </row>
    <row r="960" ht="57" spans="1:10">
      <c r="A960" s="21"/>
      <c r="B960" s="21"/>
      <c r="C960" s="18" t="s">
        <v>1971</v>
      </c>
      <c r="D960" s="18" t="s">
        <v>1972</v>
      </c>
      <c r="E960" s="18" t="s">
        <v>2108</v>
      </c>
      <c r="F960" s="18" t="s">
        <v>1956</v>
      </c>
      <c r="G960" s="18" t="s">
        <v>1970</v>
      </c>
      <c r="H960" s="18" t="s">
        <v>1963</v>
      </c>
      <c r="I960" s="18" t="s">
        <v>2055</v>
      </c>
      <c r="J960" s="18" t="s">
        <v>3421</v>
      </c>
    </row>
    <row r="961" ht="14.25" spans="1:10">
      <c r="A961" s="18" t="s">
        <v>3438</v>
      </c>
      <c r="B961" s="21"/>
      <c r="C961" s="21"/>
      <c r="D961" s="21"/>
      <c r="E961" s="21"/>
      <c r="F961" s="21"/>
      <c r="G961" s="21"/>
      <c r="H961" s="21"/>
      <c r="I961" s="21"/>
      <c r="J961" s="21"/>
    </row>
    <row r="962" ht="14.25" spans="1:10">
      <c r="A962" s="18" t="s">
        <v>3439</v>
      </c>
      <c r="B962" s="21"/>
      <c r="C962" s="21"/>
      <c r="D962" s="21"/>
      <c r="E962" s="21"/>
      <c r="F962" s="21"/>
      <c r="G962" s="21"/>
      <c r="H962" s="21"/>
      <c r="I962" s="21"/>
      <c r="J962" s="21"/>
    </row>
    <row r="963" ht="28.5" spans="1:10">
      <c r="A963" s="18" t="s">
        <v>3440</v>
      </c>
      <c r="B963" s="18" t="s">
        <v>3441</v>
      </c>
      <c r="C963" s="18" t="s">
        <v>1954</v>
      </c>
      <c r="D963" s="18" t="s">
        <v>1955</v>
      </c>
      <c r="E963" s="18" t="s">
        <v>3442</v>
      </c>
      <c r="F963" s="18" t="s">
        <v>1969</v>
      </c>
      <c r="G963" s="18" t="s">
        <v>2254</v>
      </c>
      <c r="H963" s="18" t="s">
        <v>2114</v>
      </c>
      <c r="I963" s="18" t="s">
        <v>1959</v>
      </c>
      <c r="J963" s="18" t="s">
        <v>3442</v>
      </c>
    </row>
    <row r="964" ht="28.5" spans="1:10">
      <c r="A964" s="21"/>
      <c r="B964" s="21"/>
      <c r="C964" s="18" t="s">
        <v>1954</v>
      </c>
      <c r="D964" s="18" t="s">
        <v>1955</v>
      </c>
      <c r="E964" s="18" t="s">
        <v>3443</v>
      </c>
      <c r="F964" s="18" t="s">
        <v>1969</v>
      </c>
      <c r="G964" s="18" t="s">
        <v>2052</v>
      </c>
      <c r="H964" s="18" t="s">
        <v>2114</v>
      </c>
      <c r="I964" s="18" t="s">
        <v>1959</v>
      </c>
      <c r="J964" s="18" t="s">
        <v>3443</v>
      </c>
    </row>
    <row r="965" ht="28.5" spans="1:10">
      <c r="A965" s="21"/>
      <c r="B965" s="21"/>
      <c r="C965" s="18" t="s">
        <v>1954</v>
      </c>
      <c r="D965" s="18" t="s">
        <v>1960</v>
      </c>
      <c r="E965" s="18" t="s">
        <v>3444</v>
      </c>
      <c r="F965" s="18" t="s">
        <v>1956</v>
      </c>
      <c r="G965" s="18" t="s">
        <v>2032</v>
      </c>
      <c r="H965" s="18" t="s">
        <v>1963</v>
      </c>
      <c r="I965" s="18" t="s">
        <v>2055</v>
      </c>
      <c r="J965" s="18" t="s">
        <v>3444</v>
      </c>
    </row>
    <row r="966" ht="28.5" spans="1:10">
      <c r="A966" s="21"/>
      <c r="B966" s="21"/>
      <c r="C966" s="18" t="s">
        <v>1954</v>
      </c>
      <c r="D966" s="18" t="s">
        <v>1964</v>
      </c>
      <c r="E966" s="18" t="s">
        <v>3445</v>
      </c>
      <c r="F966" s="18" t="s">
        <v>2246</v>
      </c>
      <c r="G966" s="18" t="s">
        <v>2010</v>
      </c>
      <c r="H966" s="18" t="s">
        <v>2145</v>
      </c>
      <c r="I966" s="18" t="s">
        <v>1959</v>
      </c>
      <c r="J966" s="18" t="s">
        <v>3445</v>
      </c>
    </row>
    <row r="967" ht="28.5" spans="1:10">
      <c r="A967" s="21"/>
      <c r="B967" s="21"/>
      <c r="C967" s="18" t="s">
        <v>1954</v>
      </c>
      <c r="D967" s="18" t="s">
        <v>2129</v>
      </c>
      <c r="E967" s="18" t="s">
        <v>3446</v>
      </c>
      <c r="F967" s="18" t="s">
        <v>1956</v>
      </c>
      <c r="G967" s="18" t="s">
        <v>3447</v>
      </c>
      <c r="H967" s="18" t="s">
        <v>1958</v>
      </c>
      <c r="I967" s="18" t="s">
        <v>2055</v>
      </c>
      <c r="J967" s="18" t="s">
        <v>3446</v>
      </c>
    </row>
    <row r="968" ht="28.5" spans="1:10">
      <c r="A968" s="21"/>
      <c r="B968" s="21"/>
      <c r="C968" s="18" t="s">
        <v>1966</v>
      </c>
      <c r="D968" s="18" t="s">
        <v>1993</v>
      </c>
      <c r="E968" s="18" t="s">
        <v>3448</v>
      </c>
      <c r="F968" s="18" t="s">
        <v>1956</v>
      </c>
      <c r="G968" s="18" t="s">
        <v>2848</v>
      </c>
      <c r="H968" s="18" t="s">
        <v>1963</v>
      </c>
      <c r="I968" s="18" t="s">
        <v>2055</v>
      </c>
      <c r="J968" s="18" t="s">
        <v>3448</v>
      </c>
    </row>
    <row r="969" ht="28.5" spans="1:10">
      <c r="A969" s="21"/>
      <c r="B969" s="21"/>
      <c r="C969" s="18" t="s">
        <v>1971</v>
      </c>
      <c r="D969" s="18" t="s">
        <v>1972</v>
      </c>
      <c r="E969" s="18" t="s">
        <v>3449</v>
      </c>
      <c r="F969" s="18" t="s">
        <v>1956</v>
      </c>
      <c r="G969" s="18" t="s">
        <v>1970</v>
      </c>
      <c r="H969" s="18" t="s">
        <v>1963</v>
      </c>
      <c r="I969" s="18" t="s">
        <v>2055</v>
      </c>
      <c r="J969" s="18" t="s">
        <v>3449</v>
      </c>
    </row>
    <row r="970" ht="42.75" spans="1:10">
      <c r="A970" s="18" t="s">
        <v>3450</v>
      </c>
      <c r="B970" s="18" t="s">
        <v>3451</v>
      </c>
      <c r="C970" s="18" t="s">
        <v>1954</v>
      </c>
      <c r="D970" s="18" t="s">
        <v>1955</v>
      </c>
      <c r="E970" s="18" t="s">
        <v>3452</v>
      </c>
      <c r="F970" s="18" t="s">
        <v>1969</v>
      </c>
      <c r="G970" s="18" t="s">
        <v>2281</v>
      </c>
      <c r="H970" s="18" t="s">
        <v>3026</v>
      </c>
      <c r="I970" s="18" t="s">
        <v>1959</v>
      </c>
      <c r="J970" s="18" t="s">
        <v>3453</v>
      </c>
    </row>
    <row r="971" ht="42.75" spans="1:10">
      <c r="A971" s="21"/>
      <c r="B971" s="21"/>
      <c r="C971" s="18" t="s">
        <v>1954</v>
      </c>
      <c r="D971" s="18" t="s">
        <v>1955</v>
      </c>
      <c r="E971" s="18" t="s">
        <v>3454</v>
      </c>
      <c r="F971" s="18" t="s">
        <v>1969</v>
      </c>
      <c r="G971" s="18" t="s">
        <v>2015</v>
      </c>
      <c r="H971" s="18" t="s">
        <v>2229</v>
      </c>
      <c r="I971" s="18" t="s">
        <v>1959</v>
      </c>
      <c r="J971" s="18" t="s">
        <v>3455</v>
      </c>
    </row>
    <row r="972" ht="28.5" spans="1:10">
      <c r="A972" s="21"/>
      <c r="B972" s="21"/>
      <c r="C972" s="18" t="s">
        <v>1954</v>
      </c>
      <c r="D972" s="18" t="s">
        <v>1955</v>
      </c>
      <c r="E972" s="18" t="s">
        <v>3456</v>
      </c>
      <c r="F972" s="18" t="s">
        <v>1969</v>
      </c>
      <c r="G972" s="18" t="s">
        <v>2254</v>
      </c>
      <c r="H972" s="18" t="s">
        <v>2229</v>
      </c>
      <c r="I972" s="18" t="s">
        <v>1959</v>
      </c>
      <c r="J972" s="18" t="s">
        <v>3456</v>
      </c>
    </row>
    <row r="973" ht="28.5" spans="1:10">
      <c r="A973" s="21"/>
      <c r="B973" s="21"/>
      <c r="C973" s="18" t="s">
        <v>1954</v>
      </c>
      <c r="D973" s="18" t="s">
        <v>1964</v>
      </c>
      <c r="E973" s="18" t="s">
        <v>3457</v>
      </c>
      <c r="F973" s="18" t="s">
        <v>2246</v>
      </c>
      <c r="G973" s="18" t="s">
        <v>2010</v>
      </c>
      <c r="H973" s="18" t="s">
        <v>2145</v>
      </c>
      <c r="I973" s="18" t="s">
        <v>1959</v>
      </c>
      <c r="J973" s="18" t="s">
        <v>3458</v>
      </c>
    </row>
    <row r="974" ht="28.5" spans="1:10">
      <c r="A974" s="21"/>
      <c r="B974" s="21"/>
      <c r="C974" s="18" t="s">
        <v>1954</v>
      </c>
      <c r="D974" s="18" t="s">
        <v>2129</v>
      </c>
      <c r="E974" s="18" t="s">
        <v>3459</v>
      </c>
      <c r="F974" s="18" t="s">
        <v>1956</v>
      </c>
      <c r="G974" s="18" t="s">
        <v>2039</v>
      </c>
      <c r="H974" s="18" t="s">
        <v>1958</v>
      </c>
      <c r="I974" s="18" t="s">
        <v>2055</v>
      </c>
      <c r="J974" s="18" t="s">
        <v>3459</v>
      </c>
    </row>
    <row r="975" ht="28.5" spans="1:10">
      <c r="A975" s="21"/>
      <c r="B975" s="21"/>
      <c r="C975" s="18" t="s">
        <v>1966</v>
      </c>
      <c r="D975" s="18" t="s">
        <v>1993</v>
      </c>
      <c r="E975" s="18" t="s">
        <v>3460</v>
      </c>
      <c r="F975" s="18" t="s">
        <v>1956</v>
      </c>
      <c r="G975" s="18" t="s">
        <v>2015</v>
      </c>
      <c r="H975" s="18" t="s">
        <v>1963</v>
      </c>
      <c r="I975" s="18" t="s">
        <v>2055</v>
      </c>
      <c r="J975" s="18" t="s">
        <v>3460</v>
      </c>
    </row>
    <row r="976" ht="28.5" spans="1:10">
      <c r="A976" s="21"/>
      <c r="B976" s="21"/>
      <c r="C976" s="18" t="s">
        <v>1971</v>
      </c>
      <c r="D976" s="18" t="s">
        <v>1972</v>
      </c>
      <c r="E976" s="18" t="s">
        <v>3461</v>
      </c>
      <c r="F976" s="18" t="s">
        <v>1956</v>
      </c>
      <c r="G976" s="18" t="s">
        <v>1970</v>
      </c>
      <c r="H976" s="18" t="s">
        <v>1963</v>
      </c>
      <c r="I976" s="18" t="s">
        <v>2055</v>
      </c>
      <c r="J976" s="18" t="s">
        <v>3461</v>
      </c>
    </row>
    <row r="977" ht="28.5" spans="1:10">
      <c r="A977" s="18" t="s">
        <v>3462</v>
      </c>
      <c r="B977" s="18" t="s">
        <v>3463</v>
      </c>
      <c r="C977" s="18" t="s">
        <v>1954</v>
      </c>
      <c r="D977" s="18" t="s">
        <v>1955</v>
      </c>
      <c r="E977" s="18" t="s">
        <v>3464</v>
      </c>
      <c r="F977" s="18" t="s">
        <v>1969</v>
      </c>
      <c r="G977" s="18" t="s">
        <v>3141</v>
      </c>
      <c r="H977" s="18" t="s">
        <v>3465</v>
      </c>
      <c r="I977" s="18" t="s">
        <v>1959</v>
      </c>
      <c r="J977" s="18" t="s">
        <v>3464</v>
      </c>
    </row>
    <row r="978" ht="28.5" spans="1:10">
      <c r="A978" s="21"/>
      <c r="B978" s="21"/>
      <c r="C978" s="18" t="s">
        <v>1954</v>
      </c>
      <c r="D978" s="18" t="s">
        <v>1955</v>
      </c>
      <c r="E978" s="18" t="s">
        <v>3466</v>
      </c>
      <c r="F978" s="18" t="s">
        <v>1969</v>
      </c>
      <c r="G978" s="18" t="s">
        <v>1957</v>
      </c>
      <c r="H978" s="18" t="s">
        <v>3026</v>
      </c>
      <c r="I978" s="18" t="s">
        <v>1959</v>
      </c>
      <c r="J978" s="18" t="s">
        <v>3466</v>
      </c>
    </row>
    <row r="979" ht="28.5" spans="1:10">
      <c r="A979" s="21"/>
      <c r="B979" s="21"/>
      <c r="C979" s="18" t="s">
        <v>1954</v>
      </c>
      <c r="D979" s="18" t="s">
        <v>1964</v>
      </c>
      <c r="E979" s="18" t="s">
        <v>3457</v>
      </c>
      <c r="F979" s="18" t="s">
        <v>1956</v>
      </c>
      <c r="G979" s="18" t="s">
        <v>2010</v>
      </c>
      <c r="H979" s="18" t="s">
        <v>2145</v>
      </c>
      <c r="I979" s="18" t="s">
        <v>2055</v>
      </c>
      <c r="J979" s="18" t="s">
        <v>3467</v>
      </c>
    </row>
    <row r="980" ht="28.5" spans="1:10">
      <c r="A980" s="21"/>
      <c r="B980" s="21"/>
      <c r="C980" s="18" t="s">
        <v>1954</v>
      </c>
      <c r="D980" s="18" t="s">
        <v>2129</v>
      </c>
      <c r="E980" s="18" t="s">
        <v>3446</v>
      </c>
      <c r="F980" s="18" t="s">
        <v>1956</v>
      </c>
      <c r="G980" s="18" t="s">
        <v>2470</v>
      </c>
      <c r="H980" s="18" t="s">
        <v>1958</v>
      </c>
      <c r="I980" s="18" t="s">
        <v>2055</v>
      </c>
      <c r="J980" s="18" t="s">
        <v>3446</v>
      </c>
    </row>
    <row r="981" ht="28.5" spans="1:10">
      <c r="A981" s="21"/>
      <c r="B981" s="21"/>
      <c r="C981" s="18" t="s">
        <v>1966</v>
      </c>
      <c r="D981" s="18" t="s">
        <v>1993</v>
      </c>
      <c r="E981" s="18" t="s">
        <v>3468</v>
      </c>
      <c r="F981" s="18" t="s">
        <v>1969</v>
      </c>
      <c r="G981" s="18" t="s">
        <v>2470</v>
      </c>
      <c r="H981" s="18" t="s">
        <v>1958</v>
      </c>
      <c r="I981" s="18" t="s">
        <v>1959</v>
      </c>
      <c r="J981" s="18" t="s">
        <v>3468</v>
      </c>
    </row>
    <row r="982" ht="28.5" spans="1:10">
      <c r="A982" s="21"/>
      <c r="B982" s="21"/>
      <c r="C982" s="18" t="s">
        <v>1966</v>
      </c>
      <c r="D982" s="18" t="s">
        <v>2092</v>
      </c>
      <c r="E982" s="18" t="s">
        <v>3469</v>
      </c>
      <c r="F982" s="18" t="s">
        <v>1956</v>
      </c>
      <c r="G982" s="18" t="s">
        <v>2041</v>
      </c>
      <c r="H982" s="18" t="s">
        <v>2145</v>
      </c>
      <c r="I982" s="18" t="s">
        <v>2055</v>
      </c>
      <c r="J982" s="18" t="s">
        <v>3469</v>
      </c>
    </row>
    <row r="983" ht="28.5" spans="1:10">
      <c r="A983" s="21"/>
      <c r="B983" s="21"/>
      <c r="C983" s="18" t="s">
        <v>1971</v>
      </c>
      <c r="D983" s="18" t="s">
        <v>1972</v>
      </c>
      <c r="E983" s="18" t="s">
        <v>3461</v>
      </c>
      <c r="F983" s="18" t="s">
        <v>1956</v>
      </c>
      <c r="G983" s="18" t="s">
        <v>1970</v>
      </c>
      <c r="H983" s="18" t="s">
        <v>1963</v>
      </c>
      <c r="I983" s="18" t="s">
        <v>2055</v>
      </c>
      <c r="J983" s="18" t="s">
        <v>3461</v>
      </c>
    </row>
    <row r="984" ht="28.5" spans="1:10">
      <c r="A984" s="18" t="s">
        <v>3470</v>
      </c>
      <c r="B984" s="18" t="s">
        <v>3441</v>
      </c>
      <c r="C984" s="18" t="s">
        <v>1954</v>
      </c>
      <c r="D984" s="18" t="s">
        <v>1955</v>
      </c>
      <c r="E984" s="18" t="s">
        <v>3471</v>
      </c>
      <c r="F984" s="18" t="s">
        <v>1956</v>
      </c>
      <c r="G984" s="18" t="s">
        <v>2010</v>
      </c>
      <c r="H984" s="18" t="s">
        <v>2090</v>
      </c>
      <c r="I984" s="18" t="s">
        <v>1959</v>
      </c>
      <c r="J984" s="18" t="s">
        <v>3471</v>
      </c>
    </row>
    <row r="985" ht="28.5" spans="1:10">
      <c r="A985" s="21"/>
      <c r="B985" s="21"/>
      <c r="C985" s="18" t="s">
        <v>1954</v>
      </c>
      <c r="D985" s="18" t="s">
        <v>1964</v>
      </c>
      <c r="E985" s="18" t="s">
        <v>3472</v>
      </c>
      <c r="F985" s="18" t="s">
        <v>1956</v>
      </c>
      <c r="G985" s="18" t="s">
        <v>2010</v>
      </c>
      <c r="H985" s="18" t="s">
        <v>2145</v>
      </c>
      <c r="I985" s="18" t="s">
        <v>1959</v>
      </c>
      <c r="J985" s="18" t="s">
        <v>3467</v>
      </c>
    </row>
    <row r="986" ht="28.5" spans="1:10">
      <c r="A986" s="21"/>
      <c r="B986" s="21"/>
      <c r="C986" s="18" t="s">
        <v>1954</v>
      </c>
      <c r="D986" s="18" t="s">
        <v>2129</v>
      </c>
      <c r="E986" s="18" t="s">
        <v>3446</v>
      </c>
      <c r="F986" s="18" t="s">
        <v>2246</v>
      </c>
      <c r="G986" s="18" t="s">
        <v>2623</v>
      </c>
      <c r="H986" s="18" t="s">
        <v>1958</v>
      </c>
      <c r="I986" s="18" t="s">
        <v>1959</v>
      </c>
      <c r="J986" s="18" t="s">
        <v>3446</v>
      </c>
    </row>
    <row r="987" ht="28.5" spans="1:10">
      <c r="A987" s="21"/>
      <c r="B987" s="21"/>
      <c r="C987" s="18" t="s">
        <v>1966</v>
      </c>
      <c r="D987" s="18" t="s">
        <v>2092</v>
      </c>
      <c r="E987" s="18" t="s">
        <v>3469</v>
      </c>
      <c r="F987" s="18" t="s">
        <v>1969</v>
      </c>
      <c r="G987" s="18" t="s">
        <v>2144</v>
      </c>
      <c r="H987" s="18" t="s">
        <v>2145</v>
      </c>
      <c r="I987" s="18" t="s">
        <v>1959</v>
      </c>
      <c r="J987" s="18" t="s">
        <v>3469</v>
      </c>
    </row>
    <row r="988" ht="28.5" spans="1:10">
      <c r="A988" s="21"/>
      <c r="B988" s="21"/>
      <c r="C988" s="18" t="s">
        <v>1971</v>
      </c>
      <c r="D988" s="18" t="s">
        <v>1972</v>
      </c>
      <c r="E988" s="18" t="s">
        <v>3473</v>
      </c>
      <c r="F988" s="18" t="s">
        <v>1969</v>
      </c>
      <c r="G988" s="18" t="s">
        <v>1970</v>
      </c>
      <c r="H988" s="18" t="s">
        <v>1963</v>
      </c>
      <c r="I988" s="18" t="s">
        <v>1959</v>
      </c>
      <c r="J988" s="18" t="s">
        <v>3473</v>
      </c>
    </row>
    <row r="989" ht="14.25" spans="1:10">
      <c r="A989" s="18" t="s">
        <v>3474</v>
      </c>
      <c r="B989" s="21"/>
      <c r="C989" s="21"/>
      <c r="D989" s="21"/>
      <c r="E989" s="21"/>
      <c r="F989" s="21"/>
      <c r="G989" s="21"/>
      <c r="H989" s="21"/>
      <c r="I989" s="21"/>
      <c r="J989" s="21"/>
    </row>
    <row r="990" ht="14.25" spans="1:10">
      <c r="A990" s="18" t="s">
        <v>3475</v>
      </c>
      <c r="B990" s="21"/>
      <c r="C990" s="21"/>
      <c r="D990" s="21"/>
      <c r="E990" s="21"/>
      <c r="F990" s="21"/>
      <c r="G990" s="21"/>
      <c r="H990" s="21"/>
      <c r="I990" s="21"/>
      <c r="J990" s="21"/>
    </row>
    <row r="991" ht="42.75" spans="1:10">
      <c r="A991" s="18" t="s">
        <v>2324</v>
      </c>
      <c r="B991" s="18" t="s">
        <v>3476</v>
      </c>
      <c r="C991" s="18" t="s">
        <v>1954</v>
      </c>
      <c r="D991" s="18" t="s">
        <v>1960</v>
      </c>
      <c r="E991" s="18" t="s">
        <v>3477</v>
      </c>
      <c r="F991" s="18" t="s">
        <v>1969</v>
      </c>
      <c r="G991" s="18" t="s">
        <v>2048</v>
      </c>
      <c r="H991" s="18" t="s">
        <v>2479</v>
      </c>
      <c r="I991" s="18" t="s">
        <v>1959</v>
      </c>
      <c r="J991" s="18" t="s">
        <v>3478</v>
      </c>
    </row>
    <row r="992" ht="14.25" spans="1:10">
      <c r="A992" s="21"/>
      <c r="B992" s="21"/>
      <c r="C992" s="18" t="s">
        <v>1966</v>
      </c>
      <c r="D992" s="18" t="s">
        <v>1993</v>
      </c>
      <c r="E992" s="18" t="s">
        <v>3479</v>
      </c>
      <c r="F992" s="18" t="s">
        <v>1969</v>
      </c>
      <c r="G992" s="18" t="s">
        <v>2048</v>
      </c>
      <c r="H992" s="18" t="s">
        <v>2479</v>
      </c>
      <c r="I992" s="18" t="s">
        <v>1959</v>
      </c>
      <c r="J992" s="18" t="s">
        <v>3480</v>
      </c>
    </row>
    <row r="993" ht="14.25" spans="1:10">
      <c r="A993" s="21"/>
      <c r="B993" s="21"/>
      <c r="C993" s="18" t="s">
        <v>1966</v>
      </c>
      <c r="D993" s="18" t="s">
        <v>2153</v>
      </c>
      <c r="E993" s="18" t="s">
        <v>3481</v>
      </c>
      <c r="F993" s="18" t="s">
        <v>1969</v>
      </c>
      <c r="G993" s="18" t="s">
        <v>2048</v>
      </c>
      <c r="H993" s="18" t="s">
        <v>2479</v>
      </c>
      <c r="I993" s="18" t="s">
        <v>1959</v>
      </c>
      <c r="J993" s="18" t="s">
        <v>3482</v>
      </c>
    </row>
    <row r="994" ht="28.5" spans="1:10">
      <c r="A994" s="21"/>
      <c r="B994" s="21"/>
      <c r="C994" s="18" t="s">
        <v>1971</v>
      </c>
      <c r="D994" s="18" t="s">
        <v>1972</v>
      </c>
      <c r="E994" s="18" t="s">
        <v>2056</v>
      </c>
      <c r="F994" s="18" t="s">
        <v>1969</v>
      </c>
      <c r="G994" s="18" t="s">
        <v>2048</v>
      </c>
      <c r="H994" s="18" t="s">
        <v>1963</v>
      </c>
      <c r="I994" s="18" t="s">
        <v>1959</v>
      </c>
      <c r="J994" s="18" t="s">
        <v>3483</v>
      </c>
    </row>
    <row r="995" ht="28.5" spans="1:10">
      <c r="A995" s="18" t="s">
        <v>3484</v>
      </c>
      <c r="B995" s="18" t="s">
        <v>3485</v>
      </c>
      <c r="C995" s="18" t="s">
        <v>1954</v>
      </c>
      <c r="D995" s="18" t="s">
        <v>1955</v>
      </c>
      <c r="E995" s="18" t="s">
        <v>3485</v>
      </c>
      <c r="F995" s="18" t="s">
        <v>1969</v>
      </c>
      <c r="G995" s="18" t="s">
        <v>2564</v>
      </c>
      <c r="H995" s="18" t="s">
        <v>2479</v>
      </c>
      <c r="I995" s="18" t="s">
        <v>1959</v>
      </c>
      <c r="J995" s="18" t="s">
        <v>3486</v>
      </c>
    </row>
    <row r="996" ht="14.25" spans="1:10">
      <c r="A996" s="21"/>
      <c r="B996" s="21"/>
      <c r="C996" s="18" t="s">
        <v>1966</v>
      </c>
      <c r="D996" s="18" t="s">
        <v>1993</v>
      </c>
      <c r="E996" s="18" t="s">
        <v>3487</v>
      </c>
      <c r="F996" s="18" t="s">
        <v>1969</v>
      </c>
      <c r="G996" s="18" t="s">
        <v>2041</v>
      </c>
      <c r="H996" s="18" t="s">
        <v>2479</v>
      </c>
      <c r="I996" s="18" t="s">
        <v>1959</v>
      </c>
      <c r="J996" s="18" t="s">
        <v>3486</v>
      </c>
    </row>
    <row r="997" ht="14.25" spans="1:10">
      <c r="A997" s="21"/>
      <c r="B997" s="21"/>
      <c r="C997" s="18" t="s">
        <v>1971</v>
      </c>
      <c r="D997" s="18" t="s">
        <v>1972</v>
      </c>
      <c r="E997" s="18" t="s">
        <v>2120</v>
      </c>
      <c r="F997" s="18" t="s">
        <v>1969</v>
      </c>
      <c r="G997" s="18" t="s">
        <v>2041</v>
      </c>
      <c r="H997" s="18" t="s">
        <v>1963</v>
      </c>
      <c r="I997" s="18" t="s">
        <v>1959</v>
      </c>
      <c r="J997" s="18" t="s">
        <v>1973</v>
      </c>
    </row>
    <row r="998" ht="28.5" spans="1:10">
      <c r="A998" s="18" t="s">
        <v>3488</v>
      </c>
      <c r="B998" s="18" t="s">
        <v>3489</v>
      </c>
      <c r="C998" s="18" t="s">
        <v>1954</v>
      </c>
      <c r="D998" s="18" t="s">
        <v>1955</v>
      </c>
      <c r="E998" s="18" t="s">
        <v>3490</v>
      </c>
      <c r="F998" s="18" t="s">
        <v>1969</v>
      </c>
      <c r="G998" s="18" t="s">
        <v>2281</v>
      </c>
      <c r="H998" s="18" t="s">
        <v>2479</v>
      </c>
      <c r="I998" s="18" t="s">
        <v>1959</v>
      </c>
      <c r="J998" s="18" t="s">
        <v>3478</v>
      </c>
    </row>
    <row r="999" ht="28.5" spans="1:10">
      <c r="A999" s="21"/>
      <c r="B999" s="21"/>
      <c r="C999" s="18" t="s">
        <v>1966</v>
      </c>
      <c r="D999" s="18" t="s">
        <v>1993</v>
      </c>
      <c r="E999" s="18" t="s">
        <v>3491</v>
      </c>
      <c r="F999" s="18" t="s">
        <v>1969</v>
      </c>
      <c r="G999" s="18" t="s">
        <v>2048</v>
      </c>
      <c r="H999" s="18" t="s">
        <v>2479</v>
      </c>
      <c r="I999" s="18" t="s">
        <v>1959</v>
      </c>
      <c r="J999" s="18" t="s">
        <v>3478</v>
      </c>
    </row>
    <row r="1000" ht="14.25" spans="1:10">
      <c r="A1000" s="21"/>
      <c r="B1000" s="21"/>
      <c r="C1000" s="18" t="s">
        <v>1971</v>
      </c>
      <c r="D1000" s="18" t="s">
        <v>1972</v>
      </c>
      <c r="E1000" s="18" t="s">
        <v>2120</v>
      </c>
      <c r="F1000" s="18" t="s">
        <v>1969</v>
      </c>
      <c r="G1000" s="18" t="s">
        <v>2048</v>
      </c>
      <c r="H1000" s="18" t="s">
        <v>1963</v>
      </c>
      <c r="I1000" s="18" t="s">
        <v>1959</v>
      </c>
      <c r="J1000" s="18" t="s">
        <v>1973</v>
      </c>
    </row>
    <row r="1001" ht="28.5" spans="1:10">
      <c r="A1001" s="18" t="s">
        <v>3492</v>
      </c>
      <c r="B1001" s="18" t="s">
        <v>3493</v>
      </c>
      <c r="C1001" s="18" t="s">
        <v>1954</v>
      </c>
      <c r="D1001" s="18" t="s">
        <v>1955</v>
      </c>
      <c r="E1001" s="18" t="s">
        <v>3494</v>
      </c>
      <c r="F1001" s="18" t="s">
        <v>1969</v>
      </c>
      <c r="G1001" s="18" t="s">
        <v>2281</v>
      </c>
      <c r="H1001" s="18" t="s">
        <v>2479</v>
      </c>
      <c r="I1001" s="18" t="s">
        <v>1959</v>
      </c>
      <c r="J1001" s="18" t="s">
        <v>3495</v>
      </c>
    </row>
    <row r="1002" ht="14.25" spans="1:10">
      <c r="A1002" s="21"/>
      <c r="B1002" s="21"/>
      <c r="C1002" s="18" t="s">
        <v>1966</v>
      </c>
      <c r="D1002" s="18" t="s">
        <v>1993</v>
      </c>
      <c r="E1002" s="18" t="s">
        <v>3481</v>
      </c>
      <c r="F1002" s="18" t="s">
        <v>1969</v>
      </c>
      <c r="G1002" s="18" t="s">
        <v>2048</v>
      </c>
      <c r="H1002" s="18" t="s">
        <v>2479</v>
      </c>
      <c r="I1002" s="18" t="s">
        <v>1959</v>
      </c>
      <c r="J1002" s="18" t="s">
        <v>3482</v>
      </c>
    </row>
    <row r="1003" ht="28.5" spans="1:10">
      <c r="A1003" s="21"/>
      <c r="B1003" s="21"/>
      <c r="C1003" s="18" t="s">
        <v>1971</v>
      </c>
      <c r="D1003" s="18" t="s">
        <v>1972</v>
      </c>
      <c r="E1003" s="18" t="s">
        <v>2120</v>
      </c>
      <c r="F1003" s="18" t="s">
        <v>1969</v>
      </c>
      <c r="G1003" s="18" t="s">
        <v>2048</v>
      </c>
      <c r="H1003" s="18" t="s">
        <v>1963</v>
      </c>
      <c r="I1003" s="18" t="s">
        <v>1959</v>
      </c>
      <c r="J1003" s="18" t="s">
        <v>3483</v>
      </c>
    </row>
    <row r="1004" ht="42.75" spans="1:10">
      <c r="A1004" s="18" t="s">
        <v>3496</v>
      </c>
      <c r="B1004" s="18" t="s">
        <v>3497</v>
      </c>
      <c r="C1004" s="18" t="s">
        <v>1954</v>
      </c>
      <c r="D1004" s="18" t="s">
        <v>1955</v>
      </c>
      <c r="E1004" s="18" t="s">
        <v>3498</v>
      </c>
      <c r="F1004" s="18" t="s">
        <v>1969</v>
      </c>
      <c r="G1004" s="18" t="s">
        <v>2281</v>
      </c>
      <c r="H1004" s="18" t="s">
        <v>2479</v>
      </c>
      <c r="I1004" s="18" t="s">
        <v>1959</v>
      </c>
      <c r="J1004" s="18" t="s">
        <v>3478</v>
      </c>
    </row>
    <row r="1005" ht="28.5" spans="1:10">
      <c r="A1005" s="21"/>
      <c r="B1005" s="21"/>
      <c r="C1005" s="18" t="s">
        <v>1966</v>
      </c>
      <c r="D1005" s="18" t="s">
        <v>2153</v>
      </c>
      <c r="E1005" s="18" t="s">
        <v>3479</v>
      </c>
      <c r="F1005" s="18" t="s">
        <v>1969</v>
      </c>
      <c r="G1005" s="18" t="s">
        <v>2048</v>
      </c>
      <c r="H1005" s="18" t="s">
        <v>2479</v>
      </c>
      <c r="I1005" s="18" t="s">
        <v>1959</v>
      </c>
      <c r="J1005" s="18" t="s">
        <v>3478</v>
      </c>
    </row>
    <row r="1006" ht="28.5" spans="1:10">
      <c r="A1006" s="21"/>
      <c r="B1006" s="21"/>
      <c r="C1006" s="18" t="s">
        <v>1971</v>
      </c>
      <c r="D1006" s="18" t="s">
        <v>1972</v>
      </c>
      <c r="E1006" s="18" t="s">
        <v>3499</v>
      </c>
      <c r="F1006" s="18" t="s">
        <v>1969</v>
      </c>
      <c r="G1006" s="18" t="s">
        <v>2048</v>
      </c>
      <c r="H1006" s="18" t="s">
        <v>1963</v>
      </c>
      <c r="I1006" s="18" t="s">
        <v>1959</v>
      </c>
      <c r="J1006" s="18" t="s">
        <v>1973</v>
      </c>
    </row>
    <row r="1007" ht="14.25" spans="1:10">
      <c r="A1007" s="18" t="s">
        <v>3500</v>
      </c>
      <c r="B1007" s="21"/>
      <c r="C1007" s="21"/>
      <c r="D1007" s="21"/>
      <c r="E1007" s="21"/>
      <c r="F1007" s="21"/>
      <c r="G1007" s="21"/>
      <c r="H1007" s="21"/>
      <c r="I1007" s="21"/>
      <c r="J1007" s="21"/>
    </row>
    <row r="1008" ht="28.5" spans="1:10">
      <c r="A1008" s="18" t="s">
        <v>3501</v>
      </c>
      <c r="B1008" s="21"/>
      <c r="C1008" s="21"/>
      <c r="D1008" s="21"/>
      <c r="E1008" s="21"/>
      <c r="F1008" s="21"/>
      <c r="G1008" s="21"/>
      <c r="H1008" s="21"/>
      <c r="I1008" s="21"/>
      <c r="J1008" s="21"/>
    </row>
    <row r="1009" ht="71.25" spans="1:10">
      <c r="A1009" s="18" t="s">
        <v>3502</v>
      </c>
      <c r="B1009" s="18" t="s">
        <v>3503</v>
      </c>
      <c r="C1009" s="18" t="s">
        <v>1954</v>
      </c>
      <c r="D1009" s="18" t="s">
        <v>1955</v>
      </c>
      <c r="E1009" s="18" t="s">
        <v>3504</v>
      </c>
      <c r="F1009" s="18" t="s">
        <v>2246</v>
      </c>
      <c r="G1009" s="18" t="s">
        <v>3505</v>
      </c>
      <c r="H1009" s="18" t="s">
        <v>2105</v>
      </c>
      <c r="I1009" s="18" t="s">
        <v>1959</v>
      </c>
      <c r="J1009" s="18" t="s">
        <v>3506</v>
      </c>
    </row>
    <row r="1010" ht="42.75" spans="1:10">
      <c r="A1010" s="21"/>
      <c r="B1010" s="21"/>
      <c r="C1010" s="18" t="s">
        <v>1954</v>
      </c>
      <c r="D1010" s="18" t="s">
        <v>1964</v>
      </c>
      <c r="E1010" s="18" t="s">
        <v>3507</v>
      </c>
      <c r="F1010" s="18" t="s">
        <v>1956</v>
      </c>
      <c r="G1010" s="18" t="s">
        <v>1962</v>
      </c>
      <c r="H1010" s="18" t="s">
        <v>1963</v>
      </c>
      <c r="I1010" s="18" t="s">
        <v>1959</v>
      </c>
      <c r="J1010" s="18" t="s">
        <v>3508</v>
      </c>
    </row>
    <row r="1011" ht="57" spans="1:10">
      <c r="A1011" s="21"/>
      <c r="B1011" s="21"/>
      <c r="C1011" s="18" t="s">
        <v>1966</v>
      </c>
      <c r="D1011" s="18" t="s">
        <v>1993</v>
      </c>
      <c r="E1011" s="18" t="s">
        <v>3509</v>
      </c>
      <c r="F1011" s="18" t="s">
        <v>1956</v>
      </c>
      <c r="G1011" s="18" t="s">
        <v>2032</v>
      </c>
      <c r="H1011" s="18" t="s">
        <v>1963</v>
      </c>
      <c r="I1011" s="18" t="s">
        <v>2055</v>
      </c>
      <c r="J1011" s="18" t="s">
        <v>3510</v>
      </c>
    </row>
    <row r="1012" ht="42.75" spans="1:10">
      <c r="A1012" s="21"/>
      <c r="B1012" s="21"/>
      <c r="C1012" s="18" t="s">
        <v>1966</v>
      </c>
      <c r="D1012" s="18" t="s">
        <v>2092</v>
      </c>
      <c r="E1012" s="18" t="s">
        <v>3511</v>
      </c>
      <c r="F1012" s="18" t="s">
        <v>1956</v>
      </c>
      <c r="G1012" s="18" t="s">
        <v>2032</v>
      </c>
      <c r="H1012" s="18" t="s">
        <v>1963</v>
      </c>
      <c r="I1012" s="18" t="s">
        <v>2055</v>
      </c>
      <c r="J1012" s="18" t="s">
        <v>3512</v>
      </c>
    </row>
    <row r="1013" ht="28.5" spans="1:10">
      <c r="A1013" s="21"/>
      <c r="B1013" s="21"/>
      <c r="C1013" s="18" t="s">
        <v>1971</v>
      </c>
      <c r="D1013" s="18" t="s">
        <v>1972</v>
      </c>
      <c r="E1013" s="18" t="s">
        <v>3513</v>
      </c>
      <c r="F1013" s="18" t="s">
        <v>1969</v>
      </c>
      <c r="G1013" s="18" t="s">
        <v>2032</v>
      </c>
      <c r="H1013" s="18" t="s">
        <v>1963</v>
      </c>
      <c r="I1013" s="18" t="s">
        <v>1959</v>
      </c>
      <c r="J1013" s="18" t="s">
        <v>3514</v>
      </c>
    </row>
    <row r="1014" ht="42.75" spans="1:10">
      <c r="A1014" s="18" t="s">
        <v>3515</v>
      </c>
      <c r="B1014" s="18" t="s">
        <v>3516</v>
      </c>
      <c r="C1014" s="18" t="s">
        <v>1954</v>
      </c>
      <c r="D1014" s="18" t="s">
        <v>1955</v>
      </c>
      <c r="E1014" s="18" t="s">
        <v>3517</v>
      </c>
      <c r="F1014" s="18" t="s">
        <v>1956</v>
      </c>
      <c r="G1014" s="18" t="s">
        <v>3518</v>
      </c>
      <c r="H1014" s="18" t="s">
        <v>2105</v>
      </c>
      <c r="I1014" s="18" t="s">
        <v>1959</v>
      </c>
      <c r="J1014" s="18" t="s">
        <v>3519</v>
      </c>
    </row>
    <row r="1015" ht="28.5" spans="1:10">
      <c r="A1015" s="21"/>
      <c r="B1015" s="21"/>
      <c r="C1015" s="18" t="s">
        <v>1966</v>
      </c>
      <c r="D1015" s="18" t="s">
        <v>1993</v>
      </c>
      <c r="E1015" s="18" t="s">
        <v>3520</v>
      </c>
      <c r="F1015" s="18" t="s">
        <v>1956</v>
      </c>
      <c r="G1015" s="18" t="s">
        <v>3521</v>
      </c>
      <c r="H1015" s="18" t="s">
        <v>1950</v>
      </c>
      <c r="I1015" s="18" t="s">
        <v>2055</v>
      </c>
      <c r="J1015" s="18" t="s">
        <v>3522</v>
      </c>
    </row>
    <row r="1016" ht="28.5" spans="1:10">
      <c r="A1016" s="21"/>
      <c r="B1016" s="21"/>
      <c r="C1016" s="18" t="s">
        <v>1971</v>
      </c>
      <c r="D1016" s="18" t="s">
        <v>1972</v>
      </c>
      <c r="E1016" s="18" t="s">
        <v>3523</v>
      </c>
      <c r="F1016" s="18" t="s">
        <v>1969</v>
      </c>
      <c r="G1016" s="18" t="s">
        <v>1970</v>
      </c>
      <c r="H1016" s="18" t="s">
        <v>1963</v>
      </c>
      <c r="I1016" s="18" t="s">
        <v>1959</v>
      </c>
      <c r="J1016" s="18" t="s">
        <v>3524</v>
      </c>
    </row>
    <row r="1017" ht="71.25" spans="1:10">
      <c r="A1017" s="18" t="s">
        <v>3525</v>
      </c>
      <c r="B1017" s="18" t="s">
        <v>3526</v>
      </c>
      <c r="C1017" s="18" t="s">
        <v>1954</v>
      </c>
      <c r="D1017" s="18" t="s">
        <v>1955</v>
      </c>
      <c r="E1017" s="18" t="s">
        <v>2104</v>
      </c>
      <c r="F1017" s="18" t="s">
        <v>1956</v>
      </c>
      <c r="G1017" s="18" t="s">
        <v>3527</v>
      </c>
      <c r="H1017" s="18" t="s">
        <v>2105</v>
      </c>
      <c r="I1017" s="18" t="s">
        <v>1959</v>
      </c>
      <c r="J1017" s="18" t="s">
        <v>3528</v>
      </c>
    </row>
    <row r="1018" ht="28.5" spans="1:10">
      <c r="A1018" s="21"/>
      <c r="B1018" s="21"/>
      <c r="C1018" s="18" t="s">
        <v>1954</v>
      </c>
      <c r="D1018" s="18" t="s">
        <v>1964</v>
      </c>
      <c r="E1018" s="18" t="s">
        <v>3529</v>
      </c>
      <c r="F1018" s="18" t="s">
        <v>1956</v>
      </c>
      <c r="G1018" s="18" t="s">
        <v>1962</v>
      </c>
      <c r="H1018" s="18" t="s">
        <v>1963</v>
      </c>
      <c r="I1018" s="18" t="s">
        <v>1959</v>
      </c>
      <c r="J1018" s="18" t="s">
        <v>3530</v>
      </c>
    </row>
    <row r="1019" ht="28.5" spans="1:10">
      <c r="A1019" s="21"/>
      <c r="B1019" s="21"/>
      <c r="C1019" s="18" t="s">
        <v>1966</v>
      </c>
      <c r="D1019" s="18" t="s">
        <v>1993</v>
      </c>
      <c r="E1019" s="18" t="s">
        <v>2106</v>
      </c>
      <c r="F1019" s="18" t="s">
        <v>1956</v>
      </c>
      <c r="G1019" s="18" t="s">
        <v>2107</v>
      </c>
      <c r="H1019" s="18" t="s">
        <v>1950</v>
      </c>
      <c r="I1019" s="18" t="s">
        <v>2055</v>
      </c>
      <c r="J1019" s="18" t="s">
        <v>3531</v>
      </c>
    </row>
    <row r="1020" ht="57" spans="1:10">
      <c r="A1020" s="21"/>
      <c r="B1020" s="21"/>
      <c r="C1020" s="18" t="s">
        <v>1971</v>
      </c>
      <c r="D1020" s="18" t="s">
        <v>1972</v>
      </c>
      <c r="E1020" s="18" t="s">
        <v>2108</v>
      </c>
      <c r="F1020" s="18" t="s">
        <v>1969</v>
      </c>
      <c r="G1020" s="18" t="s">
        <v>1970</v>
      </c>
      <c r="H1020" s="18" t="s">
        <v>1963</v>
      </c>
      <c r="I1020" s="18" t="s">
        <v>1959</v>
      </c>
      <c r="J1020" s="18" t="s">
        <v>3097</v>
      </c>
    </row>
    <row r="1021" ht="57" spans="1:10">
      <c r="A1021" s="21"/>
      <c r="B1021" s="21"/>
      <c r="C1021" s="18" t="s">
        <v>1971</v>
      </c>
      <c r="D1021" s="18" t="s">
        <v>1972</v>
      </c>
      <c r="E1021" s="18" t="s">
        <v>2109</v>
      </c>
      <c r="F1021" s="18" t="s">
        <v>1969</v>
      </c>
      <c r="G1021" s="18" t="s">
        <v>1970</v>
      </c>
      <c r="H1021" s="18" t="s">
        <v>1963</v>
      </c>
      <c r="I1021" s="18" t="s">
        <v>1959</v>
      </c>
      <c r="J1021" s="18" t="s">
        <v>3098</v>
      </c>
    </row>
    <row r="1022" ht="99.75" spans="1:10">
      <c r="A1022" s="18" t="s">
        <v>3532</v>
      </c>
      <c r="B1022" s="18" t="s">
        <v>3533</v>
      </c>
      <c r="C1022" s="18" t="s">
        <v>1954</v>
      </c>
      <c r="D1022" s="18" t="s">
        <v>1960</v>
      </c>
      <c r="E1022" s="18" t="s">
        <v>3534</v>
      </c>
      <c r="F1022" s="18" t="s">
        <v>1956</v>
      </c>
      <c r="G1022" s="18" t="s">
        <v>1962</v>
      </c>
      <c r="H1022" s="18" t="s">
        <v>1963</v>
      </c>
      <c r="I1022" s="18" t="s">
        <v>1959</v>
      </c>
      <c r="J1022" s="18" t="s">
        <v>3535</v>
      </c>
    </row>
    <row r="1023" ht="42.75" spans="1:10">
      <c r="A1023" s="21"/>
      <c r="B1023" s="21"/>
      <c r="C1023" s="18" t="s">
        <v>1954</v>
      </c>
      <c r="D1023" s="18" t="s">
        <v>1964</v>
      </c>
      <c r="E1023" s="18" t="s">
        <v>3536</v>
      </c>
      <c r="F1023" s="18" t="s">
        <v>1969</v>
      </c>
      <c r="G1023" s="18" t="s">
        <v>1970</v>
      </c>
      <c r="H1023" s="18" t="s">
        <v>1963</v>
      </c>
      <c r="I1023" s="18" t="s">
        <v>1959</v>
      </c>
      <c r="J1023" s="18" t="s">
        <v>3537</v>
      </c>
    </row>
    <row r="1024" ht="42.75" spans="1:10">
      <c r="A1024" s="21"/>
      <c r="B1024" s="21"/>
      <c r="C1024" s="18" t="s">
        <v>1954</v>
      </c>
      <c r="D1024" s="18" t="s">
        <v>2129</v>
      </c>
      <c r="E1024" s="18" t="s">
        <v>3538</v>
      </c>
      <c r="F1024" s="18" t="s">
        <v>1956</v>
      </c>
      <c r="G1024" s="18" t="s">
        <v>3539</v>
      </c>
      <c r="H1024" s="18" t="s">
        <v>1950</v>
      </c>
      <c r="I1024" s="18" t="s">
        <v>2055</v>
      </c>
      <c r="J1024" s="18" t="s">
        <v>3540</v>
      </c>
    </row>
    <row r="1025" ht="57" spans="1:10">
      <c r="A1025" s="21"/>
      <c r="B1025" s="21"/>
      <c r="C1025" s="18" t="s">
        <v>1966</v>
      </c>
      <c r="D1025" s="18" t="s">
        <v>1993</v>
      </c>
      <c r="E1025" s="18" t="s">
        <v>3541</v>
      </c>
      <c r="F1025" s="18" t="s">
        <v>1956</v>
      </c>
      <c r="G1025" s="18" t="s">
        <v>3542</v>
      </c>
      <c r="H1025" s="18" t="s">
        <v>1950</v>
      </c>
      <c r="I1025" s="18" t="s">
        <v>2055</v>
      </c>
      <c r="J1025" s="18" t="s">
        <v>3543</v>
      </c>
    </row>
    <row r="1026" ht="42.75" spans="1:10">
      <c r="A1026" s="21"/>
      <c r="B1026" s="21"/>
      <c r="C1026" s="18" t="s">
        <v>1971</v>
      </c>
      <c r="D1026" s="18" t="s">
        <v>1972</v>
      </c>
      <c r="E1026" s="18" t="s">
        <v>3544</v>
      </c>
      <c r="F1026" s="18" t="s">
        <v>1969</v>
      </c>
      <c r="G1026" s="18" t="s">
        <v>1970</v>
      </c>
      <c r="H1026" s="18" t="s">
        <v>1963</v>
      </c>
      <c r="I1026" s="18" t="s">
        <v>1959</v>
      </c>
      <c r="J1026" s="18" t="s">
        <v>3545</v>
      </c>
    </row>
    <row r="1027" ht="99.75" spans="1:10">
      <c r="A1027" s="18" t="s">
        <v>3546</v>
      </c>
      <c r="B1027" s="18" t="s">
        <v>3547</v>
      </c>
      <c r="C1027" s="18" t="s">
        <v>1954</v>
      </c>
      <c r="D1027" s="18" t="s">
        <v>1955</v>
      </c>
      <c r="E1027" s="18" t="s">
        <v>3548</v>
      </c>
      <c r="F1027" s="18" t="s">
        <v>1969</v>
      </c>
      <c r="G1027" s="18" t="s">
        <v>2254</v>
      </c>
      <c r="H1027" s="18" t="s">
        <v>2105</v>
      </c>
      <c r="I1027" s="18" t="s">
        <v>1959</v>
      </c>
      <c r="J1027" s="18" t="s">
        <v>3549</v>
      </c>
    </row>
    <row r="1028" ht="57" spans="1:10">
      <c r="A1028" s="21"/>
      <c r="B1028" s="21"/>
      <c r="C1028" s="18" t="s">
        <v>1954</v>
      </c>
      <c r="D1028" s="18" t="s">
        <v>1960</v>
      </c>
      <c r="E1028" s="18" t="s">
        <v>3550</v>
      </c>
      <c r="F1028" s="18" t="s">
        <v>1969</v>
      </c>
      <c r="G1028" s="18" t="s">
        <v>1970</v>
      </c>
      <c r="H1028" s="18" t="s">
        <v>2479</v>
      </c>
      <c r="I1028" s="18" t="s">
        <v>1959</v>
      </c>
      <c r="J1028" s="18" t="s">
        <v>3551</v>
      </c>
    </row>
    <row r="1029" ht="42.75" spans="1:10">
      <c r="A1029" s="21"/>
      <c r="B1029" s="21"/>
      <c r="C1029" s="18" t="s">
        <v>1954</v>
      </c>
      <c r="D1029" s="18" t="s">
        <v>1964</v>
      </c>
      <c r="E1029" s="18" t="s">
        <v>3552</v>
      </c>
      <c r="F1029" s="18" t="s">
        <v>2246</v>
      </c>
      <c r="G1029" s="18" t="s">
        <v>3553</v>
      </c>
      <c r="H1029" s="18" t="s">
        <v>1950</v>
      </c>
      <c r="I1029" s="18" t="s">
        <v>2055</v>
      </c>
      <c r="J1029" s="18" t="s">
        <v>3554</v>
      </c>
    </row>
    <row r="1030" ht="42.75" spans="1:10">
      <c r="A1030" s="21"/>
      <c r="B1030" s="21"/>
      <c r="C1030" s="18" t="s">
        <v>1954</v>
      </c>
      <c r="D1030" s="18" t="s">
        <v>2129</v>
      </c>
      <c r="E1030" s="18" t="s">
        <v>3555</v>
      </c>
      <c r="F1030" s="18" t="s">
        <v>1956</v>
      </c>
      <c r="G1030" s="18" t="s">
        <v>3556</v>
      </c>
      <c r="H1030" s="18" t="s">
        <v>1950</v>
      </c>
      <c r="I1030" s="18" t="s">
        <v>2055</v>
      </c>
      <c r="J1030" s="18" t="s">
        <v>3557</v>
      </c>
    </row>
    <row r="1031" ht="28.5" spans="1:10">
      <c r="A1031" s="21"/>
      <c r="B1031" s="21"/>
      <c r="C1031" s="18" t="s">
        <v>1966</v>
      </c>
      <c r="D1031" s="18" t="s">
        <v>1993</v>
      </c>
      <c r="E1031" s="18" t="s">
        <v>3558</v>
      </c>
      <c r="F1031" s="18" t="s">
        <v>1956</v>
      </c>
      <c r="G1031" s="18" t="s">
        <v>3559</v>
      </c>
      <c r="H1031" s="18" t="s">
        <v>1950</v>
      </c>
      <c r="I1031" s="18" t="s">
        <v>2055</v>
      </c>
      <c r="J1031" s="18" t="s">
        <v>3560</v>
      </c>
    </row>
    <row r="1032" ht="71.25" spans="1:10">
      <c r="A1032" s="21"/>
      <c r="B1032" s="21"/>
      <c r="C1032" s="18" t="s">
        <v>1971</v>
      </c>
      <c r="D1032" s="18" t="s">
        <v>1972</v>
      </c>
      <c r="E1032" s="18" t="s">
        <v>3561</v>
      </c>
      <c r="F1032" s="18" t="s">
        <v>1969</v>
      </c>
      <c r="G1032" s="18" t="s">
        <v>1970</v>
      </c>
      <c r="H1032" s="18" t="s">
        <v>1963</v>
      </c>
      <c r="I1032" s="18" t="s">
        <v>1959</v>
      </c>
      <c r="J1032" s="18" t="s">
        <v>3562</v>
      </c>
    </row>
    <row r="1033" ht="171" spans="1:10">
      <c r="A1033" s="18" t="s">
        <v>3563</v>
      </c>
      <c r="B1033" s="18" t="s">
        <v>3564</v>
      </c>
      <c r="C1033" s="18" t="s">
        <v>1954</v>
      </c>
      <c r="D1033" s="18" t="s">
        <v>1955</v>
      </c>
      <c r="E1033" s="18" t="s">
        <v>3565</v>
      </c>
      <c r="F1033" s="18" t="s">
        <v>1956</v>
      </c>
      <c r="G1033" s="18" t="s">
        <v>1962</v>
      </c>
      <c r="H1033" s="18" t="s">
        <v>1963</v>
      </c>
      <c r="I1033" s="18" t="s">
        <v>1959</v>
      </c>
      <c r="J1033" s="18" t="s">
        <v>3566</v>
      </c>
    </row>
    <row r="1034" ht="28.5" spans="1:10">
      <c r="A1034" s="21"/>
      <c r="B1034" s="21"/>
      <c r="C1034" s="18" t="s">
        <v>1954</v>
      </c>
      <c r="D1034" s="18" t="s">
        <v>1964</v>
      </c>
      <c r="E1034" s="18" t="s">
        <v>3567</v>
      </c>
      <c r="F1034" s="18" t="s">
        <v>1956</v>
      </c>
      <c r="G1034" s="18" t="s">
        <v>1962</v>
      </c>
      <c r="H1034" s="18" t="s">
        <v>1963</v>
      </c>
      <c r="I1034" s="18" t="s">
        <v>1959</v>
      </c>
      <c r="J1034" s="18" t="s">
        <v>3568</v>
      </c>
    </row>
    <row r="1035" ht="28.5" spans="1:10">
      <c r="A1035" s="21"/>
      <c r="B1035" s="21"/>
      <c r="C1035" s="18" t="s">
        <v>1966</v>
      </c>
      <c r="D1035" s="18" t="s">
        <v>1993</v>
      </c>
      <c r="E1035" s="18" t="s">
        <v>3569</v>
      </c>
      <c r="F1035" s="18" t="s">
        <v>1956</v>
      </c>
      <c r="G1035" s="18" t="s">
        <v>3570</v>
      </c>
      <c r="H1035" s="18" t="s">
        <v>1950</v>
      </c>
      <c r="I1035" s="18" t="s">
        <v>2055</v>
      </c>
      <c r="J1035" s="18" t="s">
        <v>3571</v>
      </c>
    </row>
    <row r="1036" ht="42.75" spans="1:10">
      <c r="A1036" s="21"/>
      <c r="B1036" s="21"/>
      <c r="C1036" s="18" t="s">
        <v>1971</v>
      </c>
      <c r="D1036" s="18" t="s">
        <v>1972</v>
      </c>
      <c r="E1036" s="18" t="s">
        <v>2108</v>
      </c>
      <c r="F1036" s="18" t="s">
        <v>1969</v>
      </c>
      <c r="G1036" s="18" t="s">
        <v>1970</v>
      </c>
      <c r="H1036" s="18" t="s">
        <v>1963</v>
      </c>
      <c r="I1036" s="18" t="s">
        <v>1959</v>
      </c>
      <c r="J1036" s="18" t="s">
        <v>3572</v>
      </c>
    </row>
    <row r="1037" ht="57" spans="1:10">
      <c r="A1037" s="21"/>
      <c r="B1037" s="21"/>
      <c r="C1037" s="18" t="s">
        <v>1971</v>
      </c>
      <c r="D1037" s="18" t="s">
        <v>1972</v>
      </c>
      <c r="E1037" s="18" t="s">
        <v>3573</v>
      </c>
      <c r="F1037" s="18" t="s">
        <v>1969</v>
      </c>
      <c r="G1037" s="18" t="s">
        <v>1970</v>
      </c>
      <c r="H1037" s="18" t="s">
        <v>1963</v>
      </c>
      <c r="I1037" s="18" t="s">
        <v>1959</v>
      </c>
      <c r="J1037" s="18" t="s">
        <v>3574</v>
      </c>
    </row>
    <row r="1038" ht="299.25" spans="1:10">
      <c r="A1038" s="18" t="s">
        <v>3575</v>
      </c>
      <c r="B1038" s="18" t="s">
        <v>3576</v>
      </c>
      <c r="C1038" s="18" t="s">
        <v>1954</v>
      </c>
      <c r="D1038" s="18" t="s">
        <v>1955</v>
      </c>
      <c r="E1038" s="18" t="s">
        <v>3577</v>
      </c>
      <c r="F1038" s="18" t="s">
        <v>1956</v>
      </c>
      <c r="G1038" s="18" t="s">
        <v>1962</v>
      </c>
      <c r="H1038" s="18" t="s">
        <v>1963</v>
      </c>
      <c r="I1038" s="18" t="s">
        <v>1959</v>
      </c>
      <c r="J1038" s="18" t="s">
        <v>3578</v>
      </c>
    </row>
    <row r="1039" ht="71.25" spans="1:10">
      <c r="A1039" s="21"/>
      <c r="B1039" s="21"/>
      <c r="C1039" s="18" t="s">
        <v>1954</v>
      </c>
      <c r="D1039" s="18" t="s">
        <v>1960</v>
      </c>
      <c r="E1039" s="18" t="s">
        <v>3577</v>
      </c>
      <c r="F1039" s="18" t="s">
        <v>1956</v>
      </c>
      <c r="G1039" s="18" t="s">
        <v>1962</v>
      </c>
      <c r="H1039" s="18" t="s">
        <v>1963</v>
      </c>
      <c r="I1039" s="18" t="s">
        <v>1959</v>
      </c>
      <c r="J1039" s="18" t="s">
        <v>3579</v>
      </c>
    </row>
    <row r="1040" ht="28.5" spans="1:10">
      <c r="A1040" s="21"/>
      <c r="B1040" s="21"/>
      <c r="C1040" s="18" t="s">
        <v>1954</v>
      </c>
      <c r="D1040" s="18" t="s">
        <v>1964</v>
      </c>
      <c r="E1040" s="18" t="s">
        <v>3580</v>
      </c>
      <c r="F1040" s="18" t="s">
        <v>1956</v>
      </c>
      <c r="G1040" s="18" t="s">
        <v>1962</v>
      </c>
      <c r="H1040" s="18" t="s">
        <v>1963</v>
      </c>
      <c r="I1040" s="18" t="s">
        <v>1959</v>
      </c>
      <c r="J1040" s="18" t="s">
        <v>3581</v>
      </c>
    </row>
    <row r="1041" ht="71.25" spans="1:10">
      <c r="A1041" s="21"/>
      <c r="B1041" s="21"/>
      <c r="C1041" s="18" t="s">
        <v>1966</v>
      </c>
      <c r="D1041" s="18" t="s">
        <v>1993</v>
      </c>
      <c r="E1041" s="18" t="s">
        <v>3582</v>
      </c>
      <c r="F1041" s="18" t="s">
        <v>1956</v>
      </c>
      <c r="G1041" s="18" t="s">
        <v>3583</v>
      </c>
      <c r="H1041" s="18" t="s">
        <v>1950</v>
      </c>
      <c r="I1041" s="18" t="s">
        <v>2055</v>
      </c>
      <c r="J1041" s="18" t="s">
        <v>3584</v>
      </c>
    </row>
    <row r="1042" ht="57" spans="1:10">
      <c r="A1042" s="21"/>
      <c r="B1042" s="21"/>
      <c r="C1042" s="18" t="s">
        <v>1966</v>
      </c>
      <c r="D1042" s="18" t="s">
        <v>2092</v>
      </c>
      <c r="E1042" s="18" t="s">
        <v>3585</v>
      </c>
      <c r="F1042" s="18" t="s">
        <v>1956</v>
      </c>
      <c r="G1042" s="18" t="s">
        <v>3586</v>
      </c>
      <c r="H1042" s="18" t="s">
        <v>1950</v>
      </c>
      <c r="I1042" s="18" t="s">
        <v>2055</v>
      </c>
      <c r="J1042" s="18" t="s">
        <v>3587</v>
      </c>
    </row>
    <row r="1043" ht="28.5" spans="1:10">
      <c r="A1043" s="21"/>
      <c r="B1043" s="21"/>
      <c r="C1043" s="18" t="s">
        <v>1971</v>
      </c>
      <c r="D1043" s="18" t="s">
        <v>1972</v>
      </c>
      <c r="E1043" s="18" t="s">
        <v>3588</v>
      </c>
      <c r="F1043" s="18" t="s">
        <v>1969</v>
      </c>
      <c r="G1043" s="18" t="s">
        <v>1970</v>
      </c>
      <c r="H1043" s="18" t="s">
        <v>1963</v>
      </c>
      <c r="I1043" s="18" t="s">
        <v>1959</v>
      </c>
      <c r="J1043" s="18" t="s">
        <v>3589</v>
      </c>
    </row>
    <row r="1044" ht="71.25" spans="1:10">
      <c r="A1044" s="18" t="s">
        <v>3590</v>
      </c>
      <c r="B1044" s="18" t="s">
        <v>3591</v>
      </c>
      <c r="C1044" s="18" t="s">
        <v>1954</v>
      </c>
      <c r="D1044" s="18" t="s">
        <v>1955</v>
      </c>
      <c r="E1044" s="18" t="s">
        <v>3592</v>
      </c>
      <c r="F1044" s="18" t="s">
        <v>1956</v>
      </c>
      <c r="G1044" s="18" t="s">
        <v>1962</v>
      </c>
      <c r="H1044" s="18" t="s">
        <v>1963</v>
      </c>
      <c r="I1044" s="18" t="s">
        <v>1959</v>
      </c>
      <c r="J1044" s="18" t="s">
        <v>3593</v>
      </c>
    </row>
    <row r="1045" ht="14.25" spans="1:10">
      <c r="A1045" s="21"/>
      <c r="B1045" s="21"/>
      <c r="C1045" s="18" t="s">
        <v>1954</v>
      </c>
      <c r="D1045" s="18" t="s">
        <v>1960</v>
      </c>
      <c r="E1045" s="18" t="s">
        <v>3594</v>
      </c>
      <c r="F1045" s="18" t="s">
        <v>1956</v>
      </c>
      <c r="G1045" s="18" t="s">
        <v>1962</v>
      </c>
      <c r="H1045" s="18" t="s">
        <v>1963</v>
      </c>
      <c r="I1045" s="18" t="s">
        <v>2055</v>
      </c>
      <c r="J1045" s="18" t="s">
        <v>3595</v>
      </c>
    </row>
    <row r="1046" ht="28.5" spans="1:10">
      <c r="A1046" s="21"/>
      <c r="B1046" s="21"/>
      <c r="C1046" s="18" t="s">
        <v>1954</v>
      </c>
      <c r="D1046" s="18" t="s">
        <v>1964</v>
      </c>
      <c r="E1046" s="18" t="s">
        <v>3529</v>
      </c>
      <c r="F1046" s="18" t="s">
        <v>1956</v>
      </c>
      <c r="G1046" s="18" t="s">
        <v>1962</v>
      </c>
      <c r="H1046" s="18" t="s">
        <v>1963</v>
      </c>
      <c r="I1046" s="18" t="s">
        <v>1959</v>
      </c>
      <c r="J1046" s="18" t="s">
        <v>3596</v>
      </c>
    </row>
    <row r="1047" ht="28.5" spans="1:10">
      <c r="A1047" s="21"/>
      <c r="B1047" s="21"/>
      <c r="C1047" s="18" t="s">
        <v>1966</v>
      </c>
      <c r="D1047" s="18" t="s">
        <v>1993</v>
      </c>
      <c r="E1047" s="18" t="s">
        <v>3597</v>
      </c>
      <c r="F1047" s="18" t="s">
        <v>1956</v>
      </c>
      <c r="G1047" s="18" t="s">
        <v>1962</v>
      </c>
      <c r="H1047" s="18" t="s">
        <v>1963</v>
      </c>
      <c r="I1047" s="18" t="s">
        <v>1959</v>
      </c>
      <c r="J1047" s="18" t="s">
        <v>3598</v>
      </c>
    </row>
    <row r="1048" ht="57" spans="1:10">
      <c r="A1048" s="21"/>
      <c r="B1048" s="21"/>
      <c r="C1048" s="18" t="s">
        <v>1966</v>
      </c>
      <c r="D1048" s="18" t="s">
        <v>1993</v>
      </c>
      <c r="E1048" s="18" t="s">
        <v>3599</v>
      </c>
      <c r="F1048" s="18" t="s">
        <v>1956</v>
      </c>
      <c r="G1048" s="18" t="s">
        <v>1962</v>
      </c>
      <c r="H1048" s="18" t="s">
        <v>1963</v>
      </c>
      <c r="I1048" s="18" t="s">
        <v>2055</v>
      </c>
      <c r="J1048" s="18" t="s">
        <v>3600</v>
      </c>
    </row>
    <row r="1049" ht="28.5" spans="1:10">
      <c r="A1049" s="21"/>
      <c r="B1049" s="21"/>
      <c r="C1049" s="18" t="s">
        <v>1966</v>
      </c>
      <c r="D1049" s="18" t="s">
        <v>1993</v>
      </c>
      <c r="E1049" s="18" t="s">
        <v>3601</v>
      </c>
      <c r="F1049" s="18" t="s">
        <v>1956</v>
      </c>
      <c r="G1049" s="18" t="s">
        <v>1962</v>
      </c>
      <c r="H1049" s="18" t="s">
        <v>1963</v>
      </c>
      <c r="I1049" s="18" t="s">
        <v>1959</v>
      </c>
      <c r="J1049" s="18" t="s">
        <v>3602</v>
      </c>
    </row>
    <row r="1050" ht="42.75" spans="1:10">
      <c r="A1050" s="21"/>
      <c r="B1050" s="21"/>
      <c r="C1050" s="18" t="s">
        <v>1966</v>
      </c>
      <c r="D1050" s="18" t="s">
        <v>2092</v>
      </c>
      <c r="E1050" s="18" t="s">
        <v>3603</v>
      </c>
      <c r="F1050" s="18" t="s">
        <v>1956</v>
      </c>
      <c r="G1050" s="18" t="s">
        <v>1962</v>
      </c>
      <c r="H1050" s="18" t="s">
        <v>1963</v>
      </c>
      <c r="I1050" s="18" t="s">
        <v>2055</v>
      </c>
      <c r="J1050" s="18" t="s">
        <v>3604</v>
      </c>
    </row>
    <row r="1051" ht="57" spans="1:10">
      <c r="A1051" s="21"/>
      <c r="B1051" s="21"/>
      <c r="C1051" s="18" t="s">
        <v>1966</v>
      </c>
      <c r="D1051" s="18" t="s">
        <v>2092</v>
      </c>
      <c r="E1051" s="18" t="s">
        <v>3605</v>
      </c>
      <c r="F1051" s="18" t="s">
        <v>1956</v>
      </c>
      <c r="G1051" s="18" t="s">
        <v>1962</v>
      </c>
      <c r="H1051" s="18" t="s">
        <v>1963</v>
      </c>
      <c r="I1051" s="18" t="s">
        <v>2055</v>
      </c>
      <c r="J1051" s="18" t="s">
        <v>3606</v>
      </c>
    </row>
    <row r="1052" ht="28.5" spans="1:10">
      <c r="A1052" s="21"/>
      <c r="B1052" s="21"/>
      <c r="C1052" s="18" t="s">
        <v>1971</v>
      </c>
      <c r="D1052" s="18" t="s">
        <v>1972</v>
      </c>
      <c r="E1052" s="18" t="s">
        <v>3588</v>
      </c>
      <c r="F1052" s="18" t="s">
        <v>1969</v>
      </c>
      <c r="G1052" s="18" t="s">
        <v>1970</v>
      </c>
      <c r="H1052" s="18" t="s">
        <v>1963</v>
      </c>
      <c r="I1052" s="18" t="s">
        <v>1959</v>
      </c>
      <c r="J1052" s="18" t="s">
        <v>3589</v>
      </c>
    </row>
    <row r="1053" ht="14.25" spans="1:10">
      <c r="A1053" s="18" t="s">
        <v>3607</v>
      </c>
      <c r="B1053" s="21"/>
      <c r="C1053" s="21"/>
      <c r="D1053" s="21"/>
      <c r="E1053" s="21"/>
      <c r="F1053" s="21"/>
      <c r="G1053" s="21"/>
      <c r="H1053" s="21"/>
      <c r="I1053" s="21"/>
      <c r="J1053" s="21"/>
    </row>
    <row r="1054" ht="14.25" spans="1:10">
      <c r="A1054" s="18" t="s">
        <v>3608</v>
      </c>
      <c r="B1054" s="21"/>
      <c r="C1054" s="21"/>
      <c r="D1054" s="21"/>
      <c r="E1054" s="21"/>
      <c r="F1054" s="21"/>
      <c r="G1054" s="21"/>
      <c r="H1054" s="21"/>
      <c r="I1054" s="21"/>
      <c r="J1054" s="21"/>
    </row>
    <row r="1055" ht="42.75" spans="1:10">
      <c r="A1055" s="18" t="s">
        <v>3609</v>
      </c>
      <c r="B1055" s="18" t="s">
        <v>3610</v>
      </c>
      <c r="C1055" s="18" t="s">
        <v>1954</v>
      </c>
      <c r="D1055" s="18" t="s">
        <v>1964</v>
      </c>
      <c r="E1055" s="18" t="s">
        <v>3611</v>
      </c>
      <c r="F1055" s="18" t="s">
        <v>1956</v>
      </c>
      <c r="G1055" s="18" t="s">
        <v>3110</v>
      </c>
      <c r="H1055" s="18" t="s">
        <v>2145</v>
      </c>
      <c r="I1055" s="18" t="s">
        <v>2055</v>
      </c>
      <c r="J1055" s="18" t="s">
        <v>3610</v>
      </c>
    </row>
    <row r="1056" ht="42.75" spans="1:10">
      <c r="A1056" s="21"/>
      <c r="B1056" s="21"/>
      <c r="C1056" s="18" t="s">
        <v>1966</v>
      </c>
      <c r="D1056" s="18" t="s">
        <v>1993</v>
      </c>
      <c r="E1056" s="18" t="s">
        <v>3612</v>
      </c>
      <c r="F1056" s="18" t="s">
        <v>1956</v>
      </c>
      <c r="G1056" s="18" t="s">
        <v>3298</v>
      </c>
      <c r="H1056" s="18" t="s">
        <v>3026</v>
      </c>
      <c r="I1056" s="18" t="s">
        <v>2055</v>
      </c>
      <c r="J1056" s="18" t="s">
        <v>3610</v>
      </c>
    </row>
    <row r="1057" ht="42.75" spans="1:10">
      <c r="A1057" s="21"/>
      <c r="B1057" s="21"/>
      <c r="C1057" s="18" t="s">
        <v>1971</v>
      </c>
      <c r="D1057" s="18" t="s">
        <v>1972</v>
      </c>
      <c r="E1057" s="18" t="s">
        <v>3613</v>
      </c>
      <c r="F1057" s="18" t="s">
        <v>1956</v>
      </c>
      <c r="G1057" s="18" t="s">
        <v>2083</v>
      </c>
      <c r="H1057" s="18" t="s">
        <v>1963</v>
      </c>
      <c r="I1057" s="18" t="s">
        <v>2055</v>
      </c>
      <c r="J1057" s="18" t="s">
        <v>3610</v>
      </c>
    </row>
    <row r="1058" ht="57" spans="1:10">
      <c r="A1058" s="18" t="s">
        <v>3614</v>
      </c>
      <c r="B1058" s="18" t="s">
        <v>3615</v>
      </c>
      <c r="C1058" s="18" t="s">
        <v>1954</v>
      </c>
      <c r="D1058" s="18" t="s">
        <v>1964</v>
      </c>
      <c r="E1058" s="18" t="s">
        <v>3611</v>
      </c>
      <c r="F1058" s="18" t="s">
        <v>1956</v>
      </c>
      <c r="G1058" s="18" t="s">
        <v>3110</v>
      </c>
      <c r="H1058" s="18" t="s">
        <v>2145</v>
      </c>
      <c r="I1058" s="18" t="s">
        <v>2055</v>
      </c>
      <c r="J1058" s="18" t="s">
        <v>3615</v>
      </c>
    </row>
    <row r="1059" ht="57" spans="1:10">
      <c r="A1059" s="21"/>
      <c r="B1059" s="21"/>
      <c r="C1059" s="18" t="s">
        <v>1966</v>
      </c>
      <c r="D1059" s="18" t="s">
        <v>1993</v>
      </c>
      <c r="E1059" s="18" t="s">
        <v>3616</v>
      </c>
      <c r="F1059" s="18" t="s">
        <v>1956</v>
      </c>
      <c r="G1059" s="18" t="s">
        <v>3298</v>
      </c>
      <c r="H1059" s="18" t="s">
        <v>3026</v>
      </c>
      <c r="I1059" s="18" t="s">
        <v>2055</v>
      </c>
      <c r="J1059" s="18" t="s">
        <v>3615</v>
      </c>
    </row>
    <row r="1060" ht="57" spans="1:10">
      <c r="A1060" s="21"/>
      <c r="B1060" s="21"/>
      <c r="C1060" s="18" t="s">
        <v>1971</v>
      </c>
      <c r="D1060" s="18" t="s">
        <v>1972</v>
      </c>
      <c r="E1060" s="18" t="s">
        <v>3613</v>
      </c>
      <c r="F1060" s="18" t="s">
        <v>1969</v>
      </c>
      <c r="G1060" s="18" t="s">
        <v>2083</v>
      </c>
      <c r="H1060" s="18" t="s">
        <v>1963</v>
      </c>
      <c r="I1060" s="18" t="s">
        <v>2055</v>
      </c>
      <c r="J1060" s="18" t="s">
        <v>3615</v>
      </c>
    </row>
    <row r="1061" ht="14.25" spans="1:10">
      <c r="A1061" s="18" t="s">
        <v>3617</v>
      </c>
      <c r="B1061" s="21"/>
      <c r="C1061" s="21"/>
      <c r="D1061" s="21"/>
      <c r="E1061" s="21"/>
      <c r="F1061" s="21"/>
      <c r="G1061" s="21"/>
      <c r="H1061" s="21"/>
      <c r="I1061" s="21"/>
      <c r="J1061" s="21"/>
    </row>
    <row r="1062" ht="14.25" spans="1:10">
      <c r="A1062" s="18" t="s">
        <v>3618</v>
      </c>
      <c r="B1062" s="21"/>
      <c r="C1062" s="21"/>
      <c r="D1062" s="21"/>
      <c r="E1062" s="21"/>
      <c r="F1062" s="21"/>
      <c r="G1062" s="21"/>
      <c r="H1062" s="21"/>
      <c r="I1062" s="21"/>
      <c r="J1062" s="21"/>
    </row>
    <row r="1063" ht="28.5" spans="1:10">
      <c r="A1063" s="18" t="s">
        <v>3619</v>
      </c>
      <c r="B1063" s="18" t="s">
        <v>3620</v>
      </c>
      <c r="C1063" s="18" t="s">
        <v>1954</v>
      </c>
      <c r="D1063" s="18" t="s">
        <v>1955</v>
      </c>
      <c r="E1063" s="18" t="s">
        <v>3620</v>
      </c>
      <c r="F1063" s="18" t="s">
        <v>1969</v>
      </c>
      <c r="G1063" s="18" t="s">
        <v>2135</v>
      </c>
      <c r="H1063" s="18" t="s">
        <v>2001</v>
      </c>
      <c r="I1063" s="18" t="s">
        <v>1959</v>
      </c>
      <c r="J1063" s="18" t="s">
        <v>3620</v>
      </c>
    </row>
    <row r="1064" ht="28.5" spans="1:10">
      <c r="A1064" s="21"/>
      <c r="B1064" s="21"/>
      <c r="C1064" s="18" t="s">
        <v>1966</v>
      </c>
      <c r="D1064" s="18" t="s">
        <v>1967</v>
      </c>
      <c r="E1064" s="18" t="s">
        <v>3620</v>
      </c>
      <c r="F1064" s="18" t="s">
        <v>1969</v>
      </c>
      <c r="G1064" s="18" t="s">
        <v>2135</v>
      </c>
      <c r="H1064" s="18" t="s">
        <v>2001</v>
      </c>
      <c r="I1064" s="18" t="s">
        <v>1959</v>
      </c>
      <c r="J1064" s="18" t="s">
        <v>3620</v>
      </c>
    </row>
    <row r="1065" ht="28.5" spans="1:10">
      <c r="A1065" s="21"/>
      <c r="B1065" s="21"/>
      <c r="C1065" s="18" t="s">
        <v>1971</v>
      </c>
      <c r="D1065" s="18" t="s">
        <v>1972</v>
      </c>
      <c r="E1065" s="18" t="s">
        <v>3620</v>
      </c>
      <c r="F1065" s="18" t="s">
        <v>1969</v>
      </c>
      <c r="G1065" s="18" t="s">
        <v>2041</v>
      </c>
      <c r="H1065" s="18" t="s">
        <v>2105</v>
      </c>
      <c r="I1065" s="18" t="s">
        <v>1959</v>
      </c>
      <c r="J1065" s="18" t="s">
        <v>3620</v>
      </c>
    </row>
    <row r="1066" ht="14.25" spans="1:10">
      <c r="A1066" s="18" t="s">
        <v>2362</v>
      </c>
      <c r="B1066" s="18" t="s">
        <v>3621</v>
      </c>
      <c r="C1066" s="18" t="s">
        <v>1954</v>
      </c>
      <c r="D1066" s="18" t="s">
        <v>1955</v>
      </c>
      <c r="E1066" s="18" t="s">
        <v>3621</v>
      </c>
      <c r="F1066" s="18" t="s">
        <v>1969</v>
      </c>
      <c r="G1066" s="18" t="s">
        <v>2135</v>
      </c>
      <c r="H1066" s="18" t="s">
        <v>2001</v>
      </c>
      <c r="I1066" s="18" t="s">
        <v>1959</v>
      </c>
      <c r="J1066" s="18" t="s">
        <v>3621</v>
      </c>
    </row>
    <row r="1067" ht="14.25" spans="1:10">
      <c r="A1067" s="21"/>
      <c r="B1067" s="21"/>
      <c r="C1067" s="18" t="s">
        <v>1966</v>
      </c>
      <c r="D1067" s="18" t="s">
        <v>1967</v>
      </c>
      <c r="E1067" s="18" t="s">
        <v>3621</v>
      </c>
      <c r="F1067" s="18" t="s">
        <v>1969</v>
      </c>
      <c r="G1067" s="18" t="s">
        <v>2135</v>
      </c>
      <c r="H1067" s="18" t="s">
        <v>2001</v>
      </c>
      <c r="I1067" s="18" t="s">
        <v>1959</v>
      </c>
      <c r="J1067" s="18" t="s">
        <v>3621</v>
      </c>
    </row>
    <row r="1068" ht="14.25" spans="1:10">
      <c r="A1068" s="21"/>
      <c r="B1068" s="21"/>
      <c r="C1068" s="18" t="s">
        <v>1971</v>
      </c>
      <c r="D1068" s="18" t="s">
        <v>1972</v>
      </c>
      <c r="E1068" s="18" t="s">
        <v>3621</v>
      </c>
      <c r="F1068" s="18" t="s">
        <v>1969</v>
      </c>
      <c r="G1068" s="18" t="s">
        <v>2135</v>
      </c>
      <c r="H1068" s="18" t="s">
        <v>2001</v>
      </c>
      <c r="I1068" s="18" t="s">
        <v>1959</v>
      </c>
      <c r="J1068" s="18" t="s">
        <v>3621</v>
      </c>
    </row>
    <row r="1069" ht="28.5" spans="1:10">
      <c r="A1069" s="18" t="s">
        <v>3622</v>
      </c>
      <c r="B1069" s="21"/>
      <c r="C1069" s="21"/>
      <c r="D1069" s="21"/>
      <c r="E1069" s="21"/>
      <c r="F1069" s="21"/>
      <c r="G1069" s="21"/>
      <c r="H1069" s="21"/>
      <c r="I1069" s="21"/>
      <c r="J1069" s="21"/>
    </row>
    <row r="1070" ht="28.5" spans="1:10">
      <c r="A1070" s="18" t="s">
        <v>3623</v>
      </c>
      <c r="B1070" s="21"/>
      <c r="C1070" s="21"/>
      <c r="D1070" s="21"/>
      <c r="E1070" s="21"/>
      <c r="F1070" s="21"/>
      <c r="G1070" s="21"/>
      <c r="H1070" s="21"/>
      <c r="I1070" s="21"/>
      <c r="J1070" s="21"/>
    </row>
    <row r="1071" ht="57" spans="1:10">
      <c r="A1071" s="18" t="s">
        <v>3624</v>
      </c>
      <c r="B1071" s="18" t="s">
        <v>3625</v>
      </c>
      <c r="C1071" s="18" t="s">
        <v>1954</v>
      </c>
      <c r="D1071" s="18" t="s">
        <v>1955</v>
      </c>
      <c r="E1071" s="18" t="s">
        <v>2104</v>
      </c>
      <c r="F1071" s="18" t="s">
        <v>1956</v>
      </c>
      <c r="G1071" s="18" t="s">
        <v>3626</v>
      </c>
      <c r="H1071" s="18" t="s">
        <v>2105</v>
      </c>
      <c r="I1071" s="18" t="s">
        <v>1959</v>
      </c>
      <c r="J1071" s="18" t="s">
        <v>3627</v>
      </c>
    </row>
    <row r="1072" ht="42.75" spans="1:10">
      <c r="A1072" s="21"/>
      <c r="B1072" s="21"/>
      <c r="C1072" s="18" t="s">
        <v>1966</v>
      </c>
      <c r="D1072" s="18" t="s">
        <v>1993</v>
      </c>
      <c r="E1072" s="18" t="s">
        <v>3628</v>
      </c>
      <c r="F1072" s="18" t="s">
        <v>1956</v>
      </c>
      <c r="G1072" s="18" t="s">
        <v>2032</v>
      </c>
      <c r="H1072" s="18" t="s">
        <v>1963</v>
      </c>
      <c r="I1072" s="18" t="s">
        <v>2055</v>
      </c>
      <c r="J1072" s="18" t="s">
        <v>3629</v>
      </c>
    </row>
    <row r="1073" ht="57" spans="1:10">
      <c r="A1073" s="21"/>
      <c r="B1073" s="21"/>
      <c r="C1073" s="18" t="s">
        <v>1966</v>
      </c>
      <c r="D1073" s="18" t="s">
        <v>1993</v>
      </c>
      <c r="E1073" s="18" t="s">
        <v>3630</v>
      </c>
      <c r="F1073" s="18" t="s">
        <v>1969</v>
      </c>
      <c r="G1073" s="18" t="s">
        <v>2306</v>
      </c>
      <c r="H1073" s="18" t="s">
        <v>1963</v>
      </c>
      <c r="I1073" s="18" t="s">
        <v>1959</v>
      </c>
      <c r="J1073" s="18" t="s">
        <v>3631</v>
      </c>
    </row>
    <row r="1074" ht="57" spans="1:10">
      <c r="A1074" s="21"/>
      <c r="B1074" s="21"/>
      <c r="C1074" s="18" t="s">
        <v>1971</v>
      </c>
      <c r="D1074" s="18" t="s">
        <v>1972</v>
      </c>
      <c r="E1074" s="18" t="s">
        <v>3632</v>
      </c>
      <c r="F1074" s="18" t="s">
        <v>1969</v>
      </c>
      <c r="G1074" s="18" t="s">
        <v>2032</v>
      </c>
      <c r="H1074" s="18" t="s">
        <v>1963</v>
      </c>
      <c r="I1074" s="18" t="s">
        <v>1959</v>
      </c>
      <c r="J1074" s="18" t="s">
        <v>3633</v>
      </c>
    </row>
    <row r="1075" ht="128.25" spans="1:10">
      <c r="A1075" s="18" t="s">
        <v>3634</v>
      </c>
      <c r="B1075" s="18" t="s">
        <v>3635</v>
      </c>
      <c r="C1075" s="18" t="s">
        <v>1954</v>
      </c>
      <c r="D1075" s="18" t="s">
        <v>1955</v>
      </c>
      <c r="E1075" s="18" t="s">
        <v>2310</v>
      </c>
      <c r="F1075" s="18" t="s">
        <v>1956</v>
      </c>
      <c r="G1075" s="18" t="s">
        <v>2010</v>
      </c>
      <c r="H1075" s="18" t="s">
        <v>2312</v>
      </c>
      <c r="I1075" s="18" t="s">
        <v>2055</v>
      </c>
      <c r="J1075" s="18" t="s">
        <v>2296</v>
      </c>
    </row>
    <row r="1076" ht="71.25" spans="1:10">
      <c r="A1076" s="21"/>
      <c r="B1076" s="21"/>
      <c r="C1076" s="18" t="s">
        <v>1954</v>
      </c>
      <c r="D1076" s="18" t="s">
        <v>1960</v>
      </c>
      <c r="E1076" s="18" t="s">
        <v>2297</v>
      </c>
      <c r="F1076" s="18" t="s">
        <v>1956</v>
      </c>
      <c r="G1076" s="18" t="s">
        <v>1962</v>
      </c>
      <c r="H1076" s="18" t="s">
        <v>1963</v>
      </c>
      <c r="I1076" s="18" t="s">
        <v>1959</v>
      </c>
      <c r="J1076" s="18" t="s">
        <v>2298</v>
      </c>
    </row>
    <row r="1077" ht="99.75" spans="1:10">
      <c r="A1077" s="21"/>
      <c r="B1077" s="21"/>
      <c r="C1077" s="18" t="s">
        <v>1954</v>
      </c>
      <c r="D1077" s="18" t="s">
        <v>1964</v>
      </c>
      <c r="E1077" s="18" t="s">
        <v>2317</v>
      </c>
      <c r="F1077" s="18" t="s">
        <v>1956</v>
      </c>
      <c r="G1077" s="18" t="s">
        <v>1962</v>
      </c>
      <c r="H1077" s="18" t="s">
        <v>1963</v>
      </c>
      <c r="I1077" s="18" t="s">
        <v>1959</v>
      </c>
      <c r="J1077" s="18" t="s">
        <v>2318</v>
      </c>
    </row>
    <row r="1078" ht="85.5" spans="1:10">
      <c r="A1078" s="21"/>
      <c r="B1078" s="21"/>
      <c r="C1078" s="18" t="s">
        <v>1966</v>
      </c>
      <c r="D1078" s="18" t="s">
        <v>1993</v>
      </c>
      <c r="E1078" s="18" t="s">
        <v>2337</v>
      </c>
      <c r="F1078" s="18" t="s">
        <v>1969</v>
      </c>
      <c r="G1078" s="18" t="s">
        <v>2306</v>
      </c>
      <c r="H1078" s="18" t="s">
        <v>1963</v>
      </c>
      <c r="I1078" s="18" t="s">
        <v>1959</v>
      </c>
      <c r="J1078" s="18" t="s">
        <v>2338</v>
      </c>
    </row>
    <row r="1079" ht="42.75" spans="1:10">
      <c r="A1079" s="21"/>
      <c r="B1079" s="21"/>
      <c r="C1079" s="18" t="s">
        <v>1971</v>
      </c>
      <c r="D1079" s="18" t="s">
        <v>1972</v>
      </c>
      <c r="E1079" s="18" t="s">
        <v>2056</v>
      </c>
      <c r="F1079" s="18" t="s">
        <v>1969</v>
      </c>
      <c r="G1079" s="18" t="s">
        <v>1962</v>
      </c>
      <c r="H1079" s="18" t="s">
        <v>1963</v>
      </c>
      <c r="I1079" s="18" t="s">
        <v>1959</v>
      </c>
      <c r="J1079" s="18" t="s">
        <v>2307</v>
      </c>
    </row>
    <row r="1080" ht="14.25" spans="1:10">
      <c r="A1080" s="18" t="s">
        <v>3636</v>
      </c>
      <c r="B1080" s="21"/>
      <c r="C1080" s="21"/>
      <c r="D1080" s="21"/>
      <c r="E1080" s="21"/>
      <c r="F1080" s="21"/>
      <c r="G1080" s="21"/>
      <c r="H1080" s="21"/>
      <c r="I1080" s="21"/>
      <c r="J1080" s="21"/>
    </row>
    <row r="1081" ht="14.25" spans="1:10">
      <c r="A1081" s="18" t="s">
        <v>3637</v>
      </c>
      <c r="B1081" s="21"/>
      <c r="C1081" s="21"/>
      <c r="D1081" s="21"/>
      <c r="E1081" s="21"/>
      <c r="F1081" s="21"/>
      <c r="G1081" s="21"/>
      <c r="H1081" s="21"/>
      <c r="I1081" s="21"/>
      <c r="J1081" s="21"/>
    </row>
    <row r="1082" ht="270.75" spans="1:10">
      <c r="A1082" s="18" t="s">
        <v>2465</v>
      </c>
      <c r="B1082" s="18" t="s">
        <v>3638</v>
      </c>
      <c r="C1082" s="18" t="s">
        <v>1954</v>
      </c>
      <c r="D1082" s="18" t="s">
        <v>1955</v>
      </c>
      <c r="E1082" s="18" t="s">
        <v>1955</v>
      </c>
      <c r="F1082" s="18" t="s">
        <v>1956</v>
      </c>
      <c r="G1082" s="18" t="s">
        <v>2144</v>
      </c>
      <c r="H1082" s="18" t="s">
        <v>1958</v>
      </c>
      <c r="I1082" s="18" t="s">
        <v>1959</v>
      </c>
      <c r="J1082" s="18" t="s">
        <v>3639</v>
      </c>
    </row>
    <row r="1083" ht="57" spans="1:10">
      <c r="A1083" s="21"/>
      <c r="B1083" s="21"/>
      <c r="C1083" s="18" t="s">
        <v>1966</v>
      </c>
      <c r="D1083" s="18" t="s">
        <v>1993</v>
      </c>
      <c r="E1083" s="18" t="s">
        <v>3227</v>
      </c>
      <c r="F1083" s="18" t="s">
        <v>1956</v>
      </c>
      <c r="G1083" s="18" t="s">
        <v>2448</v>
      </c>
      <c r="H1083" s="18" t="s">
        <v>1963</v>
      </c>
      <c r="I1083" s="18" t="s">
        <v>2055</v>
      </c>
      <c r="J1083" s="18" t="s">
        <v>3639</v>
      </c>
    </row>
    <row r="1084" ht="99.75" spans="1:10">
      <c r="A1084" s="21"/>
      <c r="B1084" s="21"/>
      <c r="C1084" s="18" t="s">
        <v>1971</v>
      </c>
      <c r="D1084" s="18" t="s">
        <v>1972</v>
      </c>
      <c r="E1084" s="18" t="s">
        <v>1972</v>
      </c>
      <c r="F1084" s="18" t="s">
        <v>1956</v>
      </c>
      <c r="G1084" s="18" t="s">
        <v>2306</v>
      </c>
      <c r="H1084" s="18" t="s">
        <v>1963</v>
      </c>
      <c r="I1084" s="18" t="s">
        <v>2055</v>
      </c>
      <c r="J1084" s="18" t="s">
        <v>3640</v>
      </c>
    </row>
    <row r="1085" ht="171" spans="1:10">
      <c r="A1085" s="18" t="s">
        <v>3641</v>
      </c>
      <c r="B1085" s="18" t="s">
        <v>3642</v>
      </c>
      <c r="C1085" s="18" t="s">
        <v>1954</v>
      </c>
      <c r="D1085" s="18" t="s">
        <v>1955</v>
      </c>
      <c r="E1085" s="18" t="s">
        <v>1955</v>
      </c>
      <c r="F1085" s="18" t="s">
        <v>1956</v>
      </c>
      <c r="G1085" s="18" t="s">
        <v>3643</v>
      </c>
      <c r="H1085" s="18" t="s">
        <v>2001</v>
      </c>
      <c r="I1085" s="18" t="s">
        <v>1959</v>
      </c>
      <c r="J1085" s="18" t="s">
        <v>3644</v>
      </c>
    </row>
    <row r="1086" ht="42.75" spans="1:10">
      <c r="A1086" s="21"/>
      <c r="B1086" s="21"/>
      <c r="C1086" s="18" t="s">
        <v>1966</v>
      </c>
      <c r="D1086" s="18" t="s">
        <v>1993</v>
      </c>
      <c r="E1086" s="18" t="s">
        <v>1993</v>
      </c>
      <c r="F1086" s="18" t="s">
        <v>1956</v>
      </c>
      <c r="G1086" s="18" t="s">
        <v>2306</v>
      </c>
      <c r="H1086" s="18" t="s">
        <v>1963</v>
      </c>
      <c r="I1086" s="18" t="s">
        <v>2055</v>
      </c>
      <c r="J1086" s="18" t="s">
        <v>3645</v>
      </c>
    </row>
    <row r="1087" ht="114" spans="1:10">
      <c r="A1087" s="21"/>
      <c r="B1087" s="21"/>
      <c r="C1087" s="18" t="s">
        <v>1971</v>
      </c>
      <c r="D1087" s="18" t="s">
        <v>1972</v>
      </c>
      <c r="E1087" s="18" t="s">
        <v>1972</v>
      </c>
      <c r="F1087" s="18" t="s">
        <v>1956</v>
      </c>
      <c r="G1087" s="18" t="s">
        <v>2306</v>
      </c>
      <c r="H1087" s="18" t="s">
        <v>1963</v>
      </c>
      <c r="I1087" s="18" t="s">
        <v>2055</v>
      </c>
      <c r="J1087" s="18" t="s">
        <v>3646</v>
      </c>
    </row>
    <row r="1088" ht="28.5" spans="1:10">
      <c r="A1088" s="18" t="s">
        <v>3647</v>
      </c>
      <c r="B1088" s="21"/>
      <c r="C1088" s="21"/>
      <c r="D1088" s="21"/>
      <c r="E1088" s="21"/>
      <c r="F1088" s="21"/>
      <c r="G1088" s="21"/>
      <c r="H1088" s="21"/>
      <c r="I1088" s="21"/>
      <c r="J1088" s="21"/>
    </row>
    <row r="1089" ht="28.5" spans="1:10">
      <c r="A1089" s="18" t="s">
        <v>3648</v>
      </c>
      <c r="B1089" s="21"/>
      <c r="C1089" s="21"/>
      <c r="D1089" s="21"/>
      <c r="E1089" s="21"/>
      <c r="F1089" s="21"/>
      <c r="G1089" s="21"/>
      <c r="H1089" s="21"/>
      <c r="I1089" s="21"/>
      <c r="J1089" s="21"/>
    </row>
    <row r="1090" ht="156.75" spans="1:10">
      <c r="A1090" s="18" t="s">
        <v>3649</v>
      </c>
      <c r="B1090" s="18" t="s">
        <v>3650</v>
      </c>
      <c r="C1090" s="18" t="s">
        <v>1954</v>
      </c>
      <c r="D1090" s="18" t="s">
        <v>1955</v>
      </c>
      <c r="E1090" s="18" t="s">
        <v>3651</v>
      </c>
      <c r="F1090" s="18" t="s">
        <v>1956</v>
      </c>
      <c r="G1090" s="18" t="s">
        <v>1962</v>
      </c>
      <c r="H1090" s="18" t="s">
        <v>1963</v>
      </c>
      <c r="I1090" s="18" t="s">
        <v>2055</v>
      </c>
      <c r="J1090" s="18" t="s">
        <v>3652</v>
      </c>
    </row>
    <row r="1091" ht="28.5" spans="1:10">
      <c r="A1091" s="21"/>
      <c r="B1091" s="21"/>
      <c r="C1091" s="18" t="s">
        <v>1954</v>
      </c>
      <c r="D1091" s="18" t="s">
        <v>1955</v>
      </c>
      <c r="E1091" s="18" t="s">
        <v>3653</v>
      </c>
      <c r="F1091" s="18" t="s">
        <v>2327</v>
      </c>
      <c r="G1091" s="18" t="s">
        <v>1962</v>
      </c>
      <c r="H1091" s="18" t="s">
        <v>3654</v>
      </c>
      <c r="I1091" s="18" t="s">
        <v>1959</v>
      </c>
      <c r="J1091" s="18" t="s">
        <v>3653</v>
      </c>
    </row>
    <row r="1092" ht="28.5" spans="1:10">
      <c r="A1092" s="21"/>
      <c r="B1092" s="21"/>
      <c r="C1092" s="18" t="s">
        <v>1954</v>
      </c>
      <c r="D1092" s="18" t="s">
        <v>1960</v>
      </c>
      <c r="E1092" s="18" t="s">
        <v>3655</v>
      </c>
      <c r="F1092" s="18" t="s">
        <v>1956</v>
      </c>
      <c r="G1092" s="18" t="s">
        <v>1962</v>
      </c>
      <c r="H1092" s="18" t="s">
        <v>1963</v>
      </c>
      <c r="I1092" s="18" t="s">
        <v>2055</v>
      </c>
      <c r="J1092" s="18" t="s">
        <v>3656</v>
      </c>
    </row>
    <row r="1093" ht="28.5" spans="1:10">
      <c r="A1093" s="21"/>
      <c r="B1093" s="21"/>
      <c r="C1093" s="18" t="s">
        <v>1966</v>
      </c>
      <c r="D1093" s="18" t="s">
        <v>1993</v>
      </c>
      <c r="E1093" s="18" t="s">
        <v>3657</v>
      </c>
      <c r="F1093" s="18" t="s">
        <v>1956</v>
      </c>
      <c r="G1093" s="18" t="s">
        <v>3658</v>
      </c>
      <c r="H1093" s="18" t="s">
        <v>1963</v>
      </c>
      <c r="I1093" s="18" t="s">
        <v>2055</v>
      </c>
      <c r="J1093" s="18" t="s">
        <v>3659</v>
      </c>
    </row>
    <row r="1094" ht="28.5" spans="1:10">
      <c r="A1094" s="21"/>
      <c r="B1094" s="21"/>
      <c r="C1094" s="18" t="s">
        <v>1966</v>
      </c>
      <c r="D1094" s="18" t="s">
        <v>2153</v>
      </c>
      <c r="E1094" s="18" t="s">
        <v>3660</v>
      </c>
      <c r="F1094" s="18" t="s">
        <v>2327</v>
      </c>
      <c r="G1094" s="18" t="s">
        <v>2032</v>
      </c>
      <c r="H1094" s="18" t="s">
        <v>1963</v>
      </c>
      <c r="I1094" s="18" t="s">
        <v>2055</v>
      </c>
      <c r="J1094" s="18" t="s">
        <v>3661</v>
      </c>
    </row>
    <row r="1095" ht="28.5" spans="1:10">
      <c r="A1095" s="21"/>
      <c r="B1095" s="21"/>
      <c r="C1095" s="18" t="s">
        <v>1971</v>
      </c>
      <c r="D1095" s="18" t="s">
        <v>1972</v>
      </c>
      <c r="E1095" s="18" t="s">
        <v>3561</v>
      </c>
      <c r="F1095" s="18" t="s">
        <v>1956</v>
      </c>
      <c r="G1095" s="18" t="s">
        <v>2032</v>
      </c>
      <c r="H1095" s="18" t="s">
        <v>1963</v>
      </c>
      <c r="I1095" s="18" t="s">
        <v>2055</v>
      </c>
      <c r="J1095" s="18" t="s">
        <v>3662</v>
      </c>
    </row>
    <row r="1096" ht="185.25" spans="1:10">
      <c r="A1096" s="18" t="s">
        <v>3663</v>
      </c>
      <c r="B1096" s="18" t="s">
        <v>3664</v>
      </c>
      <c r="C1096" s="18" t="s">
        <v>1954</v>
      </c>
      <c r="D1096" s="18" t="s">
        <v>1955</v>
      </c>
      <c r="E1096" s="18" t="s">
        <v>3665</v>
      </c>
      <c r="F1096" s="18" t="s">
        <v>2327</v>
      </c>
      <c r="G1096" s="18" t="s">
        <v>1962</v>
      </c>
      <c r="H1096" s="18" t="s">
        <v>2105</v>
      </c>
      <c r="I1096" s="18" t="s">
        <v>1959</v>
      </c>
      <c r="J1096" s="18" t="s">
        <v>3666</v>
      </c>
    </row>
    <row r="1097" ht="28.5" spans="1:10">
      <c r="A1097" s="21"/>
      <c r="B1097" s="21"/>
      <c r="C1097" s="18" t="s">
        <v>1954</v>
      </c>
      <c r="D1097" s="18" t="s">
        <v>1960</v>
      </c>
      <c r="E1097" s="18" t="s">
        <v>3667</v>
      </c>
      <c r="F1097" s="18" t="s">
        <v>1956</v>
      </c>
      <c r="G1097" s="18" t="s">
        <v>1962</v>
      </c>
      <c r="H1097" s="18" t="s">
        <v>1963</v>
      </c>
      <c r="I1097" s="18" t="s">
        <v>2055</v>
      </c>
      <c r="J1097" s="18" t="s">
        <v>3668</v>
      </c>
    </row>
    <row r="1098" ht="57" spans="1:10">
      <c r="A1098" s="21"/>
      <c r="B1098" s="21"/>
      <c r="C1098" s="18" t="s">
        <v>1966</v>
      </c>
      <c r="D1098" s="18" t="s">
        <v>2153</v>
      </c>
      <c r="E1098" s="18" t="s">
        <v>3669</v>
      </c>
      <c r="F1098" s="18" t="s">
        <v>1956</v>
      </c>
      <c r="G1098" s="18" t="s">
        <v>3670</v>
      </c>
      <c r="H1098" s="18" t="s">
        <v>1963</v>
      </c>
      <c r="I1098" s="18" t="s">
        <v>2055</v>
      </c>
      <c r="J1098" s="18" t="s">
        <v>3671</v>
      </c>
    </row>
    <row r="1099" ht="42.75" spans="1:10">
      <c r="A1099" s="21"/>
      <c r="B1099" s="21"/>
      <c r="C1099" s="18" t="s">
        <v>1971</v>
      </c>
      <c r="D1099" s="18" t="s">
        <v>1972</v>
      </c>
      <c r="E1099" s="18" t="s">
        <v>3672</v>
      </c>
      <c r="F1099" s="18" t="s">
        <v>1956</v>
      </c>
      <c r="G1099" s="18" t="s">
        <v>1970</v>
      </c>
      <c r="H1099" s="18" t="s">
        <v>1963</v>
      </c>
      <c r="I1099" s="18" t="s">
        <v>2055</v>
      </c>
      <c r="J1099" s="18" t="s">
        <v>3673</v>
      </c>
    </row>
    <row r="1100" ht="14.25" spans="1:10">
      <c r="A1100" s="18" t="s">
        <v>3674</v>
      </c>
      <c r="B1100" s="21"/>
      <c r="C1100" s="21"/>
      <c r="D1100" s="21"/>
      <c r="E1100" s="21"/>
      <c r="F1100" s="21"/>
      <c r="G1100" s="21"/>
      <c r="H1100" s="21"/>
      <c r="I1100" s="21"/>
      <c r="J1100" s="21"/>
    </row>
    <row r="1101" ht="14.25" spans="1:10">
      <c r="A1101" s="18" t="s">
        <v>3675</v>
      </c>
      <c r="B1101" s="21"/>
      <c r="C1101" s="21"/>
      <c r="D1101" s="21"/>
      <c r="E1101" s="21"/>
      <c r="F1101" s="21"/>
      <c r="G1101" s="21"/>
      <c r="H1101" s="21"/>
      <c r="I1101" s="21"/>
      <c r="J1101" s="21"/>
    </row>
    <row r="1102" ht="99.75" spans="1:10">
      <c r="A1102" s="18" t="s">
        <v>3676</v>
      </c>
      <c r="B1102" s="18" t="s">
        <v>3677</v>
      </c>
      <c r="C1102" s="18" t="s">
        <v>1954</v>
      </c>
      <c r="D1102" s="18" t="s">
        <v>1955</v>
      </c>
      <c r="E1102" s="18" t="s">
        <v>3678</v>
      </c>
      <c r="F1102" s="18" t="s">
        <v>1969</v>
      </c>
      <c r="G1102" s="18" t="s">
        <v>3679</v>
      </c>
      <c r="H1102" s="18" t="s">
        <v>2229</v>
      </c>
      <c r="I1102" s="18" t="s">
        <v>1959</v>
      </c>
      <c r="J1102" s="18" t="s">
        <v>3680</v>
      </c>
    </row>
    <row r="1103" ht="28.5" spans="1:10">
      <c r="A1103" s="21"/>
      <c r="B1103" s="21"/>
      <c r="C1103" s="18" t="s">
        <v>1954</v>
      </c>
      <c r="D1103" s="18" t="s">
        <v>1960</v>
      </c>
      <c r="E1103" s="18" t="s">
        <v>3681</v>
      </c>
      <c r="F1103" s="18" t="s">
        <v>2246</v>
      </c>
      <c r="G1103" s="18" t="s">
        <v>2144</v>
      </c>
      <c r="H1103" s="18" t="s">
        <v>1963</v>
      </c>
      <c r="I1103" s="18" t="s">
        <v>1959</v>
      </c>
      <c r="J1103" s="18" t="s">
        <v>3682</v>
      </c>
    </row>
    <row r="1104" ht="42.75" spans="1:10">
      <c r="A1104" s="21"/>
      <c r="B1104" s="21"/>
      <c r="C1104" s="18" t="s">
        <v>1954</v>
      </c>
      <c r="D1104" s="18" t="s">
        <v>1964</v>
      </c>
      <c r="E1104" s="18" t="s">
        <v>3683</v>
      </c>
      <c r="F1104" s="18" t="s">
        <v>1956</v>
      </c>
      <c r="G1104" s="18" t="s">
        <v>1962</v>
      </c>
      <c r="H1104" s="18" t="s">
        <v>1963</v>
      </c>
      <c r="I1104" s="18" t="s">
        <v>1959</v>
      </c>
      <c r="J1104" s="18" t="s">
        <v>3684</v>
      </c>
    </row>
    <row r="1105" ht="42.75" spans="1:10">
      <c r="A1105" s="21"/>
      <c r="B1105" s="21"/>
      <c r="C1105" s="18" t="s">
        <v>1966</v>
      </c>
      <c r="D1105" s="18" t="s">
        <v>1967</v>
      </c>
      <c r="E1105" s="18" t="s">
        <v>3685</v>
      </c>
      <c r="F1105" s="18" t="s">
        <v>2246</v>
      </c>
      <c r="G1105" s="18" t="s">
        <v>2015</v>
      </c>
      <c r="H1105" s="18" t="s">
        <v>1963</v>
      </c>
      <c r="I1105" s="18" t="s">
        <v>1959</v>
      </c>
      <c r="J1105" s="18" t="s">
        <v>3684</v>
      </c>
    </row>
    <row r="1106" ht="42.75" spans="1:10">
      <c r="A1106" s="21"/>
      <c r="B1106" s="21"/>
      <c r="C1106" s="18" t="s">
        <v>1966</v>
      </c>
      <c r="D1106" s="18" t="s">
        <v>1993</v>
      </c>
      <c r="E1106" s="18" t="s">
        <v>3686</v>
      </c>
      <c r="F1106" s="18" t="s">
        <v>1969</v>
      </c>
      <c r="G1106" s="18" t="s">
        <v>2623</v>
      </c>
      <c r="H1106" s="18" t="s">
        <v>2233</v>
      </c>
      <c r="I1106" s="18" t="s">
        <v>1959</v>
      </c>
      <c r="J1106" s="18" t="s">
        <v>3687</v>
      </c>
    </row>
    <row r="1107" ht="42.75" spans="1:10">
      <c r="A1107" s="21"/>
      <c r="B1107" s="21"/>
      <c r="C1107" s="18" t="s">
        <v>1971</v>
      </c>
      <c r="D1107" s="18" t="s">
        <v>1972</v>
      </c>
      <c r="E1107" s="18" t="s">
        <v>3688</v>
      </c>
      <c r="F1107" s="18" t="s">
        <v>1956</v>
      </c>
      <c r="G1107" s="18" t="s">
        <v>1962</v>
      </c>
      <c r="H1107" s="18" t="s">
        <v>1963</v>
      </c>
      <c r="I1107" s="18" t="s">
        <v>1959</v>
      </c>
      <c r="J1107" s="18" t="s">
        <v>3684</v>
      </c>
    </row>
    <row r="1108" ht="42.75" spans="1:10">
      <c r="A1108" s="21"/>
      <c r="B1108" s="21"/>
      <c r="C1108" s="18" t="s">
        <v>1971</v>
      </c>
      <c r="D1108" s="18" t="s">
        <v>1972</v>
      </c>
      <c r="E1108" s="18" t="s">
        <v>3689</v>
      </c>
      <c r="F1108" s="18" t="s">
        <v>1956</v>
      </c>
      <c r="G1108" s="18" t="s">
        <v>2083</v>
      </c>
      <c r="H1108" s="18" t="s">
        <v>1963</v>
      </c>
      <c r="I1108" s="18" t="s">
        <v>2055</v>
      </c>
      <c r="J1108" s="18" t="s">
        <v>3690</v>
      </c>
    </row>
    <row r="1109" ht="28.5" spans="1:10">
      <c r="A1109" s="18" t="s">
        <v>3691</v>
      </c>
      <c r="B1109" s="21"/>
      <c r="C1109" s="21"/>
      <c r="D1109" s="21"/>
      <c r="E1109" s="21"/>
      <c r="F1109" s="21"/>
      <c r="G1109" s="21"/>
      <c r="H1109" s="21"/>
      <c r="I1109" s="21"/>
      <c r="J1109" s="21"/>
    </row>
    <row r="1110" ht="28.5" spans="1:10">
      <c r="A1110" s="18" t="s">
        <v>3692</v>
      </c>
      <c r="B1110" s="21"/>
      <c r="C1110" s="21"/>
      <c r="D1110" s="21"/>
      <c r="E1110" s="21"/>
      <c r="F1110" s="21"/>
      <c r="G1110" s="21"/>
      <c r="H1110" s="21"/>
      <c r="I1110" s="21"/>
      <c r="J1110" s="21"/>
    </row>
    <row r="1111" ht="57" spans="1:10">
      <c r="A1111" s="18" t="s">
        <v>3693</v>
      </c>
      <c r="B1111" s="18" t="s">
        <v>3694</v>
      </c>
      <c r="C1111" s="18" t="s">
        <v>1954</v>
      </c>
      <c r="D1111" s="18" t="s">
        <v>1955</v>
      </c>
      <c r="E1111" s="18" t="s">
        <v>2563</v>
      </c>
      <c r="F1111" s="18" t="s">
        <v>1969</v>
      </c>
      <c r="G1111" s="18" t="s">
        <v>2072</v>
      </c>
      <c r="H1111" s="18" t="s">
        <v>1963</v>
      </c>
      <c r="I1111" s="18" t="s">
        <v>1959</v>
      </c>
      <c r="J1111" s="18" t="s">
        <v>3695</v>
      </c>
    </row>
    <row r="1112" ht="42.75" spans="1:10">
      <c r="A1112" s="21"/>
      <c r="B1112" s="21"/>
      <c r="C1112" s="18" t="s">
        <v>1966</v>
      </c>
      <c r="D1112" s="18" t="s">
        <v>1993</v>
      </c>
      <c r="E1112" s="18" t="s">
        <v>3696</v>
      </c>
      <c r="F1112" s="18" t="s">
        <v>1956</v>
      </c>
      <c r="G1112" s="18" t="s">
        <v>3696</v>
      </c>
      <c r="H1112" s="18" t="s">
        <v>1950</v>
      </c>
      <c r="I1112" s="18" t="s">
        <v>2055</v>
      </c>
      <c r="J1112" s="18" t="s">
        <v>3697</v>
      </c>
    </row>
    <row r="1113" ht="42.75" spans="1:10">
      <c r="A1113" s="21"/>
      <c r="B1113" s="21"/>
      <c r="C1113" s="18" t="s">
        <v>1971</v>
      </c>
      <c r="D1113" s="18" t="s">
        <v>1972</v>
      </c>
      <c r="E1113" s="18" t="s">
        <v>2568</v>
      </c>
      <c r="F1113" s="18" t="s">
        <v>1969</v>
      </c>
      <c r="G1113" s="18" t="s">
        <v>2072</v>
      </c>
      <c r="H1113" s="18" t="s">
        <v>1963</v>
      </c>
      <c r="I1113" s="18" t="s">
        <v>1959</v>
      </c>
      <c r="J1113" s="18" t="s">
        <v>3698</v>
      </c>
    </row>
    <row r="1114" ht="57" spans="1:10">
      <c r="A1114" s="18" t="s">
        <v>3699</v>
      </c>
      <c r="B1114" s="18" t="s">
        <v>3700</v>
      </c>
      <c r="C1114" s="18" t="s">
        <v>1954</v>
      </c>
      <c r="D1114" s="18" t="s">
        <v>1955</v>
      </c>
      <c r="E1114" s="18" t="s">
        <v>2563</v>
      </c>
      <c r="F1114" s="18" t="s">
        <v>1969</v>
      </c>
      <c r="G1114" s="18" t="s">
        <v>2072</v>
      </c>
      <c r="H1114" s="18" t="s">
        <v>1963</v>
      </c>
      <c r="I1114" s="18" t="s">
        <v>1959</v>
      </c>
      <c r="J1114" s="18" t="s">
        <v>3695</v>
      </c>
    </row>
    <row r="1115" ht="42.75" spans="1:10">
      <c r="A1115" s="21"/>
      <c r="B1115" s="21"/>
      <c r="C1115" s="18" t="s">
        <v>1966</v>
      </c>
      <c r="D1115" s="18" t="s">
        <v>1993</v>
      </c>
      <c r="E1115" s="18" t="s">
        <v>3696</v>
      </c>
      <c r="F1115" s="18" t="s">
        <v>1956</v>
      </c>
      <c r="G1115" s="18" t="s">
        <v>3696</v>
      </c>
      <c r="H1115" s="18" t="s">
        <v>1950</v>
      </c>
      <c r="I1115" s="18" t="s">
        <v>2055</v>
      </c>
      <c r="J1115" s="18" t="s">
        <v>3697</v>
      </c>
    </row>
    <row r="1116" ht="28.5" spans="1:10">
      <c r="A1116" s="21"/>
      <c r="B1116" s="21"/>
      <c r="C1116" s="18" t="s">
        <v>1971</v>
      </c>
      <c r="D1116" s="18" t="s">
        <v>1972</v>
      </c>
      <c r="E1116" s="18" t="s">
        <v>2568</v>
      </c>
      <c r="F1116" s="18" t="s">
        <v>1969</v>
      </c>
      <c r="G1116" s="18" t="s">
        <v>2072</v>
      </c>
      <c r="H1116" s="18" t="s">
        <v>1963</v>
      </c>
      <c r="I1116" s="18" t="s">
        <v>1959</v>
      </c>
      <c r="J1116" s="18" t="s">
        <v>3701</v>
      </c>
    </row>
    <row r="1117" ht="28.5" spans="1:10">
      <c r="A1117" s="18" t="s">
        <v>3702</v>
      </c>
      <c r="B1117" s="21"/>
      <c r="C1117" s="21"/>
      <c r="D1117" s="21"/>
      <c r="E1117" s="21"/>
      <c r="F1117" s="21"/>
      <c r="G1117" s="21"/>
      <c r="H1117" s="21"/>
      <c r="I1117" s="21"/>
      <c r="J1117" s="21"/>
    </row>
    <row r="1118" ht="28.5" spans="1:10">
      <c r="A1118" s="18" t="s">
        <v>3703</v>
      </c>
      <c r="B1118" s="21"/>
      <c r="C1118" s="21"/>
      <c r="D1118" s="21"/>
      <c r="E1118" s="21"/>
      <c r="F1118" s="21"/>
      <c r="G1118" s="21"/>
      <c r="H1118" s="21"/>
      <c r="I1118" s="21"/>
      <c r="J1118" s="21"/>
    </row>
    <row r="1119" ht="57" spans="1:10">
      <c r="A1119" s="18" t="s">
        <v>3704</v>
      </c>
      <c r="B1119" s="18" t="s">
        <v>3705</v>
      </c>
      <c r="C1119" s="18" t="s">
        <v>1954</v>
      </c>
      <c r="D1119" s="18" t="s">
        <v>1955</v>
      </c>
      <c r="E1119" s="18" t="s">
        <v>2708</v>
      </c>
      <c r="F1119" s="18" t="s">
        <v>1969</v>
      </c>
      <c r="G1119" s="18" t="s">
        <v>2144</v>
      </c>
      <c r="H1119" s="18" t="s">
        <v>2233</v>
      </c>
      <c r="I1119" s="18" t="s">
        <v>1959</v>
      </c>
      <c r="J1119" s="18" t="s">
        <v>2330</v>
      </c>
    </row>
    <row r="1120" ht="57" spans="1:10">
      <c r="A1120" s="21"/>
      <c r="B1120" s="21"/>
      <c r="C1120" s="18" t="s">
        <v>1954</v>
      </c>
      <c r="D1120" s="18" t="s">
        <v>1955</v>
      </c>
      <c r="E1120" s="18" t="s">
        <v>2709</v>
      </c>
      <c r="F1120" s="18" t="s">
        <v>1969</v>
      </c>
      <c r="G1120" s="18" t="s">
        <v>2958</v>
      </c>
      <c r="H1120" s="18" t="s">
        <v>2505</v>
      </c>
      <c r="I1120" s="18" t="s">
        <v>1959</v>
      </c>
      <c r="J1120" s="18" t="s">
        <v>2711</v>
      </c>
    </row>
    <row r="1121" ht="42.75" spans="1:10">
      <c r="A1121" s="21"/>
      <c r="B1121" s="21"/>
      <c r="C1121" s="18" t="s">
        <v>1954</v>
      </c>
      <c r="D1121" s="18" t="s">
        <v>1960</v>
      </c>
      <c r="E1121" s="18" t="s">
        <v>3706</v>
      </c>
      <c r="F1121" s="18" t="s">
        <v>2246</v>
      </c>
      <c r="G1121" s="18" t="s">
        <v>2247</v>
      </c>
      <c r="H1121" s="18" t="s">
        <v>2233</v>
      </c>
      <c r="I1121" s="18" t="s">
        <v>1959</v>
      </c>
      <c r="J1121" s="18" t="s">
        <v>3707</v>
      </c>
    </row>
    <row r="1122" ht="99.75" spans="1:10">
      <c r="A1122" s="21"/>
      <c r="B1122" s="21"/>
      <c r="C1122" s="18" t="s">
        <v>1954</v>
      </c>
      <c r="D1122" s="18" t="s">
        <v>1960</v>
      </c>
      <c r="E1122" s="18" t="s">
        <v>2814</v>
      </c>
      <c r="F1122" s="18" t="s">
        <v>1969</v>
      </c>
      <c r="G1122" s="18" t="s">
        <v>1962</v>
      </c>
      <c r="H1122" s="18" t="s">
        <v>1963</v>
      </c>
      <c r="I1122" s="18" t="s">
        <v>1959</v>
      </c>
      <c r="J1122" s="18" t="s">
        <v>2815</v>
      </c>
    </row>
    <row r="1123" ht="128.25" spans="1:10">
      <c r="A1123" s="21"/>
      <c r="B1123" s="21"/>
      <c r="C1123" s="18" t="s">
        <v>1954</v>
      </c>
      <c r="D1123" s="18" t="s">
        <v>1960</v>
      </c>
      <c r="E1123" s="18" t="s">
        <v>3708</v>
      </c>
      <c r="F1123" s="18" t="s">
        <v>1969</v>
      </c>
      <c r="G1123" s="18" t="s">
        <v>1970</v>
      </c>
      <c r="H1123" s="18" t="s">
        <v>1963</v>
      </c>
      <c r="I1123" s="18" t="s">
        <v>1959</v>
      </c>
      <c r="J1123" s="18" t="s">
        <v>3709</v>
      </c>
    </row>
    <row r="1124" ht="85.5" spans="1:10">
      <c r="A1124" s="21"/>
      <c r="B1124" s="21"/>
      <c r="C1124" s="18" t="s">
        <v>1954</v>
      </c>
      <c r="D1124" s="18" t="s">
        <v>2129</v>
      </c>
      <c r="E1124" s="18" t="s">
        <v>2718</v>
      </c>
      <c r="F1124" s="18" t="s">
        <v>2246</v>
      </c>
      <c r="G1124" s="18" t="s">
        <v>2043</v>
      </c>
      <c r="H1124" s="18" t="s">
        <v>2719</v>
      </c>
      <c r="I1124" s="18" t="s">
        <v>1959</v>
      </c>
      <c r="J1124" s="18" t="s">
        <v>2720</v>
      </c>
    </row>
    <row r="1125" ht="71.25" spans="1:10">
      <c r="A1125" s="21"/>
      <c r="B1125" s="21"/>
      <c r="C1125" s="18" t="s">
        <v>1966</v>
      </c>
      <c r="D1125" s="18" t="s">
        <v>1993</v>
      </c>
      <c r="E1125" s="18" t="s">
        <v>3710</v>
      </c>
      <c r="F1125" s="18" t="s">
        <v>2246</v>
      </c>
      <c r="G1125" s="18" t="s">
        <v>2015</v>
      </c>
      <c r="H1125" s="18" t="s">
        <v>2233</v>
      </c>
      <c r="I1125" s="18" t="s">
        <v>1959</v>
      </c>
      <c r="J1125" s="18" t="s">
        <v>3711</v>
      </c>
    </row>
    <row r="1126" ht="142.5" spans="1:10">
      <c r="A1126" s="21"/>
      <c r="B1126" s="21"/>
      <c r="C1126" s="18" t="s">
        <v>1971</v>
      </c>
      <c r="D1126" s="18" t="s">
        <v>1972</v>
      </c>
      <c r="E1126" s="18" t="s">
        <v>2725</v>
      </c>
      <c r="F1126" s="18" t="s">
        <v>1969</v>
      </c>
      <c r="G1126" s="18" t="s">
        <v>2032</v>
      </c>
      <c r="H1126" s="18" t="s">
        <v>1963</v>
      </c>
      <c r="I1126" s="18" t="s">
        <v>1959</v>
      </c>
      <c r="J1126" s="18" t="s">
        <v>2726</v>
      </c>
    </row>
    <row r="1127" ht="57" spans="1:10">
      <c r="A1127" s="18" t="s">
        <v>3712</v>
      </c>
      <c r="B1127" s="18" t="s">
        <v>3713</v>
      </c>
      <c r="C1127" s="18" t="s">
        <v>1954</v>
      </c>
      <c r="D1127" s="18" t="s">
        <v>1955</v>
      </c>
      <c r="E1127" s="18" t="s">
        <v>2708</v>
      </c>
      <c r="F1127" s="18" t="s">
        <v>1969</v>
      </c>
      <c r="G1127" s="18" t="s">
        <v>2144</v>
      </c>
      <c r="H1127" s="18" t="s">
        <v>2233</v>
      </c>
      <c r="I1127" s="18" t="s">
        <v>1959</v>
      </c>
      <c r="J1127" s="18" t="s">
        <v>2330</v>
      </c>
    </row>
    <row r="1128" ht="57" spans="1:10">
      <c r="A1128" s="21"/>
      <c r="B1128" s="21"/>
      <c r="C1128" s="18" t="s">
        <v>1954</v>
      </c>
      <c r="D1128" s="18" t="s">
        <v>1955</v>
      </c>
      <c r="E1128" s="18" t="s">
        <v>2709</v>
      </c>
      <c r="F1128" s="18" t="s">
        <v>1969</v>
      </c>
      <c r="G1128" s="18" t="s">
        <v>2958</v>
      </c>
      <c r="H1128" s="18" t="s">
        <v>2505</v>
      </c>
      <c r="I1128" s="18" t="s">
        <v>1959</v>
      </c>
      <c r="J1128" s="18" t="s">
        <v>2711</v>
      </c>
    </row>
    <row r="1129" ht="128.25" spans="1:10">
      <c r="A1129" s="21"/>
      <c r="B1129" s="21"/>
      <c r="C1129" s="18" t="s">
        <v>1954</v>
      </c>
      <c r="D1129" s="18" t="s">
        <v>1960</v>
      </c>
      <c r="E1129" s="18" t="s">
        <v>2712</v>
      </c>
      <c r="F1129" s="18" t="s">
        <v>1969</v>
      </c>
      <c r="G1129" s="18" t="s">
        <v>1970</v>
      </c>
      <c r="H1129" s="18" t="s">
        <v>1963</v>
      </c>
      <c r="I1129" s="18" t="s">
        <v>1959</v>
      </c>
      <c r="J1129" s="18" t="s">
        <v>2713</v>
      </c>
    </row>
    <row r="1130" ht="85.5" spans="1:10">
      <c r="A1130" s="21"/>
      <c r="B1130" s="21"/>
      <c r="C1130" s="18" t="s">
        <v>1954</v>
      </c>
      <c r="D1130" s="18" t="s">
        <v>2129</v>
      </c>
      <c r="E1130" s="18" t="s">
        <v>2718</v>
      </c>
      <c r="F1130" s="18" t="s">
        <v>2246</v>
      </c>
      <c r="G1130" s="18" t="s">
        <v>2043</v>
      </c>
      <c r="H1130" s="18" t="s">
        <v>2719</v>
      </c>
      <c r="I1130" s="18" t="s">
        <v>1959</v>
      </c>
      <c r="J1130" s="18" t="s">
        <v>2720</v>
      </c>
    </row>
    <row r="1131" ht="71.25" spans="1:10">
      <c r="A1131" s="21"/>
      <c r="B1131" s="21"/>
      <c r="C1131" s="18" t="s">
        <v>1966</v>
      </c>
      <c r="D1131" s="18" t="s">
        <v>1993</v>
      </c>
      <c r="E1131" s="18" t="s">
        <v>3710</v>
      </c>
      <c r="F1131" s="18" t="s">
        <v>2246</v>
      </c>
      <c r="G1131" s="18" t="s">
        <v>2015</v>
      </c>
      <c r="H1131" s="18" t="s">
        <v>2233</v>
      </c>
      <c r="I1131" s="18" t="s">
        <v>1959</v>
      </c>
      <c r="J1131" s="18" t="s">
        <v>3711</v>
      </c>
    </row>
    <row r="1132" ht="142.5" spans="1:10">
      <c r="A1132" s="21"/>
      <c r="B1132" s="21"/>
      <c r="C1132" s="18" t="s">
        <v>1971</v>
      </c>
      <c r="D1132" s="18" t="s">
        <v>1972</v>
      </c>
      <c r="E1132" s="18" t="s">
        <v>2725</v>
      </c>
      <c r="F1132" s="18" t="s">
        <v>1969</v>
      </c>
      <c r="G1132" s="18" t="s">
        <v>2032</v>
      </c>
      <c r="H1132" s="18" t="s">
        <v>1963</v>
      </c>
      <c r="I1132" s="18" t="s">
        <v>1959</v>
      </c>
      <c r="J1132" s="18" t="s">
        <v>2726</v>
      </c>
    </row>
    <row r="1133" ht="28.5" spans="1:10">
      <c r="A1133" s="18" t="s">
        <v>3714</v>
      </c>
      <c r="B1133" s="21"/>
      <c r="C1133" s="21"/>
      <c r="D1133" s="21"/>
      <c r="E1133" s="21"/>
      <c r="F1133" s="21"/>
      <c r="G1133" s="21"/>
      <c r="H1133" s="21"/>
      <c r="I1133" s="21"/>
      <c r="J1133" s="21"/>
    </row>
    <row r="1134" ht="28.5" spans="1:10">
      <c r="A1134" s="18" t="s">
        <v>3715</v>
      </c>
      <c r="B1134" s="21"/>
      <c r="C1134" s="21"/>
      <c r="D1134" s="21"/>
      <c r="E1134" s="21"/>
      <c r="F1134" s="21"/>
      <c r="G1134" s="21"/>
      <c r="H1134" s="21"/>
      <c r="I1134" s="21"/>
      <c r="J1134" s="21"/>
    </row>
    <row r="1135" ht="28.5" spans="1:10">
      <c r="A1135" s="18" t="s">
        <v>3716</v>
      </c>
      <c r="B1135" s="18" t="s">
        <v>3717</v>
      </c>
      <c r="C1135" s="18" t="s">
        <v>1954</v>
      </c>
      <c r="D1135" s="18" t="s">
        <v>1955</v>
      </c>
      <c r="E1135" s="18" t="s">
        <v>3717</v>
      </c>
      <c r="F1135" s="18" t="s">
        <v>1969</v>
      </c>
      <c r="G1135" s="18" t="s">
        <v>3718</v>
      </c>
      <c r="H1135" s="18" t="s">
        <v>1958</v>
      </c>
      <c r="I1135" s="18" t="s">
        <v>1959</v>
      </c>
      <c r="J1135" s="18" t="s">
        <v>3717</v>
      </c>
    </row>
    <row r="1136" ht="28.5" spans="1:10">
      <c r="A1136" s="21"/>
      <c r="B1136" s="21"/>
      <c r="C1136" s="18" t="s">
        <v>1966</v>
      </c>
      <c r="D1136" s="18" t="s">
        <v>1967</v>
      </c>
      <c r="E1136" s="18" t="s">
        <v>3719</v>
      </c>
      <c r="F1136" s="18" t="s">
        <v>1969</v>
      </c>
      <c r="G1136" s="18" t="s">
        <v>2032</v>
      </c>
      <c r="H1136" s="18" t="s">
        <v>1963</v>
      </c>
      <c r="I1136" s="18" t="s">
        <v>1959</v>
      </c>
      <c r="J1136" s="18" t="s">
        <v>3717</v>
      </c>
    </row>
    <row r="1137" ht="28.5" spans="1:10">
      <c r="A1137" s="21"/>
      <c r="B1137" s="21"/>
      <c r="C1137" s="18" t="s">
        <v>1971</v>
      </c>
      <c r="D1137" s="18" t="s">
        <v>1972</v>
      </c>
      <c r="E1137" s="18" t="s">
        <v>2074</v>
      </c>
      <c r="F1137" s="18" t="s">
        <v>1969</v>
      </c>
      <c r="G1137" s="18" t="s">
        <v>2032</v>
      </c>
      <c r="H1137" s="18" t="s">
        <v>1963</v>
      </c>
      <c r="I1137" s="18" t="s">
        <v>1959</v>
      </c>
      <c r="J1137" s="18" t="s">
        <v>3717</v>
      </c>
    </row>
    <row r="1138" ht="28.5" spans="1:10">
      <c r="A1138" s="18" t="s">
        <v>3720</v>
      </c>
      <c r="B1138" s="21"/>
      <c r="C1138" s="21"/>
      <c r="D1138" s="21"/>
      <c r="E1138" s="21"/>
      <c r="F1138" s="21"/>
      <c r="G1138" s="21"/>
      <c r="H1138" s="21"/>
      <c r="I1138" s="21"/>
      <c r="J1138" s="21"/>
    </row>
    <row r="1139" ht="28.5" spans="1:10">
      <c r="A1139" s="18" t="s">
        <v>3721</v>
      </c>
      <c r="B1139" s="21"/>
      <c r="C1139" s="21"/>
      <c r="D1139" s="21"/>
      <c r="E1139" s="21"/>
      <c r="F1139" s="21"/>
      <c r="G1139" s="21"/>
      <c r="H1139" s="21"/>
      <c r="I1139" s="21"/>
      <c r="J1139" s="21"/>
    </row>
    <row r="1140" ht="28.5" spans="1:10">
      <c r="A1140" s="18" t="s">
        <v>3722</v>
      </c>
      <c r="B1140" s="18" t="s">
        <v>3723</v>
      </c>
      <c r="C1140" s="18" t="s">
        <v>1954</v>
      </c>
      <c r="D1140" s="18" t="s">
        <v>1960</v>
      </c>
      <c r="E1140" s="18" t="s">
        <v>3724</v>
      </c>
      <c r="F1140" s="18" t="s">
        <v>1956</v>
      </c>
      <c r="G1140" s="18" t="s">
        <v>2306</v>
      </c>
      <c r="H1140" s="18" t="s">
        <v>1963</v>
      </c>
      <c r="I1140" s="18" t="s">
        <v>2055</v>
      </c>
      <c r="J1140" s="18" t="s">
        <v>3725</v>
      </c>
    </row>
    <row r="1141" ht="14.25" spans="1:10">
      <c r="A1141" s="21"/>
      <c r="B1141" s="21"/>
      <c r="C1141" s="18" t="s">
        <v>1966</v>
      </c>
      <c r="D1141" s="18" t="s">
        <v>1993</v>
      </c>
      <c r="E1141" s="18" t="s">
        <v>3726</v>
      </c>
      <c r="F1141" s="18" t="s">
        <v>1956</v>
      </c>
      <c r="G1141" s="18" t="s">
        <v>2306</v>
      </c>
      <c r="H1141" s="18" t="s">
        <v>1963</v>
      </c>
      <c r="I1141" s="18" t="s">
        <v>2055</v>
      </c>
      <c r="J1141" s="18" t="s">
        <v>3725</v>
      </c>
    </row>
    <row r="1142" ht="14.25" spans="1:10">
      <c r="A1142" s="21"/>
      <c r="B1142" s="21"/>
      <c r="C1142" s="18" t="s">
        <v>1971</v>
      </c>
      <c r="D1142" s="18" t="s">
        <v>1972</v>
      </c>
      <c r="E1142" s="18" t="s">
        <v>2551</v>
      </c>
      <c r="F1142" s="18" t="s">
        <v>1956</v>
      </c>
      <c r="G1142" s="18" t="s">
        <v>2306</v>
      </c>
      <c r="H1142" s="18" t="s">
        <v>1963</v>
      </c>
      <c r="I1142" s="18" t="s">
        <v>2055</v>
      </c>
      <c r="J1142" s="18" t="s">
        <v>3725</v>
      </c>
    </row>
    <row r="1143" ht="28.5" spans="1:10">
      <c r="A1143" s="18" t="s">
        <v>3727</v>
      </c>
      <c r="B1143" s="18" t="s">
        <v>3728</v>
      </c>
      <c r="C1143" s="18" t="s">
        <v>1954</v>
      </c>
      <c r="D1143" s="18" t="s">
        <v>1960</v>
      </c>
      <c r="E1143" s="18" t="s">
        <v>3729</v>
      </c>
      <c r="F1143" s="18" t="s">
        <v>1969</v>
      </c>
      <c r="G1143" s="18" t="s">
        <v>2306</v>
      </c>
      <c r="H1143" s="18" t="s">
        <v>1963</v>
      </c>
      <c r="I1143" s="18" t="s">
        <v>2055</v>
      </c>
      <c r="J1143" s="18" t="s">
        <v>3725</v>
      </c>
    </row>
    <row r="1144" ht="14.25" spans="1:10">
      <c r="A1144" s="21"/>
      <c r="B1144" s="21"/>
      <c r="C1144" s="18" t="s">
        <v>1966</v>
      </c>
      <c r="D1144" s="18" t="s">
        <v>1993</v>
      </c>
      <c r="E1144" s="18" t="s">
        <v>3730</v>
      </c>
      <c r="F1144" s="18" t="s">
        <v>1969</v>
      </c>
      <c r="G1144" s="18" t="s">
        <v>2306</v>
      </c>
      <c r="H1144" s="18" t="s">
        <v>1963</v>
      </c>
      <c r="I1144" s="18" t="s">
        <v>2055</v>
      </c>
      <c r="J1144" s="18" t="s">
        <v>3725</v>
      </c>
    </row>
    <row r="1145" ht="14.25" spans="1:10">
      <c r="A1145" s="21"/>
      <c r="B1145" s="21"/>
      <c r="C1145" s="18" t="s">
        <v>1971</v>
      </c>
      <c r="D1145" s="18" t="s">
        <v>1972</v>
      </c>
      <c r="E1145" s="18" t="s">
        <v>2551</v>
      </c>
      <c r="F1145" s="18" t="s">
        <v>1956</v>
      </c>
      <c r="G1145" s="18" t="s">
        <v>2306</v>
      </c>
      <c r="H1145" s="18" t="s">
        <v>1963</v>
      </c>
      <c r="I1145" s="18" t="s">
        <v>2055</v>
      </c>
      <c r="J1145" s="18" t="s">
        <v>3725</v>
      </c>
    </row>
    <row r="1146" ht="57" spans="1:10">
      <c r="A1146" s="18" t="s">
        <v>3731</v>
      </c>
      <c r="B1146" s="18" t="s">
        <v>3732</v>
      </c>
      <c r="C1146" s="18" t="s">
        <v>1954</v>
      </c>
      <c r="D1146" s="18" t="s">
        <v>1955</v>
      </c>
      <c r="E1146" s="18" t="s">
        <v>3733</v>
      </c>
      <c r="F1146" s="18" t="s">
        <v>1956</v>
      </c>
      <c r="G1146" s="18" t="s">
        <v>2010</v>
      </c>
      <c r="H1146" s="18" t="s">
        <v>2229</v>
      </c>
      <c r="I1146" s="18" t="s">
        <v>1959</v>
      </c>
      <c r="J1146" s="18" t="s">
        <v>3734</v>
      </c>
    </row>
    <row r="1147" ht="28.5" spans="1:10">
      <c r="A1147" s="21"/>
      <c r="B1147" s="21"/>
      <c r="C1147" s="18" t="s">
        <v>1966</v>
      </c>
      <c r="D1147" s="18" t="s">
        <v>1993</v>
      </c>
      <c r="E1147" s="18" t="s">
        <v>3735</v>
      </c>
      <c r="F1147" s="18" t="s">
        <v>1956</v>
      </c>
      <c r="G1147" s="18" t="s">
        <v>2306</v>
      </c>
      <c r="H1147" s="18" t="s">
        <v>1963</v>
      </c>
      <c r="I1147" s="18" t="s">
        <v>2055</v>
      </c>
      <c r="J1147" s="18" t="s">
        <v>3734</v>
      </c>
    </row>
    <row r="1148" ht="28.5" spans="1:10">
      <c r="A1148" s="21"/>
      <c r="B1148" s="21"/>
      <c r="C1148" s="18" t="s">
        <v>1971</v>
      </c>
      <c r="D1148" s="18" t="s">
        <v>1972</v>
      </c>
      <c r="E1148" s="18" t="s">
        <v>3736</v>
      </c>
      <c r="F1148" s="18" t="s">
        <v>1956</v>
      </c>
      <c r="G1148" s="18" t="s">
        <v>2306</v>
      </c>
      <c r="H1148" s="18" t="s">
        <v>1963</v>
      </c>
      <c r="I1148" s="18" t="s">
        <v>2055</v>
      </c>
      <c r="J1148" s="18" t="s">
        <v>3734</v>
      </c>
    </row>
    <row r="1149" ht="57" spans="1:10">
      <c r="A1149" s="18" t="s">
        <v>3737</v>
      </c>
      <c r="B1149" s="18" t="s">
        <v>3738</v>
      </c>
      <c r="C1149" s="18" t="s">
        <v>1954</v>
      </c>
      <c r="D1149" s="18" t="s">
        <v>1955</v>
      </c>
      <c r="E1149" s="18" t="s">
        <v>3739</v>
      </c>
      <c r="F1149" s="18" t="s">
        <v>1956</v>
      </c>
      <c r="G1149" s="18" t="s">
        <v>2470</v>
      </c>
      <c r="H1149" s="18" t="s">
        <v>3740</v>
      </c>
      <c r="I1149" s="18" t="s">
        <v>1959</v>
      </c>
      <c r="J1149" s="18" t="s">
        <v>3741</v>
      </c>
    </row>
    <row r="1150" ht="28.5" spans="1:10">
      <c r="A1150" s="21"/>
      <c r="B1150" s="21"/>
      <c r="C1150" s="18" t="s">
        <v>1966</v>
      </c>
      <c r="D1150" s="18" t="s">
        <v>1993</v>
      </c>
      <c r="E1150" s="18" t="s">
        <v>3742</v>
      </c>
      <c r="F1150" s="18" t="s">
        <v>1956</v>
      </c>
      <c r="G1150" s="18" t="s">
        <v>2306</v>
      </c>
      <c r="H1150" s="18" t="s">
        <v>1963</v>
      </c>
      <c r="I1150" s="18" t="s">
        <v>2055</v>
      </c>
      <c r="J1150" s="18" t="s">
        <v>3741</v>
      </c>
    </row>
    <row r="1151" ht="28.5" spans="1:10">
      <c r="A1151" s="21"/>
      <c r="B1151" s="21"/>
      <c r="C1151" s="18" t="s">
        <v>1971</v>
      </c>
      <c r="D1151" s="18" t="s">
        <v>1972</v>
      </c>
      <c r="E1151" s="18" t="s">
        <v>3743</v>
      </c>
      <c r="F1151" s="18" t="s">
        <v>1956</v>
      </c>
      <c r="G1151" s="18" t="s">
        <v>1962</v>
      </c>
      <c r="H1151" s="18" t="s">
        <v>1963</v>
      </c>
      <c r="I1151" s="18" t="s">
        <v>2055</v>
      </c>
      <c r="J1151" s="18" t="s">
        <v>3741</v>
      </c>
    </row>
    <row r="1152" ht="85.5" spans="1:10">
      <c r="A1152" s="18" t="s">
        <v>3744</v>
      </c>
      <c r="B1152" s="18" t="s">
        <v>3745</v>
      </c>
      <c r="C1152" s="18" t="s">
        <v>1954</v>
      </c>
      <c r="D1152" s="18" t="s">
        <v>1955</v>
      </c>
      <c r="E1152" s="18" t="s">
        <v>3746</v>
      </c>
      <c r="F1152" s="18" t="s">
        <v>1969</v>
      </c>
      <c r="G1152" s="18" t="s">
        <v>3747</v>
      </c>
      <c r="H1152" s="18" t="s">
        <v>3748</v>
      </c>
      <c r="I1152" s="18" t="s">
        <v>1959</v>
      </c>
      <c r="J1152" s="18" t="s">
        <v>3749</v>
      </c>
    </row>
    <row r="1153" ht="28.5" spans="1:10">
      <c r="A1153" s="21"/>
      <c r="B1153" s="21"/>
      <c r="C1153" s="18" t="s">
        <v>1966</v>
      </c>
      <c r="D1153" s="18" t="s">
        <v>2092</v>
      </c>
      <c r="E1153" s="18" t="s">
        <v>3750</v>
      </c>
      <c r="F1153" s="18" t="s">
        <v>1956</v>
      </c>
      <c r="G1153" s="18" t="s">
        <v>2306</v>
      </c>
      <c r="H1153" s="18" t="s">
        <v>1963</v>
      </c>
      <c r="I1153" s="18" t="s">
        <v>2055</v>
      </c>
      <c r="J1153" s="18" t="s">
        <v>3749</v>
      </c>
    </row>
    <row r="1154" ht="28.5" spans="1:10">
      <c r="A1154" s="21"/>
      <c r="B1154" s="21"/>
      <c r="C1154" s="18" t="s">
        <v>1971</v>
      </c>
      <c r="D1154" s="18" t="s">
        <v>1972</v>
      </c>
      <c r="E1154" s="18" t="s">
        <v>2551</v>
      </c>
      <c r="F1154" s="18" t="s">
        <v>1956</v>
      </c>
      <c r="G1154" s="18" t="s">
        <v>1962</v>
      </c>
      <c r="H1154" s="18" t="s">
        <v>1963</v>
      </c>
      <c r="I1154" s="18" t="s">
        <v>2055</v>
      </c>
      <c r="J1154" s="18" t="s">
        <v>3749</v>
      </c>
    </row>
    <row r="1155" ht="42.75" spans="1:10">
      <c r="A1155" s="18" t="s">
        <v>3751</v>
      </c>
      <c r="B1155" s="18" t="s">
        <v>3752</v>
      </c>
      <c r="C1155" s="18" t="s">
        <v>1954</v>
      </c>
      <c r="D1155" s="18" t="s">
        <v>1955</v>
      </c>
      <c r="E1155" s="18" t="s">
        <v>3753</v>
      </c>
      <c r="F1155" s="18" t="s">
        <v>1956</v>
      </c>
      <c r="G1155" s="18" t="s">
        <v>1962</v>
      </c>
      <c r="H1155" s="18" t="s">
        <v>1963</v>
      </c>
      <c r="I1155" s="18" t="s">
        <v>2055</v>
      </c>
      <c r="J1155" s="18" t="s">
        <v>3754</v>
      </c>
    </row>
    <row r="1156" ht="28.5" spans="1:10">
      <c r="A1156" s="21"/>
      <c r="B1156" s="21"/>
      <c r="C1156" s="18" t="s">
        <v>1966</v>
      </c>
      <c r="D1156" s="18" t="s">
        <v>2092</v>
      </c>
      <c r="E1156" s="18" t="s">
        <v>3755</v>
      </c>
      <c r="F1156" s="18" t="s">
        <v>1956</v>
      </c>
      <c r="G1156" s="18" t="s">
        <v>2306</v>
      </c>
      <c r="H1156" s="18" t="s">
        <v>1963</v>
      </c>
      <c r="I1156" s="18" t="s">
        <v>2055</v>
      </c>
      <c r="J1156" s="18" t="s">
        <v>3754</v>
      </c>
    </row>
    <row r="1157" ht="28.5" spans="1:10">
      <c r="A1157" s="21"/>
      <c r="B1157" s="21"/>
      <c r="C1157" s="18" t="s">
        <v>1971</v>
      </c>
      <c r="D1157" s="18" t="s">
        <v>1972</v>
      </c>
      <c r="E1157" s="18" t="s">
        <v>2551</v>
      </c>
      <c r="F1157" s="18" t="s">
        <v>1956</v>
      </c>
      <c r="G1157" s="18" t="s">
        <v>1962</v>
      </c>
      <c r="H1157" s="18" t="s">
        <v>1963</v>
      </c>
      <c r="I1157" s="18" t="s">
        <v>2055</v>
      </c>
      <c r="J1157" s="18" t="s">
        <v>3754</v>
      </c>
    </row>
    <row r="1158" ht="28.5" spans="1:10">
      <c r="A1158" s="18" t="s">
        <v>3756</v>
      </c>
      <c r="B1158" s="21"/>
      <c r="C1158" s="21"/>
      <c r="D1158" s="21"/>
      <c r="E1158" s="21"/>
      <c r="F1158" s="21"/>
      <c r="G1158" s="21"/>
      <c r="H1158" s="21"/>
      <c r="I1158" s="21"/>
      <c r="J1158" s="21"/>
    </row>
    <row r="1159" ht="28.5" spans="1:10">
      <c r="A1159" s="18" t="s">
        <v>3757</v>
      </c>
      <c r="B1159" s="21"/>
      <c r="C1159" s="21"/>
      <c r="D1159" s="21"/>
      <c r="E1159" s="21"/>
      <c r="F1159" s="21"/>
      <c r="G1159" s="21"/>
      <c r="H1159" s="21"/>
      <c r="I1159" s="21"/>
      <c r="J1159" s="21"/>
    </row>
    <row r="1160" ht="28.5" spans="1:10">
      <c r="A1160" s="18" t="s">
        <v>3758</v>
      </c>
      <c r="B1160" s="18" t="s">
        <v>3759</v>
      </c>
      <c r="C1160" s="18" t="s">
        <v>1954</v>
      </c>
      <c r="D1160" s="18" t="s">
        <v>1964</v>
      </c>
      <c r="E1160" s="18" t="s">
        <v>3760</v>
      </c>
      <c r="F1160" s="18" t="s">
        <v>1956</v>
      </c>
      <c r="G1160" s="18" t="s">
        <v>1962</v>
      </c>
      <c r="H1160" s="18" t="s">
        <v>1963</v>
      </c>
      <c r="I1160" s="18" t="s">
        <v>2055</v>
      </c>
      <c r="J1160" s="18" t="s">
        <v>3761</v>
      </c>
    </row>
    <row r="1161" ht="28.5" spans="1:10">
      <c r="A1161" s="21"/>
      <c r="B1161" s="21"/>
      <c r="C1161" s="18" t="s">
        <v>1966</v>
      </c>
      <c r="D1161" s="18" t="s">
        <v>2092</v>
      </c>
      <c r="E1161" s="18" t="s">
        <v>3762</v>
      </c>
      <c r="F1161" s="18" t="s">
        <v>1956</v>
      </c>
      <c r="G1161" s="18" t="s">
        <v>1962</v>
      </c>
      <c r="H1161" s="18" t="s">
        <v>1963</v>
      </c>
      <c r="I1161" s="18" t="s">
        <v>2055</v>
      </c>
      <c r="J1161" s="18" t="s">
        <v>3763</v>
      </c>
    </row>
    <row r="1162" ht="28.5" spans="1:10">
      <c r="A1162" s="21"/>
      <c r="B1162" s="21"/>
      <c r="C1162" s="18" t="s">
        <v>1971</v>
      </c>
      <c r="D1162" s="18" t="s">
        <v>1972</v>
      </c>
      <c r="E1162" s="18" t="s">
        <v>2551</v>
      </c>
      <c r="F1162" s="18" t="s">
        <v>1956</v>
      </c>
      <c r="G1162" s="18" t="s">
        <v>2306</v>
      </c>
      <c r="H1162" s="18" t="s">
        <v>1963</v>
      </c>
      <c r="I1162" s="18" t="s">
        <v>2055</v>
      </c>
      <c r="J1162" s="18" t="s">
        <v>3764</v>
      </c>
    </row>
    <row r="1163" ht="99.75" spans="1:10">
      <c r="A1163" s="18" t="s">
        <v>3765</v>
      </c>
      <c r="B1163" s="18" t="s">
        <v>3766</v>
      </c>
      <c r="C1163" s="18" t="s">
        <v>1954</v>
      </c>
      <c r="D1163" s="18" t="s">
        <v>1955</v>
      </c>
      <c r="E1163" s="18" t="s">
        <v>3767</v>
      </c>
      <c r="F1163" s="18" t="s">
        <v>1956</v>
      </c>
      <c r="G1163" s="18" t="s">
        <v>2052</v>
      </c>
      <c r="H1163" s="18" t="s">
        <v>2233</v>
      </c>
      <c r="I1163" s="18" t="s">
        <v>2055</v>
      </c>
      <c r="J1163" s="18" t="s">
        <v>2328</v>
      </c>
    </row>
    <row r="1164" ht="114" spans="1:10">
      <c r="A1164" s="21"/>
      <c r="B1164" s="21"/>
      <c r="C1164" s="18" t="s">
        <v>1954</v>
      </c>
      <c r="D1164" s="18" t="s">
        <v>1960</v>
      </c>
      <c r="E1164" s="18" t="s">
        <v>2313</v>
      </c>
      <c r="F1164" s="18" t="s">
        <v>1956</v>
      </c>
      <c r="G1164" s="18" t="s">
        <v>1962</v>
      </c>
      <c r="H1164" s="18" t="s">
        <v>1963</v>
      </c>
      <c r="I1164" s="18" t="s">
        <v>2055</v>
      </c>
      <c r="J1164" s="18" t="s">
        <v>2314</v>
      </c>
    </row>
    <row r="1165" ht="99.75" spans="1:10">
      <c r="A1165" s="21"/>
      <c r="B1165" s="21"/>
      <c r="C1165" s="18" t="s">
        <v>1954</v>
      </c>
      <c r="D1165" s="18" t="s">
        <v>1964</v>
      </c>
      <c r="E1165" s="18" t="s">
        <v>2317</v>
      </c>
      <c r="F1165" s="18" t="s">
        <v>1956</v>
      </c>
      <c r="G1165" s="18" t="s">
        <v>1962</v>
      </c>
      <c r="H1165" s="18" t="s">
        <v>1963</v>
      </c>
      <c r="I1165" s="18" t="s">
        <v>2055</v>
      </c>
      <c r="J1165" s="18" t="s">
        <v>2318</v>
      </c>
    </row>
    <row r="1166" ht="85.5" spans="1:10">
      <c r="A1166" s="21"/>
      <c r="B1166" s="21"/>
      <c r="C1166" s="18" t="s">
        <v>1966</v>
      </c>
      <c r="D1166" s="18" t="s">
        <v>1993</v>
      </c>
      <c r="E1166" s="18" t="s">
        <v>2337</v>
      </c>
      <c r="F1166" s="18" t="s">
        <v>1956</v>
      </c>
      <c r="G1166" s="18" t="s">
        <v>2306</v>
      </c>
      <c r="H1166" s="18" t="s">
        <v>1963</v>
      </c>
      <c r="I1166" s="18" t="s">
        <v>2055</v>
      </c>
      <c r="J1166" s="18" t="s">
        <v>2338</v>
      </c>
    </row>
    <row r="1167" ht="42.75" spans="1:10">
      <c r="A1167" s="21"/>
      <c r="B1167" s="21"/>
      <c r="C1167" s="18" t="s">
        <v>1971</v>
      </c>
      <c r="D1167" s="18" t="s">
        <v>1972</v>
      </c>
      <c r="E1167" s="18" t="s">
        <v>2056</v>
      </c>
      <c r="F1167" s="18" t="s">
        <v>1956</v>
      </c>
      <c r="G1167" s="18" t="s">
        <v>2306</v>
      </c>
      <c r="H1167" s="18" t="s">
        <v>1963</v>
      </c>
      <c r="I1167" s="18" t="s">
        <v>2055</v>
      </c>
      <c r="J1167" s="18" t="s">
        <v>2307</v>
      </c>
    </row>
    <row r="1168" ht="57" spans="1:10">
      <c r="A1168" s="18" t="s">
        <v>3768</v>
      </c>
      <c r="B1168" s="18" t="s">
        <v>3769</v>
      </c>
      <c r="C1168" s="18" t="s">
        <v>1954</v>
      </c>
      <c r="D1168" s="18" t="s">
        <v>1955</v>
      </c>
      <c r="E1168" s="18" t="s">
        <v>3770</v>
      </c>
      <c r="F1168" s="18" t="s">
        <v>1956</v>
      </c>
      <c r="G1168" s="18" t="s">
        <v>1686</v>
      </c>
      <c r="H1168" s="18" t="s">
        <v>2208</v>
      </c>
      <c r="I1168" s="18" t="s">
        <v>2055</v>
      </c>
      <c r="J1168" s="18" t="s">
        <v>3771</v>
      </c>
    </row>
    <row r="1169" ht="99.75" spans="1:10">
      <c r="A1169" s="21"/>
      <c r="B1169" s="21"/>
      <c r="C1169" s="18" t="s">
        <v>1954</v>
      </c>
      <c r="D1169" s="18" t="s">
        <v>1960</v>
      </c>
      <c r="E1169" s="18" t="s">
        <v>3772</v>
      </c>
      <c r="F1169" s="18" t="s">
        <v>1956</v>
      </c>
      <c r="G1169" s="18" t="s">
        <v>1962</v>
      </c>
      <c r="H1169" s="18" t="s">
        <v>1963</v>
      </c>
      <c r="I1169" s="18" t="s">
        <v>2055</v>
      </c>
      <c r="J1169" s="18" t="s">
        <v>3773</v>
      </c>
    </row>
    <row r="1170" ht="114" spans="1:10">
      <c r="A1170" s="21"/>
      <c r="B1170" s="21"/>
      <c r="C1170" s="18" t="s">
        <v>1954</v>
      </c>
      <c r="D1170" s="18" t="s">
        <v>1964</v>
      </c>
      <c r="E1170" s="18" t="s">
        <v>3774</v>
      </c>
      <c r="F1170" s="18" t="s">
        <v>1956</v>
      </c>
      <c r="G1170" s="18" t="s">
        <v>1962</v>
      </c>
      <c r="H1170" s="18" t="s">
        <v>1963</v>
      </c>
      <c r="I1170" s="18" t="s">
        <v>2055</v>
      </c>
      <c r="J1170" s="18" t="s">
        <v>3775</v>
      </c>
    </row>
    <row r="1171" ht="85.5" spans="1:10">
      <c r="A1171" s="21"/>
      <c r="B1171" s="21"/>
      <c r="C1171" s="18" t="s">
        <v>1966</v>
      </c>
      <c r="D1171" s="18" t="s">
        <v>1993</v>
      </c>
      <c r="E1171" s="18" t="s">
        <v>2337</v>
      </c>
      <c r="F1171" s="18" t="s">
        <v>1956</v>
      </c>
      <c r="G1171" s="18" t="s">
        <v>2306</v>
      </c>
      <c r="H1171" s="18" t="s">
        <v>1963</v>
      </c>
      <c r="I1171" s="18" t="s">
        <v>2055</v>
      </c>
      <c r="J1171" s="18" t="s">
        <v>3776</v>
      </c>
    </row>
    <row r="1172" ht="99.75" spans="1:10">
      <c r="A1172" s="21"/>
      <c r="B1172" s="21"/>
      <c r="C1172" s="18" t="s">
        <v>1971</v>
      </c>
      <c r="D1172" s="18" t="s">
        <v>1972</v>
      </c>
      <c r="E1172" s="18" t="s">
        <v>3777</v>
      </c>
      <c r="F1172" s="18" t="s">
        <v>1956</v>
      </c>
      <c r="G1172" s="18" t="s">
        <v>2306</v>
      </c>
      <c r="H1172" s="18" t="s">
        <v>1963</v>
      </c>
      <c r="I1172" s="18" t="s">
        <v>2055</v>
      </c>
      <c r="J1172" s="18" t="s">
        <v>3778</v>
      </c>
    </row>
    <row r="1173" ht="71.25" spans="1:10">
      <c r="A1173" s="18" t="s">
        <v>3779</v>
      </c>
      <c r="B1173" s="18" t="s">
        <v>3780</v>
      </c>
      <c r="C1173" s="18" t="s">
        <v>1954</v>
      </c>
      <c r="D1173" s="18" t="s">
        <v>1955</v>
      </c>
      <c r="E1173" s="18" t="s">
        <v>3781</v>
      </c>
      <c r="F1173" s="18" t="s">
        <v>1956</v>
      </c>
      <c r="G1173" s="18" t="s">
        <v>1962</v>
      </c>
      <c r="H1173" s="18" t="s">
        <v>1963</v>
      </c>
      <c r="I1173" s="18" t="s">
        <v>2055</v>
      </c>
      <c r="J1173" s="18" t="s">
        <v>3782</v>
      </c>
    </row>
    <row r="1174" ht="14.25" spans="1:10">
      <c r="A1174" s="21"/>
      <c r="B1174" s="21"/>
      <c r="C1174" s="18" t="s">
        <v>1954</v>
      </c>
      <c r="D1174" s="18" t="s">
        <v>1964</v>
      </c>
      <c r="E1174" s="18" t="s">
        <v>3783</v>
      </c>
      <c r="F1174" s="18" t="s">
        <v>1956</v>
      </c>
      <c r="G1174" s="18" t="s">
        <v>1962</v>
      </c>
      <c r="H1174" s="18" t="s">
        <v>1963</v>
      </c>
      <c r="I1174" s="18" t="s">
        <v>2055</v>
      </c>
      <c r="J1174" s="18" t="s">
        <v>3784</v>
      </c>
    </row>
    <row r="1175" ht="28.5" spans="1:10">
      <c r="A1175" s="21"/>
      <c r="B1175" s="21"/>
      <c r="C1175" s="18" t="s">
        <v>1966</v>
      </c>
      <c r="D1175" s="18" t="s">
        <v>1993</v>
      </c>
      <c r="E1175" s="18" t="s">
        <v>3785</v>
      </c>
      <c r="F1175" s="18" t="s">
        <v>1969</v>
      </c>
      <c r="G1175" s="18" t="s">
        <v>2032</v>
      </c>
      <c r="H1175" s="18" t="s">
        <v>1963</v>
      </c>
      <c r="I1175" s="18" t="s">
        <v>2055</v>
      </c>
      <c r="J1175" s="18" t="s">
        <v>2337</v>
      </c>
    </row>
    <row r="1176" ht="28.5" spans="1:10">
      <c r="A1176" s="21"/>
      <c r="B1176" s="21"/>
      <c r="C1176" s="18" t="s">
        <v>1966</v>
      </c>
      <c r="D1176" s="18" t="s">
        <v>2092</v>
      </c>
      <c r="E1176" s="18" t="s">
        <v>3786</v>
      </c>
      <c r="F1176" s="18" t="s">
        <v>1956</v>
      </c>
      <c r="G1176" s="18" t="s">
        <v>2032</v>
      </c>
      <c r="H1176" s="18" t="s">
        <v>1963</v>
      </c>
      <c r="I1176" s="18" t="s">
        <v>2055</v>
      </c>
      <c r="J1176" s="18" t="s">
        <v>3787</v>
      </c>
    </row>
    <row r="1177" ht="14.25" spans="1:10">
      <c r="A1177" s="21"/>
      <c r="B1177" s="21"/>
      <c r="C1177" s="18" t="s">
        <v>1971</v>
      </c>
      <c r="D1177" s="18" t="s">
        <v>1972</v>
      </c>
      <c r="E1177" s="18" t="s">
        <v>2551</v>
      </c>
      <c r="F1177" s="18" t="s">
        <v>1956</v>
      </c>
      <c r="G1177" s="18" t="s">
        <v>2306</v>
      </c>
      <c r="H1177" s="18" t="s">
        <v>1963</v>
      </c>
      <c r="I1177" s="18" t="s">
        <v>2055</v>
      </c>
      <c r="J1177" s="18" t="s">
        <v>2551</v>
      </c>
    </row>
    <row r="1178" ht="114" spans="1:10">
      <c r="A1178" s="18" t="s">
        <v>3788</v>
      </c>
      <c r="B1178" s="18" t="s">
        <v>3789</v>
      </c>
      <c r="C1178" s="18" t="s">
        <v>1954</v>
      </c>
      <c r="D1178" s="18" t="s">
        <v>1955</v>
      </c>
      <c r="E1178" s="18" t="s">
        <v>2807</v>
      </c>
      <c r="F1178" s="18" t="s">
        <v>1956</v>
      </c>
      <c r="G1178" s="18" t="s">
        <v>1962</v>
      </c>
      <c r="H1178" s="18" t="s">
        <v>1963</v>
      </c>
      <c r="I1178" s="18" t="s">
        <v>2055</v>
      </c>
      <c r="J1178" s="18" t="s">
        <v>2808</v>
      </c>
    </row>
    <row r="1179" ht="99.75" spans="1:10">
      <c r="A1179" s="21"/>
      <c r="B1179" s="21"/>
      <c r="C1179" s="18" t="s">
        <v>1954</v>
      </c>
      <c r="D1179" s="18" t="s">
        <v>1960</v>
      </c>
      <c r="E1179" s="18" t="s">
        <v>2814</v>
      </c>
      <c r="F1179" s="18" t="s">
        <v>1956</v>
      </c>
      <c r="G1179" s="18" t="s">
        <v>1962</v>
      </c>
      <c r="H1179" s="18" t="s">
        <v>1963</v>
      </c>
      <c r="I1179" s="18" t="s">
        <v>2055</v>
      </c>
      <c r="J1179" s="18" t="s">
        <v>2815</v>
      </c>
    </row>
    <row r="1180" ht="85.5" spans="1:10">
      <c r="A1180" s="21"/>
      <c r="B1180" s="21"/>
      <c r="C1180" s="18" t="s">
        <v>1954</v>
      </c>
      <c r="D1180" s="18" t="s">
        <v>1964</v>
      </c>
      <c r="E1180" s="18" t="s">
        <v>2816</v>
      </c>
      <c r="F1180" s="18" t="s">
        <v>1956</v>
      </c>
      <c r="G1180" s="18" t="s">
        <v>1962</v>
      </c>
      <c r="H1180" s="18" t="s">
        <v>1963</v>
      </c>
      <c r="I1180" s="18" t="s">
        <v>2055</v>
      </c>
      <c r="J1180" s="18" t="s">
        <v>2817</v>
      </c>
    </row>
    <row r="1181" ht="57" spans="1:10">
      <c r="A1181" s="21"/>
      <c r="B1181" s="21"/>
      <c r="C1181" s="18" t="s">
        <v>1954</v>
      </c>
      <c r="D1181" s="18" t="s">
        <v>2129</v>
      </c>
      <c r="E1181" s="18" t="s">
        <v>3790</v>
      </c>
      <c r="F1181" s="18" t="s">
        <v>1956</v>
      </c>
      <c r="G1181" s="18" t="s">
        <v>2281</v>
      </c>
      <c r="H1181" s="18" t="s">
        <v>1958</v>
      </c>
      <c r="I1181" s="18" t="s">
        <v>2055</v>
      </c>
      <c r="J1181" s="18" t="s">
        <v>3791</v>
      </c>
    </row>
    <row r="1182" ht="114" spans="1:10">
      <c r="A1182" s="21"/>
      <c r="B1182" s="21"/>
      <c r="C1182" s="18" t="s">
        <v>1966</v>
      </c>
      <c r="D1182" s="18" t="s">
        <v>1993</v>
      </c>
      <c r="E1182" s="18" t="s">
        <v>2883</v>
      </c>
      <c r="F1182" s="18" t="s">
        <v>1956</v>
      </c>
      <c r="G1182" s="18" t="s">
        <v>2306</v>
      </c>
      <c r="H1182" s="18" t="s">
        <v>1963</v>
      </c>
      <c r="I1182" s="18" t="s">
        <v>2055</v>
      </c>
      <c r="J1182" s="18" t="s">
        <v>2884</v>
      </c>
    </row>
    <row r="1183" ht="128.25" spans="1:10">
      <c r="A1183" s="21"/>
      <c r="B1183" s="21"/>
      <c r="C1183" s="18" t="s">
        <v>1971</v>
      </c>
      <c r="D1183" s="18" t="s">
        <v>1972</v>
      </c>
      <c r="E1183" s="18" t="s">
        <v>2824</v>
      </c>
      <c r="F1183" s="18" t="s">
        <v>1956</v>
      </c>
      <c r="G1183" s="18" t="s">
        <v>2306</v>
      </c>
      <c r="H1183" s="18" t="s">
        <v>1963</v>
      </c>
      <c r="I1183" s="18" t="s">
        <v>2055</v>
      </c>
      <c r="J1183" s="18" t="s">
        <v>2825</v>
      </c>
    </row>
    <row r="1184" ht="71.25" spans="1:10">
      <c r="A1184" s="18" t="s">
        <v>3792</v>
      </c>
      <c r="B1184" s="18" t="s">
        <v>3793</v>
      </c>
      <c r="C1184" s="18" t="s">
        <v>1954</v>
      </c>
      <c r="D1184" s="18" t="s">
        <v>1955</v>
      </c>
      <c r="E1184" s="18" t="s">
        <v>2310</v>
      </c>
      <c r="F1184" s="18" t="s">
        <v>1956</v>
      </c>
      <c r="G1184" s="18" t="s">
        <v>3794</v>
      </c>
      <c r="H1184" s="18" t="s">
        <v>2312</v>
      </c>
      <c r="I1184" s="18" t="s">
        <v>2055</v>
      </c>
      <c r="J1184" s="18" t="s">
        <v>2296</v>
      </c>
    </row>
    <row r="1185" ht="85.5" spans="1:10">
      <c r="A1185" s="21"/>
      <c r="B1185" s="21"/>
      <c r="C1185" s="18" t="s">
        <v>1954</v>
      </c>
      <c r="D1185" s="18" t="s">
        <v>1960</v>
      </c>
      <c r="E1185" s="18" t="s">
        <v>2315</v>
      </c>
      <c r="F1185" s="18" t="s">
        <v>1956</v>
      </c>
      <c r="G1185" s="18" t="s">
        <v>1962</v>
      </c>
      <c r="H1185" s="18" t="s">
        <v>1963</v>
      </c>
      <c r="I1185" s="18" t="s">
        <v>2055</v>
      </c>
      <c r="J1185" s="18" t="s">
        <v>2316</v>
      </c>
    </row>
    <row r="1186" ht="99.75" spans="1:10">
      <c r="A1186" s="21"/>
      <c r="B1186" s="21"/>
      <c r="C1186" s="18" t="s">
        <v>1954</v>
      </c>
      <c r="D1186" s="18" t="s">
        <v>1964</v>
      </c>
      <c r="E1186" s="18" t="s">
        <v>2317</v>
      </c>
      <c r="F1186" s="18" t="s">
        <v>1956</v>
      </c>
      <c r="G1186" s="18" t="s">
        <v>1962</v>
      </c>
      <c r="H1186" s="18" t="s">
        <v>1963</v>
      </c>
      <c r="I1186" s="18" t="s">
        <v>2055</v>
      </c>
      <c r="J1186" s="18" t="s">
        <v>2318</v>
      </c>
    </row>
    <row r="1187" ht="85.5" spans="1:10">
      <c r="A1187" s="21"/>
      <c r="B1187" s="21"/>
      <c r="C1187" s="18" t="s">
        <v>1966</v>
      </c>
      <c r="D1187" s="18" t="s">
        <v>1993</v>
      </c>
      <c r="E1187" s="18" t="s">
        <v>2337</v>
      </c>
      <c r="F1187" s="18" t="s">
        <v>1956</v>
      </c>
      <c r="G1187" s="18" t="s">
        <v>2306</v>
      </c>
      <c r="H1187" s="18" t="s">
        <v>1963</v>
      </c>
      <c r="I1187" s="18" t="s">
        <v>2055</v>
      </c>
      <c r="J1187" s="18" t="s">
        <v>2338</v>
      </c>
    </row>
    <row r="1188" ht="42.75" spans="1:10">
      <c r="A1188" s="21"/>
      <c r="B1188" s="21"/>
      <c r="C1188" s="18" t="s">
        <v>1971</v>
      </c>
      <c r="D1188" s="18" t="s">
        <v>1972</v>
      </c>
      <c r="E1188" s="18" t="s">
        <v>2056</v>
      </c>
      <c r="F1188" s="18" t="s">
        <v>1956</v>
      </c>
      <c r="G1188" s="18" t="s">
        <v>2306</v>
      </c>
      <c r="H1188" s="18" t="s">
        <v>1963</v>
      </c>
      <c r="I1188" s="18" t="s">
        <v>2055</v>
      </c>
      <c r="J1188" s="18" t="s">
        <v>2307</v>
      </c>
    </row>
    <row r="1189" ht="28.5" spans="1:10">
      <c r="A1189" s="18" t="s">
        <v>3795</v>
      </c>
      <c r="B1189" s="21"/>
      <c r="C1189" s="21"/>
      <c r="D1189" s="21"/>
      <c r="E1189" s="21"/>
      <c r="F1189" s="21"/>
      <c r="G1189" s="21"/>
      <c r="H1189" s="21"/>
      <c r="I1189" s="21"/>
      <c r="J1189" s="21"/>
    </row>
    <row r="1190" ht="28.5" spans="1:10">
      <c r="A1190" s="18" t="s">
        <v>3796</v>
      </c>
      <c r="B1190" s="21"/>
      <c r="C1190" s="21"/>
      <c r="D1190" s="21"/>
      <c r="E1190" s="21"/>
      <c r="F1190" s="21"/>
      <c r="G1190" s="21"/>
      <c r="H1190" s="21"/>
      <c r="I1190" s="21"/>
      <c r="J1190" s="21"/>
    </row>
    <row r="1191" ht="28.5" spans="1:10">
      <c r="A1191" s="18" t="s">
        <v>3797</v>
      </c>
      <c r="B1191" s="18" t="s">
        <v>3798</v>
      </c>
      <c r="C1191" s="18" t="s">
        <v>1954</v>
      </c>
      <c r="D1191" s="18" t="s">
        <v>1955</v>
      </c>
      <c r="E1191" s="18" t="s">
        <v>3799</v>
      </c>
      <c r="F1191" s="18" t="s">
        <v>1956</v>
      </c>
      <c r="G1191" s="18" t="s">
        <v>1962</v>
      </c>
      <c r="H1191" s="18" t="s">
        <v>1963</v>
      </c>
      <c r="I1191" s="18" t="s">
        <v>2055</v>
      </c>
      <c r="J1191" s="18" t="s">
        <v>3798</v>
      </c>
    </row>
    <row r="1192" ht="28.5" spans="1:10">
      <c r="A1192" s="21"/>
      <c r="B1192" s="21"/>
      <c r="C1192" s="18" t="s">
        <v>1954</v>
      </c>
      <c r="D1192" s="18" t="s">
        <v>1960</v>
      </c>
      <c r="E1192" s="18" t="s">
        <v>3800</v>
      </c>
      <c r="F1192" s="18" t="s">
        <v>1956</v>
      </c>
      <c r="G1192" s="18" t="s">
        <v>1962</v>
      </c>
      <c r="H1192" s="18" t="s">
        <v>1963</v>
      </c>
      <c r="I1192" s="18" t="s">
        <v>2055</v>
      </c>
      <c r="J1192" s="18" t="s">
        <v>3798</v>
      </c>
    </row>
    <row r="1193" ht="28.5" spans="1:10">
      <c r="A1193" s="21"/>
      <c r="B1193" s="21"/>
      <c r="C1193" s="18" t="s">
        <v>1954</v>
      </c>
      <c r="D1193" s="18" t="s">
        <v>1964</v>
      </c>
      <c r="E1193" s="18" t="s">
        <v>3801</v>
      </c>
      <c r="F1193" s="18" t="s">
        <v>1956</v>
      </c>
      <c r="G1193" s="18" t="s">
        <v>1962</v>
      </c>
      <c r="H1193" s="18" t="s">
        <v>1963</v>
      </c>
      <c r="I1193" s="18" t="s">
        <v>2055</v>
      </c>
      <c r="J1193" s="18" t="s">
        <v>3798</v>
      </c>
    </row>
    <row r="1194" ht="28.5" spans="1:10">
      <c r="A1194" s="21"/>
      <c r="B1194" s="21"/>
      <c r="C1194" s="18" t="s">
        <v>1966</v>
      </c>
      <c r="D1194" s="18" t="s">
        <v>1967</v>
      </c>
      <c r="E1194" s="18" t="s">
        <v>3802</v>
      </c>
      <c r="F1194" s="18" t="s">
        <v>1969</v>
      </c>
      <c r="G1194" s="18" t="s">
        <v>2306</v>
      </c>
      <c r="H1194" s="18" t="s">
        <v>1963</v>
      </c>
      <c r="I1194" s="18" t="s">
        <v>2055</v>
      </c>
      <c r="J1194" s="18" t="s">
        <v>3798</v>
      </c>
    </row>
    <row r="1195" ht="42.75" spans="1:10">
      <c r="A1195" s="21"/>
      <c r="B1195" s="21"/>
      <c r="C1195" s="18" t="s">
        <v>1966</v>
      </c>
      <c r="D1195" s="18" t="s">
        <v>1993</v>
      </c>
      <c r="E1195" s="18" t="s">
        <v>3803</v>
      </c>
      <c r="F1195" s="18" t="s">
        <v>1969</v>
      </c>
      <c r="G1195" s="18" t="s">
        <v>2306</v>
      </c>
      <c r="H1195" s="18" t="s">
        <v>1963</v>
      </c>
      <c r="I1195" s="18" t="s">
        <v>2055</v>
      </c>
      <c r="J1195" s="18" t="s">
        <v>3798</v>
      </c>
    </row>
    <row r="1196" ht="28.5" spans="1:10">
      <c r="A1196" s="21"/>
      <c r="B1196" s="21"/>
      <c r="C1196" s="18" t="s">
        <v>1966</v>
      </c>
      <c r="D1196" s="18" t="s">
        <v>2153</v>
      </c>
      <c r="E1196" s="18" t="s">
        <v>3804</v>
      </c>
      <c r="F1196" s="18" t="s">
        <v>1969</v>
      </c>
      <c r="G1196" s="18" t="s">
        <v>2306</v>
      </c>
      <c r="H1196" s="18" t="s">
        <v>1963</v>
      </c>
      <c r="I1196" s="18" t="s">
        <v>2055</v>
      </c>
      <c r="J1196" s="18" t="s">
        <v>3798</v>
      </c>
    </row>
    <row r="1197" ht="28.5" spans="1:10">
      <c r="A1197" s="21"/>
      <c r="B1197" s="21"/>
      <c r="C1197" s="18" t="s">
        <v>1966</v>
      </c>
      <c r="D1197" s="18" t="s">
        <v>2092</v>
      </c>
      <c r="E1197" s="18" t="s">
        <v>3805</v>
      </c>
      <c r="F1197" s="18" t="s">
        <v>1969</v>
      </c>
      <c r="G1197" s="18" t="s">
        <v>2306</v>
      </c>
      <c r="H1197" s="18" t="s">
        <v>1963</v>
      </c>
      <c r="I1197" s="18" t="s">
        <v>2055</v>
      </c>
      <c r="J1197" s="18" t="s">
        <v>3798</v>
      </c>
    </row>
    <row r="1198" ht="28.5" spans="1:10">
      <c r="A1198" s="21"/>
      <c r="B1198" s="21"/>
      <c r="C1198" s="18" t="s">
        <v>1971</v>
      </c>
      <c r="D1198" s="18" t="s">
        <v>1972</v>
      </c>
      <c r="E1198" s="18" t="s">
        <v>3806</v>
      </c>
      <c r="F1198" s="18" t="s">
        <v>1956</v>
      </c>
      <c r="G1198" s="18" t="s">
        <v>2306</v>
      </c>
      <c r="H1198" s="18" t="s">
        <v>1963</v>
      </c>
      <c r="I1198" s="18" t="s">
        <v>2055</v>
      </c>
      <c r="J1198" s="18" t="s">
        <v>3798</v>
      </c>
    </row>
    <row r="1199" ht="42.75" spans="1:10">
      <c r="A1199" s="18" t="s">
        <v>3807</v>
      </c>
      <c r="B1199" s="18" t="s">
        <v>3808</v>
      </c>
      <c r="C1199" s="18" t="s">
        <v>1954</v>
      </c>
      <c r="D1199" s="18" t="s">
        <v>1955</v>
      </c>
      <c r="E1199" s="18" t="s">
        <v>3809</v>
      </c>
      <c r="F1199" s="18" t="s">
        <v>1956</v>
      </c>
      <c r="G1199" s="18" t="s">
        <v>2010</v>
      </c>
      <c r="H1199" s="18" t="s">
        <v>2229</v>
      </c>
      <c r="I1199" s="18" t="s">
        <v>1959</v>
      </c>
      <c r="J1199" s="18" t="s">
        <v>3808</v>
      </c>
    </row>
    <row r="1200" ht="42.75" spans="1:10">
      <c r="A1200" s="21"/>
      <c r="B1200" s="21"/>
      <c r="C1200" s="18" t="s">
        <v>1954</v>
      </c>
      <c r="D1200" s="18" t="s">
        <v>1960</v>
      </c>
      <c r="E1200" s="18" t="s">
        <v>3810</v>
      </c>
      <c r="F1200" s="18" t="s">
        <v>1956</v>
      </c>
      <c r="G1200" s="18" t="s">
        <v>1962</v>
      </c>
      <c r="H1200" s="18" t="s">
        <v>1963</v>
      </c>
      <c r="I1200" s="18" t="s">
        <v>2055</v>
      </c>
      <c r="J1200" s="18" t="s">
        <v>3808</v>
      </c>
    </row>
    <row r="1201" ht="42.75" spans="1:10">
      <c r="A1201" s="21"/>
      <c r="B1201" s="21"/>
      <c r="C1201" s="18" t="s">
        <v>1954</v>
      </c>
      <c r="D1201" s="18" t="s">
        <v>1964</v>
      </c>
      <c r="E1201" s="18" t="s">
        <v>3801</v>
      </c>
      <c r="F1201" s="18" t="s">
        <v>1956</v>
      </c>
      <c r="G1201" s="18" t="s">
        <v>1962</v>
      </c>
      <c r="H1201" s="18" t="s">
        <v>1963</v>
      </c>
      <c r="I1201" s="18" t="s">
        <v>2055</v>
      </c>
      <c r="J1201" s="18" t="s">
        <v>3808</v>
      </c>
    </row>
    <row r="1202" ht="42.75" spans="1:10">
      <c r="A1202" s="21"/>
      <c r="B1202" s="21"/>
      <c r="C1202" s="18" t="s">
        <v>1954</v>
      </c>
      <c r="D1202" s="18" t="s">
        <v>2129</v>
      </c>
      <c r="E1202" s="18" t="s">
        <v>3811</v>
      </c>
      <c r="F1202" s="18" t="s">
        <v>1956</v>
      </c>
      <c r="G1202" s="18" t="s">
        <v>3812</v>
      </c>
      <c r="H1202" s="18" t="s">
        <v>1958</v>
      </c>
      <c r="I1202" s="18" t="s">
        <v>1959</v>
      </c>
      <c r="J1202" s="18" t="s">
        <v>3808</v>
      </c>
    </row>
    <row r="1203" ht="42.75" spans="1:10">
      <c r="A1203" s="21"/>
      <c r="B1203" s="21"/>
      <c r="C1203" s="18" t="s">
        <v>1966</v>
      </c>
      <c r="D1203" s="18" t="s">
        <v>1967</v>
      </c>
      <c r="E1203" s="18" t="s">
        <v>3813</v>
      </c>
      <c r="F1203" s="18" t="s">
        <v>1969</v>
      </c>
      <c r="G1203" s="18" t="s">
        <v>2306</v>
      </c>
      <c r="H1203" s="18" t="s">
        <v>1963</v>
      </c>
      <c r="I1203" s="18" t="s">
        <v>2055</v>
      </c>
      <c r="J1203" s="18" t="s">
        <v>3808</v>
      </c>
    </row>
    <row r="1204" ht="42.75" spans="1:10">
      <c r="A1204" s="21"/>
      <c r="B1204" s="21"/>
      <c r="C1204" s="18" t="s">
        <v>1966</v>
      </c>
      <c r="D1204" s="18" t="s">
        <v>1993</v>
      </c>
      <c r="E1204" s="18" t="s">
        <v>3814</v>
      </c>
      <c r="F1204" s="18" t="s">
        <v>1969</v>
      </c>
      <c r="G1204" s="18" t="s">
        <v>2306</v>
      </c>
      <c r="H1204" s="18" t="s">
        <v>1963</v>
      </c>
      <c r="I1204" s="18" t="s">
        <v>2055</v>
      </c>
      <c r="J1204" s="18" t="s">
        <v>3808</v>
      </c>
    </row>
    <row r="1205" ht="42.75" spans="1:10">
      <c r="A1205" s="21"/>
      <c r="B1205" s="21"/>
      <c r="C1205" s="18" t="s">
        <v>1966</v>
      </c>
      <c r="D1205" s="18" t="s">
        <v>2092</v>
      </c>
      <c r="E1205" s="18" t="s">
        <v>3815</v>
      </c>
      <c r="F1205" s="18" t="s">
        <v>1969</v>
      </c>
      <c r="G1205" s="18" t="s">
        <v>2306</v>
      </c>
      <c r="H1205" s="18" t="s">
        <v>1963</v>
      </c>
      <c r="I1205" s="18" t="s">
        <v>2055</v>
      </c>
      <c r="J1205" s="18" t="s">
        <v>3808</v>
      </c>
    </row>
    <row r="1206" ht="42.75" spans="1:10">
      <c r="A1206" s="21"/>
      <c r="B1206" s="21"/>
      <c r="C1206" s="18" t="s">
        <v>1971</v>
      </c>
      <c r="D1206" s="18" t="s">
        <v>1972</v>
      </c>
      <c r="E1206" s="18" t="s">
        <v>3806</v>
      </c>
      <c r="F1206" s="18" t="s">
        <v>1956</v>
      </c>
      <c r="G1206" s="18" t="s">
        <v>2306</v>
      </c>
      <c r="H1206" s="18" t="s">
        <v>1963</v>
      </c>
      <c r="I1206" s="18" t="s">
        <v>2055</v>
      </c>
      <c r="J1206" s="18" t="s">
        <v>3808</v>
      </c>
    </row>
    <row r="1207" ht="28.5" spans="1:10">
      <c r="A1207" s="18" t="s">
        <v>3816</v>
      </c>
      <c r="B1207" s="18" t="s">
        <v>3817</v>
      </c>
      <c r="C1207" s="18" t="s">
        <v>1954</v>
      </c>
      <c r="D1207" s="18" t="s">
        <v>1955</v>
      </c>
      <c r="E1207" s="18" t="s">
        <v>3818</v>
      </c>
      <c r="F1207" s="18" t="s">
        <v>1956</v>
      </c>
      <c r="G1207" s="18" t="s">
        <v>2010</v>
      </c>
      <c r="H1207" s="18" t="s">
        <v>2229</v>
      </c>
      <c r="I1207" s="18" t="s">
        <v>1959</v>
      </c>
      <c r="J1207" s="18" t="s">
        <v>3817</v>
      </c>
    </row>
    <row r="1208" ht="28.5" spans="1:10">
      <c r="A1208" s="21"/>
      <c r="B1208" s="21"/>
      <c r="C1208" s="18" t="s">
        <v>1954</v>
      </c>
      <c r="D1208" s="18" t="s">
        <v>1960</v>
      </c>
      <c r="E1208" s="18" t="s">
        <v>3810</v>
      </c>
      <c r="F1208" s="18" t="s">
        <v>1956</v>
      </c>
      <c r="G1208" s="18" t="s">
        <v>1962</v>
      </c>
      <c r="H1208" s="18" t="s">
        <v>1963</v>
      </c>
      <c r="I1208" s="18" t="s">
        <v>2055</v>
      </c>
      <c r="J1208" s="18" t="s">
        <v>3817</v>
      </c>
    </row>
    <row r="1209" ht="28.5" spans="1:10">
      <c r="A1209" s="21"/>
      <c r="B1209" s="21"/>
      <c r="C1209" s="18" t="s">
        <v>1954</v>
      </c>
      <c r="D1209" s="18" t="s">
        <v>1964</v>
      </c>
      <c r="E1209" s="18" t="s">
        <v>3801</v>
      </c>
      <c r="F1209" s="18" t="s">
        <v>1956</v>
      </c>
      <c r="G1209" s="18" t="s">
        <v>1962</v>
      </c>
      <c r="H1209" s="18" t="s">
        <v>1963</v>
      </c>
      <c r="I1209" s="18" t="s">
        <v>2055</v>
      </c>
      <c r="J1209" s="18" t="s">
        <v>3817</v>
      </c>
    </row>
    <row r="1210" ht="28.5" spans="1:10">
      <c r="A1210" s="21"/>
      <c r="B1210" s="21"/>
      <c r="C1210" s="18" t="s">
        <v>1954</v>
      </c>
      <c r="D1210" s="18" t="s">
        <v>2129</v>
      </c>
      <c r="E1210" s="18" t="s">
        <v>3819</v>
      </c>
      <c r="F1210" s="18" t="s">
        <v>1956</v>
      </c>
      <c r="G1210" s="18" t="s">
        <v>3820</v>
      </c>
      <c r="H1210" s="18" t="s">
        <v>1958</v>
      </c>
      <c r="I1210" s="18" t="s">
        <v>1959</v>
      </c>
      <c r="J1210" s="18" t="s">
        <v>3817</v>
      </c>
    </row>
    <row r="1211" ht="28.5" spans="1:10">
      <c r="A1211" s="21"/>
      <c r="B1211" s="21"/>
      <c r="C1211" s="18" t="s">
        <v>1966</v>
      </c>
      <c r="D1211" s="18" t="s">
        <v>1967</v>
      </c>
      <c r="E1211" s="18" t="s">
        <v>3821</v>
      </c>
      <c r="F1211" s="18" t="s">
        <v>1969</v>
      </c>
      <c r="G1211" s="18" t="s">
        <v>2306</v>
      </c>
      <c r="H1211" s="18" t="s">
        <v>1963</v>
      </c>
      <c r="I1211" s="18" t="s">
        <v>2055</v>
      </c>
      <c r="J1211" s="18" t="s">
        <v>3817</v>
      </c>
    </row>
    <row r="1212" ht="57" spans="1:10">
      <c r="A1212" s="21"/>
      <c r="B1212" s="21"/>
      <c r="C1212" s="18" t="s">
        <v>1966</v>
      </c>
      <c r="D1212" s="18" t="s">
        <v>1993</v>
      </c>
      <c r="E1212" s="18" t="s">
        <v>3822</v>
      </c>
      <c r="F1212" s="18" t="s">
        <v>1969</v>
      </c>
      <c r="G1212" s="18" t="s">
        <v>2306</v>
      </c>
      <c r="H1212" s="18" t="s">
        <v>1963</v>
      </c>
      <c r="I1212" s="18" t="s">
        <v>2055</v>
      </c>
      <c r="J1212" s="18" t="s">
        <v>3817</v>
      </c>
    </row>
    <row r="1213" ht="28.5" spans="1:10">
      <c r="A1213" s="21"/>
      <c r="B1213" s="21"/>
      <c r="C1213" s="18" t="s">
        <v>1966</v>
      </c>
      <c r="D1213" s="18" t="s">
        <v>2092</v>
      </c>
      <c r="E1213" s="18" t="s">
        <v>3815</v>
      </c>
      <c r="F1213" s="18" t="s">
        <v>1969</v>
      </c>
      <c r="G1213" s="18" t="s">
        <v>2306</v>
      </c>
      <c r="H1213" s="18" t="s">
        <v>1963</v>
      </c>
      <c r="I1213" s="18" t="s">
        <v>2055</v>
      </c>
      <c r="J1213" s="18" t="s">
        <v>3817</v>
      </c>
    </row>
    <row r="1214" ht="28.5" spans="1:10">
      <c r="A1214" s="21"/>
      <c r="B1214" s="21"/>
      <c r="C1214" s="18" t="s">
        <v>1971</v>
      </c>
      <c r="D1214" s="18" t="s">
        <v>1972</v>
      </c>
      <c r="E1214" s="18" t="s">
        <v>3823</v>
      </c>
      <c r="F1214" s="18" t="s">
        <v>1956</v>
      </c>
      <c r="G1214" s="18" t="s">
        <v>2306</v>
      </c>
      <c r="H1214" s="18" t="s">
        <v>1963</v>
      </c>
      <c r="I1214" s="18" t="s">
        <v>2055</v>
      </c>
      <c r="J1214" s="18" t="s">
        <v>3817</v>
      </c>
    </row>
    <row r="1215" ht="14.25" spans="1:10">
      <c r="A1215" s="18" t="s">
        <v>3824</v>
      </c>
      <c r="B1215" s="21"/>
      <c r="C1215" s="21"/>
      <c r="D1215" s="21"/>
      <c r="E1215" s="21"/>
      <c r="F1215" s="21"/>
      <c r="G1215" s="21"/>
      <c r="H1215" s="21"/>
      <c r="I1215" s="21"/>
      <c r="J1215" s="21"/>
    </row>
    <row r="1216" ht="14.25" spans="1:10">
      <c r="A1216" s="18" t="s">
        <v>3825</v>
      </c>
      <c r="B1216" s="21"/>
      <c r="C1216" s="21"/>
      <c r="D1216" s="21"/>
      <c r="E1216" s="21"/>
      <c r="F1216" s="21"/>
      <c r="G1216" s="21"/>
      <c r="H1216" s="21"/>
      <c r="I1216" s="21"/>
      <c r="J1216" s="21"/>
    </row>
    <row r="1217" ht="71.25" spans="1:10">
      <c r="A1217" s="18" t="s">
        <v>3032</v>
      </c>
      <c r="B1217" s="18" t="s">
        <v>3826</v>
      </c>
      <c r="C1217" s="18" t="s">
        <v>1954</v>
      </c>
      <c r="D1217" s="18" t="s">
        <v>1964</v>
      </c>
      <c r="E1217" s="18" t="s">
        <v>3827</v>
      </c>
      <c r="F1217" s="18" t="s">
        <v>1956</v>
      </c>
      <c r="G1217" s="18" t="s">
        <v>3828</v>
      </c>
      <c r="H1217" s="18" t="s">
        <v>1963</v>
      </c>
      <c r="I1217" s="18" t="s">
        <v>2055</v>
      </c>
      <c r="J1217" s="18" t="s">
        <v>3829</v>
      </c>
    </row>
    <row r="1218" ht="28.5" spans="1:10">
      <c r="A1218" s="21"/>
      <c r="B1218" s="21"/>
      <c r="C1218" s="18" t="s">
        <v>1966</v>
      </c>
      <c r="D1218" s="18" t="s">
        <v>1993</v>
      </c>
      <c r="E1218" s="18" t="s">
        <v>3830</v>
      </c>
      <c r="F1218" s="18" t="s">
        <v>1956</v>
      </c>
      <c r="G1218" s="18" t="s">
        <v>3830</v>
      </c>
      <c r="H1218" s="18" t="s">
        <v>1963</v>
      </c>
      <c r="I1218" s="18" t="s">
        <v>2055</v>
      </c>
      <c r="J1218" s="18" t="s">
        <v>3829</v>
      </c>
    </row>
    <row r="1219" ht="14.25" spans="1:10">
      <c r="A1219" s="21"/>
      <c r="B1219" s="21"/>
      <c r="C1219" s="18" t="s">
        <v>1971</v>
      </c>
      <c r="D1219" s="18" t="s">
        <v>1972</v>
      </c>
      <c r="E1219" s="18" t="s">
        <v>3831</v>
      </c>
      <c r="F1219" s="18" t="s">
        <v>1956</v>
      </c>
      <c r="G1219" s="18" t="s">
        <v>3831</v>
      </c>
      <c r="H1219" s="18" t="s">
        <v>1963</v>
      </c>
      <c r="I1219" s="18" t="s">
        <v>2055</v>
      </c>
      <c r="J1219" s="18" t="s">
        <v>3829</v>
      </c>
    </row>
    <row r="1220" ht="128.25" spans="1:10">
      <c r="A1220" s="18" t="s">
        <v>3832</v>
      </c>
      <c r="B1220" s="18" t="s">
        <v>3833</v>
      </c>
      <c r="C1220" s="18" t="s">
        <v>1954</v>
      </c>
      <c r="D1220" s="18" t="s">
        <v>1955</v>
      </c>
      <c r="E1220" s="18" t="s">
        <v>3834</v>
      </c>
      <c r="F1220" s="18" t="s">
        <v>1956</v>
      </c>
      <c r="G1220" s="18" t="s">
        <v>3835</v>
      </c>
      <c r="H1220" s="18" t="s">
        <v>2001</v>
      </c>
      <c r="I1220" s="18" t="s">
        <v>2055</v>
      </c>
      <c r="J1220" s="18" t="s">
        <v>3836</v>
      </c>
    </row>
    <row r="1221" ht="42.75" spans="1:10">
      <c r="A1221" s="21"/>
      <c r="B1221" s="21"/>
      <c r="C1221" s="18" t="s">
        <v>1966</v>
      </c>
      <c r="D1221" s="18" t="s">
        <v>1993</v>
      </c>
      <c r="E1221" s="18" t="s">
        <v>3837</v>
      </c>
      <c r="F1221" s="18" t="s">
        <v>1956</v>
      </c>
      <c r="G1221" s="18" t="s">
        <v>3838</v>
      </c>
      <c r="H1221" s="18" t="s">
        <v>1963</v>
      </c>
      <c r="I1221" s="18" t="s">
        <v>2055</v>
      </c>
      <c r="J1221" s="18" t="s">
        <v>3836</v>
      </c>
    </row>
    <row r="1222" ht="42.75" spans="1:10">
      <c r="A1222" s="21"/>
      <c r="B1222" s="21"/>
      <c r="C1222" s="18" t="s">
        <v>1971</v>
      </c>
      <c r="D1222" s="18" t="s">
        <v>1972</v>
      </c>
      <c r="E1222" s="18" t="s">
        <v>3839</v>
      </c>
      <c r="F1222" s="18" t="s">
        <v>1956</v>
      </c>
      <c r="G1222" s="18" t="s">
        <v>3839</v>
      </c>
      <c r="H1222" s="18" t="s">
        <v>1963</v>
      </c>
      <c r="I1222" s="18" t="s">
        <v>2055</v>
      </c>
      <c r="J1222" s="18" t="s">
        <v>3836</v>
      </c>
    </row>
    <row r="1223" ht="28.5" spans="1:10">
      <c r="A1223" s="18" t="s">
        <v>3840</v>
      </c>
      <c r="B1223" s="21"/>
      <c r="C1223" s="21"/>
      <c r="D1223" s="21"/>
      <c r="E1223" s="21"/>
      <c r="F1223" s="21"/>
      <c r="G1223" s="21"/>
      <c r="H1223" s="21"/>
      <c r="I1223" s="21"/>
      <c r="J1223" s="21"/>
    </row>
    <row r="1224" ht="28.5" spans="1:10">
      <c r="A1224" s="18" t="s">
        <v>3841</v>
      </c>
      <c r="B1224" s="21"/>
      <c r="C1224" s="21"/>
      <c r="D1224" s="21"/>
      <c r="E1224" s="21"/>
      <c r="F1224" s="21"/>
      <c r="G1224" s="21"/>
      <c r="H1224" s="21"/>
      <c r="I1224" s="21"/>
      <c r="J1224" s="21"/>
    </row>
    <row r="1225" ht="57" spans="1:10">
      <c r="A1225" s="18" t="s">
        <v>3842</v>
      </c>
      <c r="B1225" s="18" t="s">
        <v>3843</v>
      </c>
      <c r="C1225" s="18" t="s">
        <v>1954</v>
      </c>
      <c r="D1225" s="18" t="s">
        <v>1960</v>
      </c>
      <c r="E1225" s="18" t="s">
        <v>3844</v>
      </c>
      <c r="F1225" s="18" t="s">
        <v>1956</v>
      </c>
      <c r="G1225" s="18" t="s">
        <v>1962</v>
      </c>
      <c r="H1225" s="18" t="s">
        <v>1963</v>
      </c>
      <c r="I1225" s="18" t="s">
        <v>1959</v>
      </c>
      <c r="J1225" s="18" t="s">
        <v>3845</v>
      </c>
    </row>
    <row r="1226" ht="42.75" spans="1:10">
      <c r="A1226" s="21"/>
      <c r="B1226" s="21"/>
      <c r="C1226" s="18" t="s">
        <v>1966</v>
      </c>
      <c r="D1226" s="18" t="s">
        <v>1993</v>
      </c>
      <c r="E1226" s="18" t="s">
        <v>3846</v>
      </c>
      <c r="F1226" s="18" t="s">
        <v>1969</v>
      </c>
      <c r="G1226" s="18" t="s">
        <v>1970</v>
      </c>
      <c r="H1226" s="18" t="s">
        <v>1963</v>
      </c>
      <c r="I1226" s="18" t="s">
        <v>1959</v>
      </c>
      <c r="J1226" s="18" t="s">
        <v>3845</v>
      </c>
    </row>
    <row r="1227" ht="28.5" spans="1:10">
      <c r="A1227" s="21"/>
      <c r="B1227" s="21"/>
      <c r="C1227" s="18" t="s">
        <v>1971</v>
      </c>
      <c r="D1227" s="18" t="s">
        <v>1972</v>
      </c>
      <c r="E1227" s="18" t="s">
        <v>3847</v>
      </c>
      <c r="F1227" s="18" t="s">
        <v>1969</v>
      </c>
      <c r="G1227" s="18" t="s">
        <v>1970</v>
      </c>
      <c r="H1227" s="18" t="s">
        <v>1963</v>
      </c>
      <c r="I1227" s="18" t="s">
        <v>1959</v>
      </c>
      <c r="J1227" s="18" t="s">
        <v>3845</v>
      </c>
    </row>
    <row r="1228" ht="14.25" spans="1:10">
      <c r="A1228" s="21"/>
      <c r="B1228" s="21"/>
      <c r="C1228" s="18" t="s">
        <v>1971</v>
      </c>
      <c r="D1228" s="18" t="s">
        <v>1972</v>
      </c>
      <c r="E1228" s="18" t="s">
        <v>3848</v>
      </c>
      <c r="F1228" s="18" t="s">
        <v>1969</v>
      </c>
      <c r="G1228" s="18" t="s">
        <v>1970</v>
      </c>
      <c r="H1228" s="18" t="s">
        <v>1963</v>
      </c>
      <c r="I1228" s="18" t="s">
        <v>1959</v>
      </c>
      <c r="J1228" s="18" t="s">
        <v>3845</v>
      </c>
    </row>
    <row r="1229" ht="28.5" spans="1:10">
      <c r="A1229" s="18" t="s">
        <v>3849</v>
      </c>
      <c r="B1229" s="18" t="s">
        <v>3850</v>
      </c>
      <c r="C1229" s="18" t="s">
        <v>1954</v>
      </c>
      <c r="D1229" s="18" t="s">
        <v>1960</v>
      </c>
      <c r="E1229" s="18" t="s">
        <v>3851</v>
      </c>
      <c r="F1229" s="18" t="s">
        <v>1956</v>
      </c>
      <c r="G1229" s="18" t="s">
        <v>1962</v>
      </c>
      <c r="H1229" s="18" t="s">
        <v>1963</v>
      </c>
      <c r="I1229" s="18" t="s">
        <v>1959</v>
      </c>
      <c r="J1229" s="18" t="s">
        <v>3850</v>
      </c>
    </row>
    <row r="1230" ht="28.5" spans="1:10">
      <c r="A1230" s="21"/>
      <c r="B1230" s="21"/>
      <c r="C1230" s="18" t="s">
        <v>1966</v>
      </c>
      <c r="D1230" s="18" t="s">
        <v>1993</v>
      </c>
      <c r="E1230" s="18" t="s">
        <v>3852</v>
      </c>
      <c r="F1230" s="18" t="s">
        <v>1969</v>
      </c>
      <c r="G1230" s="18" t="s">
        <v>1970</v>
      </c>
      <c r="H1230" s="18" t="s">
        <v>1963</v>
      </c>
      <c r="I1230" s="18" t="s">
        <v>1959</v>
      </c>
      <c r="J1230" s="18" t="s">
        <v>3850</v>
      </c>
    </row>
    <row r="1231" ht="28.5" spans="1:10">
      <c r="A1231" s="21"/>
      <c r="B1231" s="21"/>
      <c r="C1231" s="18" t="s">
        <v>1971</v>
      </c>
      <c r="D1231" s="18" t="s">
        <v>1972</v>
      </c>
      <c r="E1231" s="18" t="s">
        <v>3853</v>
      </c>
      <c r="F1231" s="18" t="s">
        <v>1969</v>
      </c>
      <c r="G1231" s="18" t="s">
        <v>1970</v>
      </c>
      <c r="H1231" s="18" t="s">
        <v>1963</v>
      </c>
      <c r="I1231" s="18" t="s">
        <v>1959</v>
      </c>
      <c r="J1231" s="18" t="s">
        <v>3850</v>
      </c>
    </row>
    <row r="1232" ht="28.5" spans="1:10">
      <c r="A1232" s="18" t="s">
        <v>3854</v>
      </c>
      <c r="B1232" s="21"/>
      <c r="C1232" s="21"/>
      <c r="D1232" s="21"/>
      <c r="E1232" s="21"/>
      <c r="F1232" s="21"/>
      <c r="G1232" s="21"/>
      <c r="H1232" s="21"/>
      <c r="I1232" s="21"/>
      <c r="J1232" s="21"/>
    </row>
    <row r="1233" ht="28.5" spans="1:10">
      <c r="A1233" s="18" t="s">
        <v>3855</v>
      </c>
      <c r="B1233" s="21"/>
      <c r="C1233" s="21"/>
      <c r="D1233" s="21"/>
      <c r="E1233" s="21"/>
      <c r="F1233" s="21"/>
      <c r="G1233" s="21"/>
      <c r="H1233" s="21"/>
      <c r="I1233" s="21"/>
      <c r="J1233" s="21"/>
    </row>
    <row r="1234" ht="28.5" spans="1:10">
      <c r="A1234" s="18" t="s">
        <v>3856</v>
      </c>
      <c r="B1234" s="18" t="s">
        <v>3857</v>
      </c>
      <c r="C1234" s="18" t="s">
        <v>1954</v>
      </c>
      <c r="D1234" s="18" t="s">
        <v>1955</v>
      </c>
      <c r="E1234" s="18" t="s">
        <v>3858</v>
      </c>
      <c r="F1234" s="18" t="s">
        <v>2246</v>
      </c>
      <c r="G1234" s="18" t="s">
        <v>1962</v>
      </c>
      <c r="H1234" s="18" t="s">
        <v>1963</v>
      </c>
      <c r="I1234" s="18" t="s">
        <v>2055</v>
      </c>
      <c r="J1234" s="18" t="s">
        <v>3859</v>
      </c>
    </row>
    <row r="1235" ht="28.5" spans="1:10">
      <c r="A1235" s="21"/>
      <c r="B1235" s="21"/>
      <c r="C1235" s="18" t="s">
        <v>1954</v>
      </c>
      <c r="D1235" s="18" t="s">
        <v>1960</v>
      </c>
      <c r="E1235" s="18" t="s">
        <v>3860</v>
      </c>
      <c r="F1235" s="18" t="s">
        <v>2246</v>
      </c>
      <c r="G1235" s="18" t="s">
        <v>1962</v>
      </c>
      <c r="H1235" s="18" t="s">
        <v>1963</v>
      </c>
      <c r="I1235" s="18" t="s">
        <v>2055</v>
      </c>
      <c r="J1235" s="18" t="s">
        <v>3861</v>
      </c>
    </row>
    <row r="1236" ht="28.5" spans="1:10">
      <c r="A1236" s="21"/>
      <c r="B1236" s="21"/>
      <c r="C1236" s="18" t="s">
        <v>1966</v>
      </c>
      <c r="D1236" s="18" t="s">
        <v>1993</v>
      </c>
      <c r="E1236" s="18" t="s">
        <v>3862</v>
      </c>
      <c r="F1236" s="18" t="s">
        <v>1956</v>
      </c>
      <c r="G1236" s="18" t="s">
        <v>1962</v>
      </c>
      <c r="H1236" s="18" t="s">
        <v>1963</v>
      </c>
      <c r="I1236" s="18" t="s">
        <v>2055</v>
      </c>
      <c r="J1236" s="18" t="s">
        <v>3863</v>
      </c>
    </row>
    <row r="1237" ht="28.5" spans="1:10">
      <c r="A1237" s="21"/>
      <c r="B1237" s="21"/>
      <c r="C1237" s="18" t="s">
        <v>1971</v>
      </c>
      <c r="D1237" s="18" t="s">
        <v>1972</v>
      </c>
      <c r="E1237" s="18" t="s">
        <v>3864</v>
      </c>
      <c r="F1237" s="18" t="s">
        <v>2246</v>
      </c>
      <c r="G1237" s="18" t="s">
        <v>2306</v>
      </c>
      <c r="H1237" s="18" t="s">
        <v>1963</v>
      </c>
      <c r="I1237" s="18" t="s">
        <v>2055</v>
      </c>
      <c r="J1237" s="18" t="s">
        <v>3865</v>
      </c>
    </row>
    <row r="1238" ht="14.25" spans="1:10">
      <c r="A1238" s="18" t="s">
        <v>3866</v>
      </c>
      <c r="B1238" s="21"/>
      <c r="C1238" s="21"/>
      <c r="D1238" s="21"/>
      <c r="E1238" s="21"/>
      <c r="F1238" s="21"/>
      <c r="G1238" s="21"/>
      <c r="H1238" s="21"/>
      <c r="I1238" s="21"/>
      <c r="J1238" s="21"/>
    </row>
    <row r="1239" ht="28.5" spans="1:10">
      <c r="A1239" s="18" t="s">
        <v>3867</v>
      </c>
      <c r="B1239" s="21"/>
      <c r="C1239" s="21"/>
      <c r="D1239" s="21"/>
      <c r="E1239" s="21"/>
      <c r="F1239" s="21"/>
      <c r="G1239" s="21"/>
      <c r="H1239" s="21"/>
      <c r="I1239" s="21"/>
      <c r="J1239" s="21"/>
    </row>
    <row r="1240" ht="28.5" spans="1:10">
      <c r="A1240" s="18" t="s">
        <v>3868</v>
      </c>
      <c r="B1240" s="18" t="s">
        <v>3869</v>
      </c>
      <c r="C1240" s="18" t="s">
        <v>1954</v>
      </c>
      <c r="D1240" s="18" t="s">
        <v>1955</v>
      </c>
      <c r="E1240" s="18" t="s">
        <v>3869</v>
      </c>
      <c r="F1240" s="18" t="s">
        <v>1956</v>
      </c>
      <c r="G1240" s="18" t="s">
        <v>2010</v>
      </c>
      <c r="H1240" s="18" t="s">
        <v>2229</v>
      </c>
      <c r="I1240" s="18" t="s">
        <v>1959</v>
      </c>
      <c r="J1240" s="18" t="s">
        <v>3870</v>
      </c>
    </row>
    <row r="1241" ht="42.75" spans="1:10">
      <c r="A1241" s="21"/>
      <c r="B1241" s="21"/>
      <c r="C1241" s="18" t="s">
        <v>1954</v>
      </c>
      <c r="D1241" s="18" t="s">
        <v>1960</v>
      </c>
      <c r="E1241" s="18" t="s">
        <v>3869</v>
      </c>
      <c r="F1241" s="18" t="s">
        <v>1956</v>
      </c>
      <c r="G1241" s="18" t="s">
        <v>1962</v>
      </c>
      <c r="H1241" s="18" t="s">
        <v>1963</v>
      </c>
      <c r="I1241" s="18" t="s">
        <v>2055</v>
      </c>
      <c r="J1241" s="18" t="s">
        <v>3871</v>
      </c>
    </row>
    <row r="1242" ht="28.5" spans="1:10">
      <c r="A1242" s="21"/>
      <c r="B1242" s="21"/>
      <c r="C1242" s="18" t="s">
        <v>1954</v>
      </c>
      <c r="D1242" s="18" t="s">
        <v>1964</v>
      </c>
      <c r="E1242" s="18" t="s">
        <v>3872</v>
      </c>
      <c r="F1242" s="18" t="s">
        <v>1956</v>
      </c>
      <c r="G1242" s="18" t="s">
        <v>3873</v>
      </c>
      <c r="H1242" s="18" t="s">
        <v>2145</v>
      </c>
      <c r="I1242" s="18" t="s">
        <v>2055</v>
      </c>
      <c r="J1242" s="18" t="s">
        <v>3870</v>
      </c>
    </row>
    <row r="1243" ht="28.5" spans="1:10">
      <c r="A1243" s="21"/>
      <c r="B1243" s="21"/>
      <c r="C1243" s="18" t="s">
        <v>1966</v>
      </c>
      <c r="D1243" s="18" t="s">
        <v>1993</v>
      </c>
      <c r="E1243" s="18" t="s">
        <v>3874</v>
      </c>
      <c r="F1243" s="18" t="s">
        <v>1969</v>
      </c>
      <c r="G1243" s="18" t="s">
        <v>1962</v>
      </c>
      <c r="H1243" s="18" t="s">
        <v>1963</v>
      </c>
      <c r="I1243" s="18" t="s">
        <v>1959</v>
      </c>
      <c r="J1243" s="18" t="s">
        <v>3870</v>
      </c>
    </row>
    <row r="1244" ht="28.5" spans="1:10">
      <c r="A1244" s="21"/>
      <c r="B1244" s="21"/>
      <c r="C1244" s="18" t="s">
        <v>1971</v>
      </c>
      <c r="D1244" s="18" t="s">
        <v>1972</v>
      </c>
      <c r="E1244" s="18" t="s">
        <v>3875</v>
      </c>
      <c r="F1244" s="18" t="s">
        <v>1969</v>
      </c>
      <c r="G1244" s="18" t="s">
        <v>1962</v>
      </c>
      <c r="H1244" s="18" t="s">
        <v>1963</v>
      </c>
      <c r="I1244" s="18" t="s">
        <v>1959</v>
      </c>
      <c r="J1244" s="18" t="s">
        <v>3870</v>
      </c>
    </row>
    <row r="1245" ht="313.5" spans="1:10">
      <c r="A1245" s="18" t="s">
        <v>2465</v>
      </c>
      <c r="B1245" s="18" t="s">
        <v>3876</v>
      </c>
      <c r="C1245" s="18" t="s">
        <v>1954</v>
      </c>
      <c r="D1245" s="18" t="s">
        <v>1955</v>
      </c>
      <c r="E1245" s="18" t="s">
        <v>3877</v>
      </c>
      <c r="F1245" s="18" t="s">
        <v>1969</v>
      </c>
      <c r="G1245" s="18" t="s">
        <v>2010</v>
      </c>
      <c r="H1245" s="18" t="s">
        <v>2229</v>
      </c>
      <c r="I1245" s="18" t="s">
        <v>1959</v>
      </c>
      <c r="J1245" s="18" t="s">
        <v>3878</v>
      </c>
    </row>
    <row r="1246" ht="313.5" spans="1:10">
      <c r="A1246" s="21"/>
      <c r="B1246" s="21"/>
      <c r="C1246" s="18" t="s">
        <v>1954</v>
      </c>
      <c r="D1246" s="18" t="s">
        <v>1960</v>
      </c>
      <c r="E1246" s="18" t="s">
        <v>3877</v>
      </c>
      <c r="F1246" s="18" t="s">
        <v>1969</v>
      </c>
      <c r="G1246" s="18" t="s">
        <v>1962</v>
      </c>
      <c r="H1246" s="18" t="s">
        <v>1963</v>
      </c>
      <c r="I1246" s="18" t="s">
        <v>1959</v>
      </c>
      <c r="J1246" s="18" t="s">
        <v>3878</v>
      </c>
    </row>
    <row r="1247" ht="313.5" spans="1:10">
      <c r="A1247" s="21"/>
      <c r="B1247" s="21"/>
      <c r="C1247" s="18" t="s">
        <v>1954</v>
      </c>
      <c r="D1247" s="18" t="s">
        <v>1964</v>
      </c>
      <c r="E1247" s="18" t="s">
        <v>3879</v>
      </c>
      <c r="F1247" s="18" t="s">
        <v>1956</v>
      </c>
      <c r="G1247" s="18" t="s">
        <v>3880</v>
      </c>
      <c r="H1247" s="18" t="s">
        <v>2145</v>
      </c>
      <c r="I1247" s="18" t="s">
        <v>2055</v>
      </c>
      <c r="J1247" s="18" t="s">
        <v>3878</v>
      </c>
    </row>
    <row r="1248" ht="313.5" spans="1:10">
      <c r="A1248" s="21"/>
      <c r="B1248" s="21"/>
      <c r="C1248" s="18" t="s">
        <v>1966</v>
      </c>
      <c r="D1248" s="18" t="s">
        <v>1993</v>
      </c>
      <c r="E1248" s="18" t="s">
        <v>3881</v>
      </c>
      <c r="F1248" s="18" t="s">
        <v>1969</v>
      </c>
      <c r="G1248" s="18" t="s">
        <v>1962</v>
      </c>
      <c r="H1248" s="18" t="s">
        <v>1963</v>
      </c>
      <c r="I1248" s="18" t="s">
        <v>1959</v>
      </c>
      <c r="J1248" s="18" t="s">
        <v>3878</v>
      </c>
    </row>
    <row r="1249" ht="313.5" spans="1:10">
      <c r="A1249" s="21"/>
      <c r="B1249" s="21"/>
      <c r="C1249" s="18" t="s">
        <v>1971</v>
      </c>
      <c r="D1249" s="18" t="s">
        <v>1972</v>
      </c>
      <c r="E1249" s="18" t="s">
        <v>3882</v>
      </c>
      <c r="F1249" s="18" t="s">
        <v>1969</v>
      </c>
      <c r="G1249" s="18" t="s">
        <v>1962</v>
      </c>
      <c r="H1249" s="18" t="s">
        <v>1963</v>
      </c>
      <c r="I1249" s="18" t="s">
        <v>1959</v>
      </c>
      <c r="J1249" s="18" t="s">
        <v>3878</v>
      </c>
    </row>
    <row r="1250" ht="14.25" spans="1:10">
      <c r="A1250" s="18" t="s">
        <v>3883</v>
      </c>
      <c r="B1250" s="21"/>
      <c r="C1250" s="21"/>
      <c r="D1250" s="21"/>
      <c r="E1250" s="21"/>
      <c r="F1250" s="21"/>
      <c r="G1250" s="21"/>
      <c r="H1250" s="21"/>
      <c r="I1250" s="21"/>
      <c r="J1250" s="21"/>
    </row>
    <row r="1251" ht="14.25" spans="1:10">
      <c r="A1251" s="18" t="s">
        <v>3884</v>
      </c>
      <c r="B1251" s="21"/>
      <c r="C1251" s="21"/>
      <c r="D1251" s="21"/>
      <c r="E1251" s="21"/>
      <c r="F1251" s="21"/>
      <c r="G1251" s="21"/>
      <c r="H1251" s="21"/>
      <c r="I1251" s="21"/>
      <c r="J1251" s="21"/>
    </row>
    <row r="1252" ht="114" spans="1:10">
      <c r="A1252" s="18" t="s">
        <v>3885</v>
      </c>
      <c r="B1252" s="18" t="s">
        <v>3886</v>
      </c>
      <c r="C1252" s="18" t="s">
        <v>1954</v>
      </c>
      <c r="D1252" s="18" t="s">
        <v>1960</v>
      </c>
      <c r="E1252" s="18" t="s">
        <v>3887</v>
      </c>
      <c r="F1252" s="18" t="s">
        <v>2246</v>
      </c>
      <c r="G1252" s="18" t="s">
        <v>1962</v>
      </c>
      <c r="H1252" s="18" t="s">
        <v>1963</v>
      </c>
      <c r="I1252" s="18" t="s">
        <v>1959</v>
      </c>
      <c r="J1252" s="18" t="s">
        <v>3888</v>
      </c>
    </row>
    <row r="1253" ht="42.75" spans="1:10">
      <c r="A1253" s="21"/>
      <c r="B1253" s="21"/>
      <c r="C1253" s="18" t="s">
        <v>1954</v>
      </c>
      <c r="D1253" s="18" t="s">
        <v>1960</v>
      </c>
      <c r="E1253" s="18" t="s">
        <v>2828</v>
      </c>
      <c r="F1253" s="18" t="s">
        <v>1956</v>
      </c>
      <c r="G1253" s="18" t="s">
        <v>1962</v>
      </c>
      <c r="H1253" s="18" t="s">
        <v>1963</v>
      </c>
      <c r="I1253" s="18" t="s">
        <v>1959</v>
      </c>
      <c r="J1253" s="18" t="s">
        <v>2829</v>
      </c>
    </row>
    <row r="1254" ht="128.25" spans="1:10">
      <c r="A1254" s="21"/>
      <c r="B1254" s="21"/>
      <c r="C1254" s="18" t="s">
        <v>1954</v>
      </c>
      <c r="D1254" s="18" t="s">
        <v>1960</v>
      </c>
      <c r="E1254" s="18" t="s">
        <v>3889</v>
      </c>
      <c r="F1254" s="18" t="s">
        <v>1956</v>
      </c>
      <c r="G1254" s="18" t="s">
        <v>1962</v>
      </c>
      <c r="H1254" s="18" t="s">
        <v>1963</v>
      </c>
      <c r="I1254" s="18" t="s">
        <v>1959</v>
      </c>
      <c r="J1254" s="18" t="s">
        <v>3890</v>
      </c>
    </row>
    <row r="1255" ht="114" spans="1:10">
      <c r="A1255" s="21"/>
      <c r="B1255" s="21"/>
      <c r="C1255" s="18" t="s">
        <v>1954</v>
      </c>
      <c r="D1255" s="18" t="s">
        <v>1960</v>
      </c>
      <c r="E1255" s="18" t="s">
        <v>3891</v>
      </c>
      <c r="F1255" s="18" t="s">
        <v>2246</v>
      </c>
      <c r="G1255" s="18" t="s">
        <v>1962</v>
      </c>
      <c r="H1255" s="18" t="s">
        <v>1963</v>
      </c>
      <c r="I1255" s="18" t="s">
        <v>1959</v>
      </c>
      <c r="J1255" s="18" t="s">
        <v>3892</v>
      </c>
    </row>
    <row r="1256" ht="71.25" spans="1:10">
      <c r="A1256" s="21"/>
      <c r="B1256" s="21"/>
      <c r="C1256" s="18" t="s">
        <v>1954</v>
      </c>
      <c r="D1256" s="18" t="s">
        <v>2129</v>
      </c>
      <c r="E1256" s="18" t="s">
        <v>2830</v>
      </c>
      <c r="F1256" s="18" t="s">
        <v>2246</v>
      </c>
      <c r="G1256" s="18" t="s">
        <v>1962</v>
      </c>
      <c r="H1256" s="18" t="s">
        <v>1963</v>
      </c>
      <c r="I1256" s="18" t="s">
        <v>1959</v>
      </c>
      <c r="J1256" s="18" t="s">
        <v>2831</v>
      </c>
    </row>
    <row r="1257" ht="42.75" spans="1:10">
      <c r="A1257" s="21"/>
      <c r="B1257" s="21"/>
      <c r="C1257" s="18" t="s">
        <v>1954</v>
      </c>
      <c r="D1257" s="18" t="s">
        <v>2129</v>
      </c>
      <c r="E1257" s="18" t="s">
        <v>3893</v>
      </c>
      <c r="F1257" s="18" t="s">
        <v>1969</v>
      </c>
      <c r="G1257" s="18" t="s">
        <v>2010</v>
      </c>
      <c r="H1257" s="18" t="s">
        <v>2145</v>
      </c>
      <c r="I1257" s="18" t="s">
        <v>1959</v>
      </c>
      <c r="J1257" s="18" t="s">
        <v>3894</v>
      </c>
    </row>
    <row r="1258" ht="42.75" spans="1:10">
      <c r="A1258" s="21"/>
      <c r="B1258" s="21"/>
      <c r="C1258" s="18" t="s">
        <v>1966</v>
      </c>
      <c r="D1258" s="18" t="s">
        <v>1993</v>
      </c>
      <c r="E1258" s="18" t="s">
        <v>2832</v>
      </c>
      <c r="F1258" s="18" t="s">
        <v>1969</v>
      </c>
      <c r="G1258" s="18" t="s">
        <v>3895</v>
      </c>
      <c r="H1258" s="18" t="s">
        <v>2834</v>
      </c>
      <c r="I1258" s="18" t="s">
        <v>1959</v>
      </c>
      <c r="J1258" s="18" t="s">
        <v>2835</v>
      </c>
    </row>
    <row r="1259" ht="99.75" spans="1:10">
      <c r="A1259" s="21"/>
      <c r="B1259" s="21"/>
      <c r="C1259" s="18" t="s">
        <v>1966</v>
      </c>
      <c r="D1259" s="18" t="s">
        <v>1993</v>
      </c>
      <c r="E1259" s="18" t="s">
        <v>3896</v>
      </c>
      <c r="F1259" s="18" t="s">
        <v>1969</v>
      </c>
      <c r="G1259" s="18" t="s">
        <v>2144</v>
      </c>
      <c r="H1259" s="18" t="s">
        <v>3740</v>
      </c>
      <c r="I1259" s="18" t="s">
        <v>1959</v>
      </c>
      <c r="J1259" s="18" t="s">
        <v>3897</v>
      </c>
    </row>
    <row r="1260" ht="99.75" spans="1:10">
      <c r="A1260" s="21"/>
      <c r="B1260" s="21"/>
      <c r="C1260" s="18" t="s">
        <v>1966</v>
      </c>
      <c r="D1260" s="18" t="s">
        <v>1993</v>
      </c>
      <c r="E1260" s="18" t="s">
        <v>3898</v>
      </c>
      <c r="F1260" s="18" t="s">
        <v>1969</v>
      </c>
      <c r="G1260" s="18" t="s">
        <v>2144</v>
      </c>
      <c r="H1260" s="18" t="s">
        <v>3740</v>
      </c>
      <c r="I1260" s="18" t="s">
        <v>1959</v>
      </c>
      <c r="J1260" s="18" t="s">
        <v>3899</v>
      </c>
    </row>
    <row r="1261" ht="28.5" spans="1:10">
      <c r="A1261" s="21"/>
      <c r="B1261" s="21"/>
      <c r="C1261" s="18" t="s">
        <v>1966</v>
      </c>
      <c r="D1261" s="18" t="s">
        <v>2092</v>
      </c>
      <c r="E1261" s="18" t="s">
        <v>2836</v>
      </c>
      <c r="F1261" s="18" t="s">
        <v>1969</v>
      </c>
      <c r="G1261" s="18" t="s">
        <v>2010</v>
      </c>
      <c r="H1261" s="18" t="s">
        <v>2145</v>
      </c>
      <c r="I1261" s="18" t="s">
        <v>1959</v>
      </c>
      <c r="J1261" s="18" t="s">
        <v>2837</v>
      </c>
    </row>
    <row r="1262" ht="114" spans="1:10">
      <c r="A1262" s="21"/>
      <c r="B1262" s="21"/>
      <c r="C1262" s="18" t="s">
        <v>1971</v>
      </c>
      <c r="D1262" s="18" t="s">
        <v>1972</v>
      </c>
      <c r="E1262" s="18" t="s">
        <v>2838</v>
      </c>
      <c r="F1262" s="18" t="s">
        <v>1969</v>
      </c>
      <c r="G1262" s="18" t="s">
        <v>1962</v>
      </c>
      <c r="H1262" s="18" t="s">
        <v>1963</v>
      </c>
      <c r="I1262" s="18" t="s">
        <v>1959</v>
      </c>
      <c r="J1262" s="18" t="s">
        <v>2839</v>
      </c>
    </row>
    <row r="1263" ht="114" spans="1:10">
      <c r="A1263" s="18" t="s">
        <v>3900</v>
      </c>
      <c r="B1263" s="18" t="s">
        <v>3886</v>
      </c>
      <c r="C1263" s="18" t="s">
        <v>1954</v>
      </c>
      <c r="D1263" s="18" t="s">
        <v>1960</v>
      </c>
      <c r="E1263" s="18" t="s">
        <v>3887</v>
      </c>
      <c r="F1263" s="18" t="s">
        <v>2246</v>
      </c>
      <c r="G1263" s="18" t="s">
        <v>1962</v>
      </c>
      <c r="H1263" s="18" t="s">
        <v>1963</v>
      </c>
      <c r="I1263" s="18" t="s">
        <v>1959</v>
      </c>
      <c r="J1263" s="18" t="s">
        <v>3888</v>
      </c>
    </row>
    <row r="1264" ht="42.75" spans="1:10">
      <c r="A1264" s="21"/>
      <c r="B1264" s="21"/>
      <c r="C1264" s="18" t="s">
        <v>1954</v>
      </c>
      <c r="D1264" s="18" t="s">
        <v>1960</v>
      </c>
      <c r="E1264" s="18" t="s">
        <v>2828</v>
      </c>
      <c r="F1264" s="18" t="s">
        <v>1956</v>
      </c>
      <c r="G1264" s="18" t="s">
        <v>1962</v>
      </c>
      <c r="H1264" s="18" t="s">
        <v>1963</v>
      </c>
      <c r="I1264" s="18" t="s">
        <v>1959</v>
      </c>
      <c r="J1264" s="18" t="s">
        <v>2829</v>
      </c>
    </row>
    <row r="1265" ht="128.25" spans="1:10">
      <c r="A1265" s="21"/>
      <c r="B1265" s="21"/>
      <c r="C1265" s="18" t="s">
        <v>1954</v>
      </c>
      <c r="D1265" s="18" t="s">
        <v>1960</v>
      </c>
      <c r="E1265" s="18" t="s">
        <v>3889</v>
      </c>
      <c r="F1265" s="18" t="s">
        <v>1956</v>
      </c>
      <c r="G1265" s="18" t="s">
        <v>1962</v>
      </c>
      <c r="H1265" s="18" t="s">
        <v>1963</v>
      </c>
      <c r="I1265" s="18" t="s">
        <v>1959</v>
      </c>
      <c r="J1265" s="18" t="s">
        <v>3890</v>
      </c>
    </row>
    <row r="1266" ht="114" spans="1:10">
      <c r="A1266" s="21"/>
      <c r="B1266" s="21"/>
      <c r="C1266" s="18" t="s">
        <v>1954</v>
      </c>
      <c r="D1266" s="18" t="s">
        <v>1960</v>
      </c>
      <c r="E1266" s="18" t="s">
        <v>3891</v>
      </c>
      <c r="F1266" s="18" t="s">
        <v>2246</v>
      </c>
      <c r="G1266" s="18" t="s">
        <v>1962</v>
      </c>
      <c r="H1266" s="18" t="s">
        <v>1963</v>
      </c>
      <c r="I1266" s="18" t="s">
        <v>1959</v>
      </c>
      <c r="J1266" s="18" t="s">
        <v>3892</v>
      </c>
    </row>
    <row r="1267" ht="71.25" spans="1:10">
      <c r="A1267" s="21"/>
      <c r="B1267" s="21"/>
      <c r="C1267" s="18" t="s">
        <v>1954</v>
      </c>
      <c r="D1267" s="18" t="s">
        <v>2129</v>
      </c>
      <c r="E1267" s="18" t="s">
        <v>2830</v>
      </c>
      <c r="F1267" s="18" t="s">
        <v>2246</v>
      </c>
      <c r="G1267" s="18" t="s">
        <v>1962</v>
      </c>
      <c r="H1267" s="18" t="s">
        <v>1963</v>
      </c>
      <c r="I1267" s="18" t="s">
        <v>1959</v>
      </c>
      <c r="J1267" s="18" t="s">
        <v>2831</v>
      </c>
    </row>
    <row r="1268" ht="42.75" spans="1:10">
      <c r="A1268" s="21"/>
      <c r="B1268" s="21"/>
      <c r="C1268" s="18" t="s">
        <v>1954</v>
      </c>
      <c r="D1268" s="18" t="s">
        <v>2129</v>
      </c>
      <c r="E1268" s="18" t="s">
        <v>3893</v>
      </c>
      <c r="F1268" s="18" t="s">
        <v>1969</v>
      </c>
      <c r="G1268" s="18" t="s">
        <v>2010</v>
      </c>
      <c r="H1268" s="18" t="s">
        <v>2145</v>
      </c>
      <c r="I1268" s="18" t="s">
        <v>1959</v>
      </c>
      <c r="J1268" s="18" t="s">
        <v>3894</v>
      </c>
    </row>
    <row r="1269" ht="42.75" spans="1:10">
      <c r="A1269" s="21"/>
      <c r="B1269" s="21"/>
      <c r="C1269" s="18" t="s">
        <v>1966</v>
      </c>
      <c r="D1269" s="18" t="s">
        <v>1993</v>
      </c>
      <c r="E1269" s="18" t="s">
        <v>2832</v>
      </c>
      <c r="F1269" s="18" t="s">
        <v>1969</v>
      </c>
      <c r="G1269" s="18" t="s">
        <v>3901</v>
      </c>
      <c r="H1269" s="18" t="s">
        <v>2834</v>
      </c>
      <c r="I1269" s="18" t="s">
        <v>1959</v>
      </c>
      <c r="J1269" s="18" t="s">
        <v>2835</v>
      </c>
    </row>
    <row r="1270" ht="99.75" spans="1:10">
      <c r="A1270" s="21"/>
      <c r="B1270" s="21"/>
      <c r="C1270" s="18" t="s">
        <v>1966</v>
      </c>
      <c r="D1270" s="18" t="s">
        <v>1993</v>
      </c>
      <c r="E1270" s="18" t="s">
        <v>3896</v>
      </c>
      <c r="F1270" s="18" t="s">
        <v>1969</v>
      </c>
      <c r="G1270" s="18" t="s">
        <v>2010</v>
      </c>
      <c r="H1270" s="18" t="s">
        <v>3740</v>
      </c>
      <c r="I1270" s="18" t="s">
        <v>1959</v>
      </c>
      <c r="J1270" s="18" t="s">
        <v>3897</v>
      </c>
    </row>
    <row r="1271" ht="99.75" spans="1:10">
      <c r="A1271" s="21"/>
      <c r="B1271" s="21"/>
      <c r="C1271" s="18" t="s">
        <v>1966</v>
      </c>
      <c r="D1271" s="18" t="s">
        <v>1993</v>
      </c>
      <c r="E1271" s="18" t="s">
        <v>3898</v>
      </c>
      <c r="F1271" s="18" t="s">
        <v>1969</v>
      </c>
      <c r="G1271" s="18" t="s">
        <v>2010</v>
      </c>
      <c r="H1271" s="18" t="s">
        <v>3740</v>
      </c>
      <c r="I1271" s="18" t="s">
        <v>1959</v>
      </c>
      <c r="J1271" s="18" t="s">
        <v>3899</v>
      </c>
    </row>
    <row r="1272" ht="28.5" spans="1:10">
      <c r="A1272" s="21"/>
      <c r="B1272" s="21"/>
      <c r="C1272" s="18" t="s">
        <v>1966</v>
      </c>
      <c r="D1272" s="18" t="s">
        <v>2092</v>
      </c>
      <c r="E1272" s="18" t="s">
        <v>2836</v>
      </c>
      <c r="F1272" s="18" t="s">
        <v>1969</v>
      </c>
      <c r="G1272" s="18" t="s">
        <v>2010</v>
      </c>
      <c r="H1272" s="18" t="s">
        <v>2145</v>
      </c>
      <c r="I1272" s="18" t="s">
        <v>1959</v>
      </c>
      <c r="J1272" s="18" t="s">
        <v>2837</v>
      </c>
    </row>
    <row r="1273" ht="114" spans="1:10">
      <c r="A1273" s="21"/>
      <c r="B1273" s="21"/>
      <c r="C1273" s="18" t="s">
        <v>1971</v>
      </c>
      <c r="D1273" s="18" t="s">
        <v>1972</v>
      </c>
      <c r="E1273" s="18" t="s">
        <v>2838</v>
      </c>
      <c r="F1273" s="18" t="s">
        <v>1969</v>
      </c>
      <c r="G1273" s="18" t="s">
        <v>1962</v>
      </c>
      <c r="H1273" s="18" t="s">
        <v>1963</v>
      </c>
      <c r="I1273" s="18" t="s">
        <v>1959</v>
      </c>
      <c r="J1273" s="18" t="s">
        <v>2839</v>
      </c>
    </row>
    <row r="1274" ht="14.25" spans="1:10">
      <c r="A1274" s="18" t="s">
        <v>3902</v>
      </c>
      <c r="B1274" s="21"/>
      <c r="C1274" s="21"/>
      <c r="D1274" s="21"/>
      <c r="E1274" s="21"/>
      <c r="F1274" s="21"/>
      <c r="G1274" s="21"/>
      <c r="H1274" s="21"/>
      <c r="I1274" s="21"/>
      <c r="J1274" s="21"/>
    </row>
    <row r="1275" ht="14.25" spans="1:10">
      <c r="A1275" s="18" t="s">
        <v>3903</v>
      </c>
      <c r="B1275" s="21"/>
      <c r="C1275" s="21"/>
      <c r="D1275" s="21"/>
      <c r="E1275" s="21"/>
      <c r="F1275" s="21"/>
      <c r="G1275" s="21"/>
      <c r="H1275" s="21"/>
      <c r="I1275" s="21"/>
      <c r="J1275" s="21"/>
    </row>
    <row r="1276" ht="57" spans="1:10">
      <c r="A1276" s="18" t="s">
        <v>3904</v>
      </c>
      <c r="B1276" s="18" t="s">
        <v>3905</v>
      </c>
      <c r="C1276" s="18" t="s">
        <v>1954</v>
      </c>
      <c r="D1276" s="18" t="s">
        <v>1955</v>
      </c>
      <c r="E1276" s="18" t="s">
        <v>3905</v>
      </c>
      <c r="F1276" s="18" t="s">
        <v>1956</v>
      </c>
      <c r="G1276" s="18" t="s">
        <v>2010</v>
      </c>
      <c r="H1276" s="18" t="s">
        <v>2145</v>
      </c>
      <c r="I1276" s="18" t="s">
        <v>1959</v>
      </c>
      <c r="J1276" s="18" t="s">
        <v>3905</v>
      </c>
    </row>
    <row r="1277" ht="57" spans="1:10">
      <c r="A1277" s="21"/>
      <c r="B1277" s="21"/>
      <c r="C1277" s="18" t="s">
        <v>1966</v>
      </c>
      <c r="D1277" s="18" t="s">
        <v>1993</v>
      </c>
      <c r="E1277" s="18" t="s">
        <v>3905</v>
      </c>
      <c r="F1277" s="18" t="s">
        <v>1956</v>
      </c>
      <c r="G1277" s="18" t="s">
        <v>1962</v>
      </c>
      <c r="H1277" s="18" t="s">
        <v>1963</v>
      </c>
      <c r="I1277" s="18" t="s">
        <v>2055</v>
      </c>
      <c r="J1277" s="18" t="s">
        <v>3905</v>
      </c>
    </row>
    <row r="1278" ht="57" spans="1:10">
      <c r="A1278" s="21"/>
      <c r="B1278" s="21"/>
      <c r="C1278" s="18" t="s">
        <v>1971</v>
      </c>
      <c r="D1278" s="18" t="s">
        <v>1972</v>
      </c>
      <c r="E1278" s="18" t="s">
        <v>3906</v>
      </c>
      <c r="F1278" s="18" t="s">
        <v>1956</v>
      </c>
      <c r="G1278" s="18" t="s">
        <v>1962</v>
      </c>
      <c r="H1278" s="18" t="s">
        <v>1963</v>
      </c>
      <c r="I1278" s="18" t="s">
        <v>2055</v>
      </c>
      <c r="J1278" s="18" t="s">
        <v>3905</v>
      </c>
    </row>
    <row r="1279" ht="42.75" spans="1:10">
      <c r="A1279" s="18" t="s">
        <v>3907</v>
      </c>
      <c r="B1279" s="18" t="s">
        <v>3908</v>
      </c>
      <c r="C1279" s="18" t="s">
        <v>1954</v>
      </c>
      <c r="D1279" s="18" t="s">
        <v>1955</v>
      </c>
      <c r="E1279" s="18" t="s">
        <v>3908</v>
      </c>
      <c r="F1279" s="18" t="s">
        <v>1969</v>
      </c>
      <c r="G1279" s="18" t="s">
        <v>1962</v>
      </c>
      <c r="H1279" s="18" t="s">
        <v>1963</v>
      </c>
      <c r="I1279" s="18" t="s">
        <v>2055</v>
      </c>
      <c r="J1279" s="18" t="s">
        <v>3909</v>
      </c>
    </row>
    <row r="1280" ht="42.75" spans="1:10">
      <c r="A1280" s="21"/>
      <c r="B1280" s="21"/>
      <c r="C1280" s="18" t="s">
        <v>1954</v>
      </c>
      <c r="D1280" s="18" t="s">
        <v>1960</v>
      </c>
      <c r="E1280" s="18" t="s">
        <v>3908</v>
      </c>
      <c r="F1280" s="18" t="s">
        <v>1969</v>
      </c>
      <c r="G1280" s="18" t="s">
        <v>1962</v>
      </c>
      <c r="H1280" s="18" t="s">
        <v>1963</v>
      </c>
      <c r="I1280" s="18" t="s">
        <v>2055</v>
      </c>
      <c r="J1280" s="18" t="s">
        <v>3909</v>
      </c>
    </row>
    <row r="1281" ht="42.75" spans="1:10">
      <c r="A1281" s="21"/>
      <c r="B1281" s="21"/>
      <c r="C1281" s="18" t="s">
        <v>1966</v>
      </c>
      <c r="D1281" s="18" t="s">
        <v>1967</v>
      </c>
      <c r="E1281" s="18" t="s">
        <v>3910</v>
      </c>
      <c r="F1281" s="18" t="s">
        <v>1969</v>
      </c>
      <c r="G1281" s="18" t="s">
        <v>1962</v>
      </c>
      <c r="H1281" s="18" t="s">
        <v>1963</v>
      </c>
      <c r="I1281" s="18" t="s">
        <v>2055</v>
      </c>
      <c r="J1281" s="18" t="s">
        <v>3909</v>
      </c>
    </row>
    <row r="1282" ht="42.75" spans="1:10">
      <c r="A1282" s="21"/>
      <c r="B1282" s="21"/>
      <c r="C1282" s="18" t="s">
        <v>1966</v>
      </c>
      <c r="D1282" s="18" t="s">
        <v>1993</v>
      </c>
      <c r="E1282" s="18" t="s">
        <v>3911</v>
      </c>
      <c r="F1282" s="18" t="s">
        <v>1969</v>
      </c>
      <c r="G1282" s="18" t="s">
        <v>1962</v>
      </c>
      <c r="H1282" s="18" t="s">
        <v>1963</v>
      </c>
      <c r="I1282" s="18" t="s">
        <v>2055</v>
      </c>
      <c r="J1282" s="18" t="s">
        <v>3909</v>
      </c>
    </row>
    <row r="1283" ht="42.75" spans="1:10">
      <c r="A1283" s="21"/>
      <c r="B1283" s="21"/>
      <c r="C1283" s="18" t="s">
        <v>1971</v>
      </c>
      <c r="D1283" s="18" t="s">
        <v>1972</v>
      </c>
      <c r="E1283" s="18" t="s">
        <v>2551</v>
      </c>
      <c r="F1283" s="18" t="s">
        <v>1969</v>
      </c>
      <c r="G1283" s="18" t="s">
        <v>1962</v>
      </c>
      <c r="H1283" s="18" t="s">
        <v>1963</v>
      </c>
      <c r="I1283" s="18" t="s">
        <v>2055</v>
      </c>
      <c r="J1283" s="18" t="s">
        <v>3909</v>
      </c>
    </row>
    <row r="1284" ht="42.75" spans="1:10">
      <c r="A1284" s="18" t="s">
        <v>3912</v>
      </c>
      <c r="B1284" s="18" t="s">
        <v>3913</v>
      </c>
      <c r="C1284" s="18" t="s">
        <v>1954</v>
      </c>
      <c r="D1284" s="18" t="s">
        <v>1960</v>
      </c>
      <c r="E1284" s="18" t="s">
        <v>3913</v>
      </c>
      <c r="F1284" s="18" t="s">
        <v>1969</v>
      </c>
      <c r="G1284" s="18" t="s">
        <v>1962</v>
      </c>
      <c r="H1284" s="18" t="s">
        <v>1963</v>
      </c>
      <c r="I1284" s="18" t="s">
        <v>2055</v>
      </c>
      <c r="J1284" s="18" t="s">
        <v>3914</v>
      </c>
    </row>
    <row r="1285" ht="42.75" spans="1:10">
      <c r="A1285" s="21"/>
      <c r="B1285" s="21"/>
      <c r="C1285" s="18" t="s">
        <v>1966</v>
      </c>
      <c r="D1285" s="18" t="s">
        <v>1967</v>
      </c>
      <c r="E1285" s="18" t="s">
        <v>3913</v>
      </c>
      <c r="F1285" s="18" t="s">
        <v>1969</v>
      </c>
      <c r="G1285" s="18" t="s">
        <v>1962</v>
      </c>
      <c r="H1285" s="18" t="s">
        <v>1963</v>
      </c>
      <c r="I1285" s="18" t="s">
        <v>2055</v>
      </c>
      <c r="J1285" s="18" t="s">
        <v>3914</v>
      </c>
    </row>
    <row r="1286" ht="42.75" spans="1:10">
      <c r="A1286" s="21"/>
      <c r="B1286" s="21"/>
      <c r="C1286" s="18" t="s">
        <v>1966</v>
      </c>
      <c r="D1286" s="18" t="s">
        <v>1993</v>
      </c>
      <c r="E1286" s="18" t="s">
        <v>3915</v>
      </c>
      <c r="F1286" s="18" t="s">
        <v>1969</v>
      </c>
      <c r="G1286" s="18" t="s">
        <v>1962</v>
      </c>
      <c r="H1286" s="18" t="s">
        <v>1963</v>
      </c>
      <c r="I1286" s="18" t="s">
        <v>2055</v>
      </c>
      <c r="J1286" s="18" t="s">
        <v>3914</v>
      </c>
    </row>
    <row r="1287" ht="42.75" spans="1:10">
      <c r="A1287" s="21"/>
      <c r="B1287" s="21"/>
      <c r="C1287" s="18" t="s">
        <v>1971</v>
      </c>
      <c r="D1287" s="18" t="s">
        <v>1972</v>
      </c>
      <c r="E1287" s="18" t="s">
        <v>2551</v>
      </c>
      <c r="F1287" s="18" t="s">
        <v>1969</v>
      </c>
      <c r="G1287" s="18" t="s">
        <v>1962</v>
      </c>
      <c r="H1287" s="18" t="s">
        <v>1963</v>
      </c>
      <c r="I1287" s="18" t="s">
        <v>2055</v>
      </c>
      <c r="J1287" s="18" t="s">
        <v>3914</v>
      </c>
    </row>
    <row r="1288" ht="42.75" spans="1:10">
      <c r="A1288" s="18" t="s">
        <v>3916</v>
      </c>
      <c r="B1288" s="18" t="s">
        <v>3917</v>
      </c>
      <c r="C1288" s="18" t="s">
        <v>1954</v>
      </c>
      <c r="D1288" s="18" t="s">
        <v>1955</v>
      </c>
      <c r="E1288" s="18" t="s">
        <v>3918</v>
      </c>
      <c r="F1288" s="18" t="s">
        <v>1969</v>
      </c>
      <c r="G1288" s="18" t="s">
        <v>3918</v>
      </c>
      <c r="H1288" s="18" t="s">
        <v>2001</v>
      </c>
      <c r="I1288" s="18" t="s">
        <v>1959</v>
      </c>
      <c r="J1288" s="18" t="s">
        <v>3919</v>
      </c>
    </row>
    <row r="1289" ht="42.75" spans="1:10">
      <c r="A1289" s="21"/>
      <c r="B1289" s="21"/>
      <c r="C1289" s="18" t="s">
        <v>1954</v>
      </c>
      <c r="D1289" s="18" t="s">
        <v>1960</v>
      </c>
      <c r="E1289" s="18" t="s">
        <v>3920</v>
      </c>
      <c r="F1289" s="18" t="s">
        <v>1956</v>
      </c>
      <c r="G1289" s="18" t="s">
        <v>3918</v>
      </c>
      <c r="H1289" s="18" t="s">
        <v>1963</v>
      </c>
      <c r="I1289" s="18" t="s">
        <v>2055</v>
      </c>
      <c r="J1289" s="18" t="s">
        <v>3919</v>
      </c>
    </row>
    <row r="1290" ht="42.75" spans="1:10">
      <c r="A1290" s="21"/>
      <c r="B1290" s="21"/>
      <c r="C1290" s="18" t="s">
        <v>1966</v>
      </c>
      <c r="D1290" s="18" t="s">
        <v>1967</v>
      </c>
      <c r="E1290" s="18" t="s">
        <v>3921</v>
      </c>
      <c r="F1290" s="18" t="s">
        <v>1956</v>
      </c>
      <c r="G1290" s="18" t="s">
        <v>3922</v>
      </c>
      <c r="H1290" s="18" t="s">
        <v>1963</v>
      </c>
      <c r="I1290" s="18" t="s">
        <v>2055</v>
      </c>
      <c r="J1290" s="18" t="s">
        <v>3919</v>
      </c>
    </row>
    <row r="1291" ht="42.75" spans="1:10">
      <c r="A1291" s="21"/>
      <c r="B1291" s="21"/>
      <c r="C1291" s="18" t="s">
        <v>1966</v>
      </c>
      <c r="D1291" s="18" t="s">
        <v>1993</v>
      </c>
      <c r="E1291" s="18" t="s">
        <v>3923</v>
      </c>
      <c r="F1291" s="18" t="s">
        <v>1956</v>
      </c>
      <c r="G1291" s="18" t="s">
        <v>3923</v>
      </c>
      <c r="H1291" s="18" t="s">
        <v>1963</v>
      </c>
      <c r="I1291" s="18" t="s">
        <v>2055</v>
      </c>
      <c r="J1291" s="18" t="s">
        <v>3919</v>
      </c>
    </row>
    <row r="1292" ht="42.75" spans="1:10">
      <c r="A1292" s="21"/>
      <c r="B1292" s="21"/>
      <c r="C1292" s="18" t="s">
        <v>1971</v>
      </c>
      <c r="D1292" s="18" t="s">
        <v>1972</v>
      </c>
      <c r="E1292" s="18" t="s">
        <v>3924</v>
      </c>
      <c r="F1292" s="18" t="s">
        <v>1956</v>
      </c>
      <c r="G1292" s="18" t="s">
        <v>3924</v>
      </c>
      <c r="H1292" s="18" t="s">
        <v>1963</v>
      </c>
      <c r="I1292" s="18" t="s">
        <v>2055</v>
      </c>
      <c r="J1292" s="18" t="s">
        <v>3919</v>
      </c>
    </row>
    <row r="1293" ht="42.75" spans="1:10">
      <c r="A1293" s="18" t="s">
        <v>3925</v>
      </c>
      <c r="B1293" s="18" t="s">
        <v>3926</v>
      </c>
      <c r="C1293" s="18" t="s">
        <v>1954</v>
      </c>
      <c r="D1293" s="18" t="s">
        <v>1960</v>
      </c>
      <c r="E1293" s="18" t="s">
        <v>3926</v>
      </c>
      <c r="F1293" s="18" t="s">
        <v>1969</v>
      </c>
      <c r="G1293" s="18" t="s">
        <v>1962</v>
      </c>
      <c r="H1293" s="18" t="s">
        <v>1963</v>
      </c>
      <c r="I1293" s="18" t="s">
        <v>2055</v>
      </c>
      <c r="J1293" s="18" t="s">
        <v>3927</v>
      </c>
    </row>
    <row r="1294" ht="42.75" spans="1:10">
      <c r="A1294" s="21"/>
      <c r="B1294" s="21"/>
      <c r="C1294" s="18" t="s">
        <v>1966</v>
      </c>
      <c r="D1294" s="18" t="s">
        <v>1967</v>
      </c>
      <c r="E1294" s="18" t="s">
        <v>3928</v>
      </c>
      <c r="F1294" s="18" t="s">
        <v>1969</v>
      </c>
      <c r="G1294" s="18" t="s">
        <v>1962</v>
      </c>
      <c r="H1294" s="18" t="s">
        <v>1963</v>
      </c>
      <c r="I1294" s="18" t="s">
        <v>2055</v>
      </c>
      <c r="J1294" s="18" t="s">
        <v>3927</v>
      </c>
    </row>
    <row r="1295" ht="42.75" spans="1:10">
      <c r="A1295" s="21"/>
      <c r="B1295" s="21"/>
      <c r="C1295" s="18" t="s">
        <v>1966</v>
      </c>
      <c r="D1295" s="18" t="s">
        <v>1993</v>
      </c>
      <c r="E1295" s="18" t="s">
        <v>3929</v>
      </c>
      <c r="F1295" s="18" t="s">
        <v>1969</v>
      </c>
      <c r="G1295" s="18" t="s">
        <v>1962</v>
      </c>
      <c r="H1295" s="18" t="s">
        <v>1963</v>
      </c>
      <c r="I1295" s="18" t="s">
        <v>2055</v>
      </c>
      <c r="J1295" s="18" t="s">
        <v>3927</v>
      </c>
    </row>
    <row r="1296" ht="42.75" spans="1:10">
      <c r="A1296" s="21"/>
      <c r="B1296" s="21"/>
      <c r="C1296" s="18" t="s">
        <v>1971</v>
      </c>
      <c r="D1296" s="18" t="s">
        <v>1972</v>
      </c>
      <c r="E1296" s="18" t="s">
        <v>2551</v>
      </c>
      <c r="F1296" s="18" t="s">
        <v>1969</v>
      </c>
      <c r="G1296" s="18" t="s">
        <v>1962</v>
      </c>
      <c r="H1296" s="18" t="s">
        <v>1963</v>
      </c>
      <c r="I1296" s="18" t="s">
        <v>2055</v>
      </c>
      <c r="J1296" s="18" t="s">
        <v>3927</v>
      </c>
    </row>
    <row r="1297" ht="28.5" spans="1:10">
      <c r="A1297" s="18" t="s">
        <v>3930</v>
      </c>
      <c r="B1297" s="18" t="s">
        <v>3931</v>
      </c>
      <c r="C1297" s="18" t="s">
        <v>1954</v>
      </c>
      <c r="D1297" s="18" t="s">
        <v>1960</v>
      </c>
      <c r="E1297" s="18" t="s">
        <v>3931</v>
      </c>
      <c r="F1297" s="18" t="s">
        <v>1969</v>
      </c>
      <c r="G1297" s="18" t="s">
        <v>1962</v>
      </c>
      <c r="H1297" s="18" t="s">
        <v>1963</v>
      </c>
      <c r="I1297" s="18" t="s">
        <v>2055</v>
      </c>
      <c r="J1297" s="18" t="s">
        <v>3931</v>
      </c>
    </row>
    <row r="1298" ht="28.5" spans="1:10">
      <c r="A1298" s="21"/>
      <c r="B1298" s="21"/>
      <c r="C1298" s="18" t="s">
        <v>1966</v>
      </c>
      <c r="D1298" s="18" t="s">
        <v>1967</v>
      </c>
      <c r="E1298" s="18" t="s">
        <v>3931</v>
      </c>
      <c r="F1298" s="18" t="s">
        <v>1969</v>
      </c>
      <c r="G1298" s="18" t="s">
        <v>1962</v>
      </c>
      <c r="H1298" s="18" t="s">
        <v>1963</v>
      </c>
      <c r="I1298" s="18" t="s">
        <v>2055</v>
      </c>
      <c r="J1298" s="18" t="s">
        <v>3931</v>
      </c>
    </row>
    <row r="1299" ht="28.5" spans="1:10">
      <c r="A1299" s="21"/>
      <c r="B1299" s="21"/>
      <c r="C1299" s="18" t="s">
        <v>1966</v>
      </c>
      <c r="D1299" s="18" t="s">
        <v>1993</v>
      </c>
      <c r="E1299" s="18" t="s">
        <v>3931</v>
      </c>
      <c r="F1299" s="18" t="s">
        <v>1969</v>
      </c>
      <c r="G1299" s="18" t="s">
        <v>1962</v>
      </c>
      <c r="H1299" s="18" t="s">
        <v>1963</v>
      </c>
      <c r="I1299" s="18" t="s">
        <v>2055</v>
      </c>
      <c r="J1299" s="18" t="s">
        <v>3931</v>
      </c>
    </row>
    <row r="1300" ht="28.5" spans="1:10">
      <c r="A1300" s="21"/>
      <c r="B1300" s="21"/>
      <c r="C1300" s="18" t="s">
        <v>1971</v>
      </c>
      <c r="D1300" s="18" t="s">
        <v>1972</v>
      </c>
      <c r="E1300" s="18" t="s">
        <v>2551</v>
      </c>
      <c r="F1300" s="18" t="s">
        <v>1969</v>
      </c>
      <c r="G1300" s="18" t="s">
        <v>1962</v>
      </c>
      <c r="H1300" s="18" t="s">
        <v>1963</v>
      </c>
      <c r="I1300" s="18" t="s">
        <v>2055</v>
      </c>
      <c r="J1300" s="18" t="s">
        <v>3931</v>
      </c>
    </row>
    <row r="1301" ht="14.25" spans="1:10">
      <c r="A1301" s="18" t="s">
        <v>3932</v>
      </c>
      <c r="B1301" s="21"/>
      <c r="C1301" s="21"/>
      <c r="D1301" s="21"/>
      <c r="E1301" s="21"/>
      <c r="F1301" s="21"/>
      <c r="G1301" s="21"/>
      <c r="H1301" s="21"/>
      <c r="I1301" s="21"/>
      <c r="J1301" s="21"/>
    </row>
    <row r="1302" ht="14.25" spans="1:10">
      <c r="A1302" s="18" t="s">
        <v>3933</v>
      </c>
      <c r="B1302" s="21"/>
      <c r="C1302" s="21"/>
      <c r="D1302" s="21"/>
      <c r="E1302" s="21"/>
      <c r="F1302" s="21"/>
      <c r="G1302" s="21"/>
      <c r="H1302" s="21"/>
      <c r="I1302" s="21"/>
      <c r="J1302" s="21"/>
    </row>
    <row r="1303" ht="57" spans="1:10">
      <c r="A1303" s="18" t="s">
        <v>3934</v>
      </c>
      <c r="B1303" s="18" t="s">
        <v>3935</v>
      </c>
      <c r="C1303" s="18" t="s">
        <v>1954</v>
      </c>
      <c r="D1303" s="18" t="s">
        <v>1960</v>
      </c>
      <c r="E1303" s="18" t="s">
        <v>3936</v>
      </c>
      <c r="F1303" s="18" t="s">
        <v>1956</v>
      </c>
      <c r="G1303" s="18" t="s">
        <v>1962</v>
      </c>
      <c r="H1303" s="18" t="s">
        <v>1963</v>
      </c>
      <c r="I1303" s="18" t="s">
        <v>2055</v>
      </c>
      <c r="J1303" s="18" t="s">
        <v>3937</v>
      </c>
    </row>
    <row r="1304" ht="28.5" spans="1:10">
      <c r="A1304" s="21"/>
      <c r="B1304" s="21"/>
      <c r="C1304" s="18" t="s">
        <v>1966</v>
      </c>
      <c r="D1304" s="18" t="s">
        <v>1993</v>
      </c>
      <c r="E1304" s="18" t="s">
        <v>3938</v>
      </c>
      <c r="F1304" s="18" t="s">
        <v>1956</v>
      </c>
      <c r="G1304" s="18" t="s">
        <v>2046</v>
      </c>
      <c r="H1304" s="18" t="s">
        <v>1963</v>
      </c>
      <c r="I1304" s="18" t="s">
        <v>2055</v>
      </c>
      <c r="J1304" s="18" t="s">
        <v>3938</v>
      </c>
    </row>
    <row r="1305" ht="28.5" spans="1:10">
      <c r="A1305" s="21"/>
      <c r="B1305" s="21"/>
      <c r="C1305" s="18" t="s">
        <v>1971</v>
      </c>
      <c r="D1305" s="18" t="s">
        <v>1972</v>
      </c>
      <c r="E1305" s="18" t="s">
        <v>2551</v>
      </c>
      <c r="F1305" s="18" t="s">
        <v>1956</v>
      </c>
      <c r="G1305" s="18" t="s">
        <v>2032</v>
      </c>
      <c r="H1305" s="18" t="s">
        <v>1963</v>
      </c>
      <c r="I1305" s="18" t="s">
        <v>2055</v>
      </c>
      <c r="J1305" s="18" t="s">
        <v>3939</v>
      </c>
    </row>
    <row r="1306" ht="114" spans="1:10">
      <c r="A1306" s="18" t="s">
        <v>3940</v>
      </c>
      <c r="B1306" s="18" t="s">
        <v>3941</v>
      </c>
      <c r="C1306" s="18" t="s">
        <v>1954</v>
      </c>
      <c r="D1306" s="18" t="s">
        <v>1955</v>
      </c>
      <c r="E1306" s="18" t="s">
        <v>2846</v>
      </c>
      <c r="F1306" s="18" t="s">
        <v>1956</v>
      </c>
      <c r="G1306" s="18" t="s">
        <v>1970</v>
      </c>
      <c r="H1306" s="18" t="s">
        <v>1963</v>
      </c>
      <c r="I1306" s="18" t="s">
        <v>1959</v>
      </c>
      <c r="J1306" s="18" t="s">
        <v>3942</v>
      </c>
    </row>
    <row r="1307" ht="114" spans="1:10">
      <c r="A1307" s="21"/>
      <c r="B1307" s="21"/>
      <c r="C1307" s="18" t="s">
        <v>1954</v>
      </c>
      <c r="D1307" s="18" t="s">
        <v>1955</v>
      </c>
      <c r="E1307" s="18" t="s">
        <v>2807</v>
      </c>
      <c r="F1307" s="18" t="s">
        <v>1969</v>
      </c>
      <c r="G1307" s="18" t="s">
        <v>1962</v>
      </c>
      <c r="H1307" s="18" t="s">
        <v>1963</v>
      </c>
      <c r="I1307" s="18" t="s">
        <v>1959</v>
      </c>
      <c r="J1307" s="18" t="s">
        <v>2808</v>
      </c>
    </row>
    <row r="1308" ht="99.75" spans="1:10">
      <c r="A1308" s="21"/>
      <c r="B1308" s="21"/>
      <c r="C1308" s="18" t="s">
        <v>1954</v>
      </c>
      <c r="D1308" s="18" t="s">
        <v>1960</v>
      </c>
      <c r="E1308" s="18" t="s">
        <v>2814</v>
      </c>
      <c r="F1308" s="18" t="s">
        <v>1969</v>
      </c>
      <c r="G1308" s="18" t="s">
        <v>2032</v>
      </c>
      <c r="H1308" s="18" t="s">
        <v>1963</v>
      </c>
      <c r="I1308" s="18" t="s">
        <v>1959</v>
      </c>
      <c r="J1308" s="18" t="s">
        <v>2815</v>
      </c>
    </row>
    <row r="1309" ht="85.5" spans="1:10">
      <c r="A1309" s="21"/>
      <c r="B1309" s="21"/>
      <c r="C1309" s="18" t="s">
        <v>1954</v>
      </c>
      <c r="D1309" s="18" t="s">
        <v>1964</v>
      </c>
      <c r="E1309" s="18" t="s">
        <v>2816</v>
      </c>
      <c r="F1309" s="18" t="s">
        <v>1969</v>
      </c>
      <c r="G1309" s="18" t="s">
        <v>1970</v>
      </c>
      <c r="H1309" s="18" t="s">
        <v>1963</v>
      </c>
      <c r="I1309" s="18" t="s">
        <v>1959</v>
      </c>
      <c r="J1309" s="18" t="s">
        <v>2817</v>
      </c>
    </row>
    <row r="1310" ht="114" spans="1:10">
      <c r="A1310" s="21"/>
      <c r="B1310" s="21"/>
      <c r="C1310" s="18" t="s">
        <v>1966</v>
      </c>
      <c r="D1310" s="18" t="s">
        <v>1993</v>
      </c>
      <c r="E1310" s="18" t="s">
        <v>2822</v>
      </c>
      <c r="F1310" s="18" t="s">
        <v>1969</v>
      </c>
      <c r="G1310" s="18" t="s">
        <v>1970</v>
      </c>
      <c r="H1310" s="18" t="s">
        <v>1963</v>
      </c>
      <c r="I1310" s="18" t="s">
        <v>1959</v>
      </c>
      <c r="J1310" s="18" t="s">
        <v>2823</v>
      </c>
    </row>
    <row r="1311" ht="114" spans="1:10">
      <c r="A1311" s="21"/>
      <c r="B1311" s="21"/>
      <c r="C1311" s="18" t="s">
        <v>1966</v>
      </c>
      <c r="D1311" s="18" t="s">
        <v>1993</v>
      </c>
      <c r="E1311" s="18" t="s">
        <v>3227</v>
      </c>
      <c r="F1311" s="18" t="s">
        <v>1956</v>
      </c>
      <c r="G1311" s="18" t="s">
        <v>1970</v>
      </c>
      <c r="H1311" s="18" t="s">
        <v>1950</v>
      </c>
      <c r="I1311" s="18" t="s">
        <v>2055</v>
      </c>
      <c r="J1311" s="18" t="s">
        <v>2823</v>
      </c>
    </row>
    <row r="1312" ht="114" spans="1:10">
      <c r="A1312" s="21"/>
      <c r="B1312" s="21"/>
      <c r="C1312" s="18" t="s">
        <v>1971</v>
      </c>
      <c r="D1312" s="18" t="s">
        <v>1972</v>
      </c>
      <c r="E1312" s="18" t="s">
        <v>3943</v>
      </c>
      <c r="F1312" s="18" t="s">
        <v>1956</v>
      </c>
      <c r="G1312" s="18" t="s">
        <v>1970</v>
      </c>
      <c r="H1312" s="18" t="s">
        <v>1963</v>
      </c>
      <c r="I1312" s="18" t="s">
        <v>2055</v>
      </c>
      <c r="J1312" s="18" t="s">
        <v>3944</v>
      </c>
    </row>
    <row r="1313" ht="128.25" spans="1:10">
      <c r="A1313" s="21"/>
      <c r="B1313" s="21"/>
      <c r="C1313" s="18" t="s">
        <v>1971</v>
      </c>
      <c r="D1313" s="18" t="s">
        <v>1972</v>
      </c>
      <c r="E1313" s="18" t="s">
        <v>2824</v>
      </c>
      <c r="F1313" s="18" t="s">
        <v>1956</v>
      </c>
      <c r="G1313" s="18" t="s">
        <v>1970</v>
      </c>
      <c r="H1313" s="18" t="s">
        <v>1963</v>
      </c>
      <c r="I1313" s="18" t="s">
        <v>2055</v>
      </c>
      <c r="J1313" s="18" t="s">
        <v>2825</v>
      </c>
    </row>
    <row r="1314" ht="28.5" spans="1:10">
      <c r="A1314" s="18" t="s">
        <v>3945</v>
      </c>
      <c r="B1314" s="18" t="s">
        <v>3946</v>
      </c>
      <c r="C1314" s="18" t="s">
        <v>1954</v>
      </c>
      <c r="D1314" s="18" t="s">
        <v>1960</v>
      </c>
      <c r="E1314" s="18" t="s">
        <v>3947</v>
      </c>
      <c r="F1314" s="18" t="s">
        <v>1956</v>
      </c>
      <c r="G1314" s="18" t="s">
        <v>1962</v>
      </c>
      <c r="H1314" s="18" t="s">
        <v>1963</v>
      </c>
      <c r="I1314" s="18" t="s">
        <v>2055</v>
      </c>
      <c r="J1314" s="18" t="s">
        <v>3948</v>
      </c>
    </row>
    <row r="1315" ht="28.5" spans="1:10">
      <c r="A1315" s="21"/>
      <c r="B1315" s="21"/>
      <c r="C1315" s="18" t="s">
        <v>1966</v>
      </c>
      <c r="D1315" s="18" t="s">
        <v>1993</v>
      </c>
      <c r="E1315" s="18" t="s">
        <v>3938</v>
      </c>
      <c r="F1315" s="18" t="s">
        <v>1956</v>
      </c>
      <c r="G1315" s="18" t="s">
        <v>2046</v>
      </c>
      <c r="H1315" s="18" t="s">
        <v>1963</v>
      </c>
      <c r="I1315" s="18" t="s">
        <v>2055</v>
      </c>
      <c r="J1315" s="18" t="s">
        <v>3938</v>
      </c>
    </row>
    <row r="1316" ht="28.5" spans="1:10">
      <c r="A1316" s="21"/>
      <c r="B1316" s="21"/>
      <c r="C1316" s="18" t="s">
        <v>1971</v>
      </c>
      <c r="D1316" s="18" t="s">
        <v>1972</v>
      </c>
      <c r="E1316" s="18" t="s">
        <v>2551</v>
      </c>
      <c r="F1316" s="18" t="s">
        <v>1956</v>
      </c>
      <c r="G1316" s="18" t="s">
        <v>2032</v>
      </c>
      <c r="H1316" s="18" t="s">
        <v>1963</v>
      </c>
      <c r="I1316" s="18" t="s">
        <v>2055</v>
      </c>
      <c r="J1316" s="18" t="s">
        <v>3939</v>
      </c>
    </row>
    <row r="1317" ht="14.25" spans="1:10">
      <c r="A1317" s="18" t="s">
        <v>3949</v>
      </c>
      <c r="B1317" s="21"/>
      <c r="C1317" s="21"/>
      <c r="D1317" s="21"/>
      <c r="E1317" s="21"/>
      <c r="F1317" s="21"/>
      <c r="G1317" s="21"/>
      <c r="H1317" s="21"/>
      <c r="I1317" s="21"/>
      <c r="J1317" s="21"/>
    </row>
    <row r="1318" ht="14.25" spans="1:10">
      <c r="A1318" s="18" t="s">
        <v>3950</v>
      </c>
      <c r="B1318" s="21"/>
      <c r="C1318" s="21"/>
      <c r="D1318" s="21"/>
      <c r="E1318" s="21"/>
      <c r="F1318" s="21"/>
      <c r="G1318" s="21"/>
      <c r="H1318" s="21"/>
      <c r="I1318" s="21"/>
      <c r="J1318" s="21"/>
    </row>
    <row r="1319" ht="114" spans="1:10">
      <c r="A1319" s="18" t="s">
        <v>3951</v>
      </c>
      <c r="B1319" s="18" t="s">
        <v>3952</v>
      </c>
      <c r="C1319" s="18" t="s">
        <v>1954</v>
      </c>
      <c r="D1319" s="18" t="s">
        <v>1955</v>
      </c>
      <c r="E1319" s="18" t="s">
        <v>3953</v>
      </c>
      <c r="F1319" s="18" t="s">
        <v>1956</v>
      </c>
      <c r="G1319" s="18" t="s">
        <v>2041</v>
      </c>
      <c r="H1319" s="18" t="s">
        <v>2479</v>
      </c>
      <c r="I1319" s="18" t="s">
        <v>1959</v>
      </c>
      <c r="J1319" s="18" t="s">
        <v>3953</v>
      </c>
    </row>
    <row r="1320" ht="114" spans="1:10">
      <c r="A1320" s="21"/>
      <c r="B1320" s="21"/>
      <c r="C1320" s="18" t="s">
        <v>1954</v>
      </c>
      <c r="D1320" s="18" t="s">
        <v>2129</v>
      </c>
      <c r="E1320" s="18" t="s">
        <v>3954</v>
      </c>
      <c r="F1320" s="18" t="s">
        <v>1956</v>
      </c>
      <c r="G1320" s="18" t="s">
        <v>2041</v>
      </c>
      <c r="H1320" s="18" t="s">
        <v>2479</v>
      </c>
      <c r="I1320" s="18" t="s">
        <v>1959</v>
      </c>
      <c r="J1320" s="18" t="s">
        <v>3954</v>
      </c>
    </row>
    <row r="1321" ht="142.5" spans="1:10">
      <c r="A1321" s="21"/>
      <c r="B1321" s="21"/>
      <c r="C1321" s="18" t="s">
        <v>1966</v>
      </c>
      <c r="D1321" s="18" t="s">
        <v>1993</v>
      </c>
      <c r="E1321" s="18" t="s">
        <v>3955</v>
      </c>
      <c r="F1321" s="18" t="s">
        <v>1956</v>
      </c>
      <c r="G1321" s="18" t="s">
        <v>2041</v>
      </c>
      <c r="H1321" s="18" t="s">
        <v>2479</v>
      </c>
      <c r="I1321" s="18" t="s">
        <v>1959</v>
      </c>
      <c r="J1321" s="18" t="s">
        <v>3955</v>
      </c>
    </row>
    <row r="1322" ht="114" spans="1:10">
      <c r="A1322" s="21"/>
      <c r="B1322" s="21"/>
      <c r="C1322" s="18" t="s">
        <v>1966</v>
      </c>
      <c r="D1322" s="18" t="s">
        <v>2092</v>
      </c>
      <c r="E1322" s="18" t="s">
        <v>3956</v>
      </c>
      <c r="F1322" s="18" t="s">
        <v>1956</v>
      </c>
      <c r="G1322" s="18" t="s">
        <v>2041</v>
      </c>
      <c r="H1322" s="18" t="s">
        <v>2479</v>
      </c>
      <c r="I1322" s="18" t="s">
        <v>1959</v>
      </c>
      <c r="J1322" s="18" t="s">
        <v>3956</v>
      </c>
    </row>
    <row r="1323" ht="128.25" spans="1:10">
      <c r="A1323" s="21"/>
      <c r="B1323" s="21"/>
      <c r="C1323" s="18" t="s">
        <v>1971</v>
      </c>
      <c r="D1323" s="18" t="s">
        <v>1972</v>
      </c>
      <c r="E1323" s="18" t="s">
        <v>3957</v>
      </c>
      <c r="F1323" s="18" t="s">
        <v>1956</v>
      </c>
      <c r="G1323" s="18" t="s">
        <v>2041</v>
      </c>
      <c r="H1323" s="18" t="s">
        <v>2479</v>
      </c>
      <c r="I1323" s="18" t="s">
        <v>1959</v>
      </c>
      <c r="J1323" s="18" t="s">
        <v>3957</v>
      </c>
    </row>
    <row r="1324" ht="28.5" spans="1:10">
      <c r="A1324" s="18" t="s">
        <v>3958</v>
      </c>
      <c r="B1324" s="21"/>
      <c r="C1324" s="21"/>
      <c r="D1324" s="21"/>
      <c r="E1324" s="21"/>
      <c r="F1324" s="21"/>
      <c r="G1324" s="21"/>
      <c r="H1324" s="21"/>
      <c r="I1324" s="21"/>
      <c r="J1324" s="21"/>
    </row>
    <row r="1325" ht="28.5" spans="1:10">
      <c r="A1325" s="18" t="s">
        <v>3959</v>
      </c>
      <c r="B1325" s="21"/>
      <c r="C1325" s="21"/>
      <c r="D1325" s="21"/>
      <c r="E1325" s="21"/>
      <c r="F1325" s="21"/>
      <c r="G1325" s="21"/>
      <c r="H1325" s="21"/>
      <c r="I1325" s="21"/>
      <c r="J1325" s="21"/>
    </row>
    <row r="1326" ht="114" spans="1:10">
      <c r="A1326" s="18" t="s">
        <v>3960</v>
      </c>
      <c r="B1326" s="18" t="s">
        <v>3961</v>
      </c>
      <c r="C1326" s="18" t="s">
        <v>1954</v>
      </c>
      <c r="D1326" s="18" t="s">
        <v>2129</v>
      </c>
      <c r="E1326" s="18" t="s">
        <v>3962</v>
      </c>
      <c r="F1326" s="18" t="s">
        <v>1956</v>
      </c>
      <c r="G1326" s="18" t="s">
        <v>3963</v>
      </c>
      <c r="H1326" s="18" t="s">
        <v>2001</v>
      </c>
      <c r="I1326" s="18" t="s">
        <v>2055</v>
      </c>
      <c r="J1326" s="18" t="s">
        <v>3961</v>
      </c>
    </row>
    <row r="1327" ht="114" spans="1:10">
      <c r="A1327" s="21"/>
      <c r="B1327" s="21"/>
      <c r="C1327" s="18" t="s">
        <v>1966</v>
      </c>
      <c r="D1327" s="18" t="s">
        <v>1993</v>
      </c>
      <c r="E1327" s="18" t="s">
        <v>3964</v>
      </c>
      <c r="F1327" s="18" t="s">
        <v>1956</v>
      </c>
      <c r="G1327" s="18" t="s">
        <v>1962</v>
      </c>
      <c r="H1327" s="18" t="s">
        <v>1963</v>
      </c>
      <c r="I1327" s="18" t="s">
        <v>2055</v>
      </c>
      <c r="J1327" s="18" t="s">
        <v>3961</v>
      </c>
    </row>
    <row r="1328" ht="114" spans="1:10">
      <c r="A1328" s="21"/>
      <c r="B1328" s="21"/>
      <c r="C1328" s="18" t="s">
        <v>1971</v>
      </c>
      <c r="D1328" s="18" t="s">
        <v>1972</v>
      </c>
      <c r="E1328" s="18" t="s">
        <v>2120</v>
      </c>
      <c r="F1328" s="18" t="s">
        <v>1956</v>
      </c>
      <c r="G1328" s="18" t="s">
        <v>1962</v>
      </c>
      <c r="H1328" s="18" t="s">
        <v>1963</v>
      </c>
      <c r="I1328" s="18" t="s">
        <v>2055</v>
      </c>
      <c r="J1328" s="18" t="s">
        <v>3961</v>
      </c>
    </row>
    <row r="1329" ht="14.25" spans="1:10">
      <c r="A1329" s="18" t="s">
        <v>3965</v>
      </c>
      <c r="B1329" s="18" t="s">
        <v>3966</v>
      </c>
      <c r="C1329" s="18" t="s">
        <v>1954</v>
      </c>
      <c r="D1329" s="18" t="s">
        <v>2129</v>
      </c>
      <c r="E1329" s="18" t="s">
        <v>3962</v>
      </c>
      <c r="F1329" s="18" t="s">
        <v>1956</v>
      </c>
      <c r="G1329" s="18" t="s">
        <v>3643</v>
      </c>
      <c r="H1329" s="18" t="s">
        <v>2001</v>
      </c>
      <c r="I1329" s="18" t="s">
        <v>2055</v>
      </c>
      <c r="J1329" s="18" t="s">
        <v>3966</v>
      </c>
    </row>
    <row r="1330" ht="14.25" spans="1:10">
      <c r="A1330" s="21"/>
      <c r="B1330" s="21"/>
      <c r="C1330" s="18" t="s">
        <v>1966</v>
      </c>
      <c r="D1330" s="18" t="s">
        <v>1967</v>
      </c>
      <c r="E1330" s="18" t="s">
        <v>3967</v>
      </c>
      <c r="F1330" s="18" t="s">
        <v>1956</v>
      </c>
      <c r="G1330" s="18" t="s">
        <v>1962</v>
      </c>
      <c r="H1330" s="18" t="s">
        <v>1963</v>
      </c>
      <c r="I1330" s="18" t="s">
        <v>2055</v>
      </c>
      <c r="J1330" s="18" t="s">
        <v>3966</v>
      </c>
    </row>
    <row r="1331" ht="14.25" spans="1:10">
      <c r="A1331" s="21"/>
      <c r="B1331" s="21"/>
      <c r="C1331" s="18" t="s">
        <v>1971</v>
      </c>
      <c r="D1331" s="18" t="s">
        <v>1972</v>
      </c>
      <c r="E1331" s="18" t="s">
        <v>2120</v>
      </c>
      <c r="F1331" s="18" t="s">
        <v>1956</v>
      </c>
      <c r="G1331" s="18" t="s">
        <v>1962</v>
      </c>
      <c r="H1331" s="18" t="s">
        <v>1963</v>
      </c>
      <c r="I1331" s="18" t="s">
        <v>2055</v>
      </c>
      <c r="J1331" s="18" t="s">
        <v>3966</v>
      </c>
    </row>
    <row r="1332" ht="71.25" spans="1:10">
      <c r="A1332" s="18" t="s">
        <v>3968</v>
      </c>
      <c r="B1332" s="18" t="s">
        <v>3969</v>
      </c>
      <c r="C1332" s="18" t="s">
        <v>1954</v>
      </c>
      <c r="D1332" s="18" t="s">
        <v>2129</v>
      </c>
      <c r="E1332" s="18" t="s">
        <v>3962</v>
      </c>
      <c r="F1332" s="18" t="s">
        <v>1956</v>
      </c>
      <c r="G1332" s="18" t="s">
        <v>2020</v>
      </c>
      <c r="H1332" s="18" t="s">
        <v>2001</v>
      </c>
      <c r="I1332" s="18" t="s">
        <v>2055</v>
      </c>
      <c r="J1332" s="18" t="s">
        <v>3969</v>
      </c>
    </row>
    <row r="1333" ht="71.25" spans="1:10">
      <c r="A1333" s="21"/>
      <c r="B1333" s="21"/>
      <c r="C1333" s="18" t="s">
        <v>1966</v>
      </c>
      <c r="D1333" s="18" t="s">
        <v>1993</v>
      </c>
      <c r="E1333" s="18" t="s">
        <v>3970</v>
      </c>
      <c r="F1333" s="18" t="s">
        <v>1956</v>
      </c>
      <c r="G1333" s="18" t="s">
        <v>1962</v>
      </c>
      <c r="H1333" s="18" t="s">
        <v>1963</v>
      </c>
      <c r="I1333" s="18" t="s">
        <v>2055</v>
      </c>
      <c r="J1333" s="18" t="s">
        <v>3969</v>
      </c>
    </row>
    <row r="1334" ht="71.25" spans="1:10">
      <c r="A1334" s="21"/>
      <c r="B1334" s="21"/>
      <c r="C1334" s="18" t="s">
        <v>1971</v>
      </c>
      <c r="D1334" s="18" t="s">
        <v>1972</v>
      </c>
      <c r="E1334" s="18" t="s">
        <v>2120</v>
      </c>
      <c r="F1334" s="18" t="s">
        <v>1956</v>
      </c>
      <c r="G1334" s="18" t="s">
        <v>1962</v>
      </c>
      <c r="H1334" s="18" t="s">
        <v>1963</v>
      </c>
      <c r="I1334" s="18" t="s">
        <v>2055</v>
      </c>
      <c r="J1334" s="18" t="s">
        <v>3969</v>
      </c>
    </row>
    <row r="1335" ht="14.25" spans="1:10">
      <c r="A1335" s="18" t="s">
        <v>3971</v>
      </c>
      <c r="B1335" s="21"/>
      <c r="C1335" s="21"/>
      <c r="D1335" s="21"/>
      <c r="E1335" s="21"/>
      <c r="F1335" s="21"/>
      <c r="G1335" s="21"/>
      <c r="H1335" s="21"/>
      <c r="I1335" s="21"/>
      <c r="J1335" s="21"/>
    </row>
    <row r="1336" ht="14.25" spans="1:10">
      <c r="A1336" s="18" t="s">
        <v>3972</v>
      </c>
      <c r="B1336" s="21"/>
      <c r="C1336" s="21"/>
      <c r="D1336" s="21"/>
      <c r="E1336" s="21"/>
      <c r="F1336" s="21"/>
      <c r="G1336" s="21"/>
      <c r="H1336" s="21"/>
      <c r="I1336" s="21"/>
      <c r="J1336" s="21"/>
    </row>
    <row r="1337" ht="71.25" spans="1:10">
      <c r="A1337" s="18" t="s">
        <v>3973</v>
      </c>
      <c r="B1337" s="18" t="s">
        <v>3974</v>
      </c>
      <c r="C1337" s="18" t="s">
        <v>1954</v>
      </c>
      <c r="D1337" s="18" t="s">
        <v>1955</v>
      </c>
      <c r="E1337" s="18" t="s">
        <v>3030</v>
      </c>
      <c r="F1337" s="18" t="s">
        <v>1969</v>
      </c>
      <c r="G1337" s="18" t="s">
        <v>1970</v>
      </c>
      <c r="H1337" s="18" t="s">
        <v>1963</v>
      </c>
      <c r="I1337" s="18" t="s">
        <v>1959</v>
      </c>
      <c r="J1337" s="18" t="s">
        <v>3975</v>
      </c>
    </row>
    <row r="1338" ht="42.75" spans="1:10">
      <c r="A1338" s="21"/>
      <c r="B1338" s="21"/>
      <c r="C1338" s="18" t="s">
        <v>1954</v>
      </c>
      <c r="D1338" s="18" t="s">
        <v>1955</v>
      </c>
      <c r="E1338" s="18" t="s">
        <v>3976</v>
      </c>
      <c r="F1338" s="18" t="s">
        <v>1969</v>
      </c>
      <c r="G1338" s="18" t="s">
        <v>2254</v>
      </c>
      <c r="H1338" s="18" t="s">
        <v>2229</v>
      </c>
      <c r="I1338" s="18" t="s">
        <v>1959</v>
      </c>
      <c r="J1338" s="18" t="s">
        <v>3977</v>
      </c>
    </row>
    <row r="1339" ht="57" spans="1:10">
      <c r="A1339" s="21"/>
      <c r="B1339" s="21"/>
      <c r="C1339" s="18" t="s">
        <v>1954</v>
      </c>
      <c r="D1339" s="18" t="s">
        <v>1955</v>
      </c>
      <c r="E1339" s="18" t="s">
        <v>3978</v>
      </c>
      <c r="F1339" s="18" t="s">
        <v>1969</v>
      </c>
      <c r="G1339" s="18" t="s">
        <v>1970</v>
      </c>
      <c r="H1339" s="18" t="s">
        <v>1963</v>
      </c>
      <c r="I1339" s="18" t="s">
        <v>1959</v>
      </c>
      <c r="J1339" s="18" t="s">
        <v>3979</v>
      </c>
    </row>
    <row r="1340" ht="57" spans="1:10">
      <c r="A1340" s="21"/>
      <c r="B1340" s="21"/>
      <c r="C1340" s="18" t="s">
        <v>1954</v>
      </c>
      <c r="D1340" s="18" t="s">
        <v>1955</v>
      </c>
      <c r="E1340" s="18" t="s">
        <v>3980</v>
      </c>
      <c r="F1340" s="18" t="s">
        <v>1969</v>
      </c>
      <c r="G1340" s="18" t="s">
        <v>2010</v>
      </c>
      <c r="H1340" s="18" t="s">
        <v>2233</v>
      </c>
      <c r="I1340" s="18" t="s">
        <v>1959</v>
      </c>
      <c r="J1340" s="18" t="s">
        <v>3981</v>
      </c>
    </row>
    <row r="1341" ht="142.5" spans="1:10">
      <c r="A1341" s="21"/>
      <c r="B1341" s="21"/>
      <c r="C1341" s="18" t="s">
        <v>1966</v>
      </c>
      <c r="D1341" s="18" t="s">
        <v>1993</v>
      </c>
      <c r="E1341" s="18" t="s">
        <v>1973</v>
      </c>
      <c r="F1341" s="18" t="s">
        <v>1969</v>
      </c>
      <c r="G1341" s="18" t="s">
        <v>1970</v>
      </c>
      <c r="H1341" s="18" t="s">
        <v>1963</v>
      </c>
      <c r="I1341" s="18" t="s">
        <v>1959</v>
      </c>
      <c r="J1341" s="18" t="s">
        <v>3982</v>
      </c>
    </row>
    <row r="1342" ht="99.75" spans="1:10">
      <c r="A1342" s="21"/>
      <c r="B1342" s="21"/>
      <c r="C1342" s="18" t="s">
        <v>1971</v>
      </c>
      <c r="D1342" s="18" t="s">
        <v>1972</v>
      </c>
      <c r="E1342" s="18" t="s">
        <v>3983</v>
      </c>
      <c r="F1342" s="18" t="s">
        <v>1969</v>
      </c>
      <c r="G1342" s="18" t="s">
        <v>1970</v>
      </c>
      <c r="H1342" s="18" t="s">
        <v>1963</v>
      </c>
      <c r="I1342" s="18" t="s">
        <v>1959</v>
      </c>
      <c r="J1342" s="18" t="s">
        <v>3984</v>
      </c>
    </row>
    <row r="1343" ht="14.25" spans="1:10">
      <c r="A1343" s="18" t="s">
        <v>3985</v>
      </c>
      <c r="B1343" s="21"/>
      <c r="C1343" s="21"/>
      <c r="D1343" s="21"/>
      <c r="E1343" s="21"/>
      <c r="F1343" s="21"/>
      <c r="G1343" s="21"/>
      <c r="H1343" s="21"/>
      <c r="I1343" s="21"/>
      <c r="J1343" s="21"/>
    </row>
    <row r="1344" ht="14.25" spans="1:10">
      <c r="A1344" s="18" t="s">
        <v>3986</v>
      </c>
      <c r="B1344" s="21"/>
      <c r="C1344" s="21"/>
      <c r="D1344" s="21"/>
      <c r="E1344" s="21"/>
      <c r="F1344" s="21"/>
      <c r="G1344" s="21"/>
      <c r="H1344" s="21"/>
      <c r="I1344" s="21"/>
      <c r="J1344" s="21"/>
    </row>
    <row r="1345" ht="28.5" spans="1:10">
      <c r="A1345" s="18" t="s">
        <v>3987</v>
      </c>
      <c r="B1345" s="18" t="s">
        <v>3988</v>
      </c>
      <c r="C1345" s="18" t="s">
        <v>1954</v>
      </c>
      <c r="D1345" s="18" t="s">
        <v>1964</v>
      </c>
      <c r="E1345" s="18" t="s">
        <v>3988</v>
      </c>
      <c r="F1345" s="18" t="s">
        <v>1969</v>
      </c>
      <c r="G1345" s="18" t="s">
        <v>3989</v>
      </c>
      <c r="H1345" s="18" t="s">
        <v>1963</v>
      </c>
      <c r="I1345" s="18" t="s">
        <v>1959</v>
      </c>
      <c r="J1345" s="18" t="s">
        <v>3990</v>
      </c>
    </row>
    <row r="1346" ht="28.5" spans="1:10">
      <c r="A1346" s="21"/>
      <c r="B1346" s="21"/>
      <c r="C1346" s="18" t="s">
        <v>1966</v>
      </c>
      <c r="D1346" s="18" t="s">
        <v>1993</v>
      </c>
      <c r="E1346" s="18" t="s">
        <v>3991</v>
      </c>
      <c r="F1346" s="18" t="s">
        <v>1969</v>
      </c>
      <c r="G1346" s="18" t="s">
        <v>3989</v>
      </c>
      <c r="H1346" s="18" t="s">
        <v>1963</v>
      </c>
      <c r="I1346" s="18" t="s">
        <v>1959</v>
      </c>
      <c r="J1346" s="18" t="s">
        <v>3990</v>
      </c>
    </row>
    <row r="1347" ht="28.5" spans="1:10">
      <c r="A1347" s="21"/>
      <c r="B1347" s="21"/>
      <c r="C1347" s="18" t="s">
        <v>1971</v>
      </c>
      <c r="D1347" s="18" t="s">
        <v>1972</v>
      </c>
      <c r="E1347" s="18" t="s">
        <v>3992</v>
      </c>
      <c r="F1347" s="18" t="s">
        <v>1969</v>
      </c>
      <c r="G1347" s="18" t="s">
        <v>3993</v>
      </c>
      <c r="H1347" s="18" t="s">
        <v>1963</v>
      </c>
      <c r="I1347" s="18" t="s">
        <v>1959</v>
      </c>
      <c r="J1347" s="18" t="s">
        <v>3990</v>
      </c>
    </row>
    <row r="1348" ht="14.25" spans="1:10">
      <c r="A1348" s="18" t="s">
        <v>3994</v>
      </c>
      <c r="B1348" s="21"/>
      <c r="C1348" s="21"/>
      <c r="D1348" s="21"/>
      <c r="E1348" s="21"/>
      <c r="F1348" s="21"/>
      <c r="G1348" s="21"/>
      <c r="H1348" s="21"/>
      <c r="I1348" s="21"/>
      <c r="J1348" s="21"/>
    </row>
    <row r="1349" ht="14.25" spans="1:10">
      <c r="A1349" s="18" t="s">
        <v>3995</v>
      </c>
      <c r="B1349" s="21"/>
      <c r="C1349" s="21"/>
      <c r="D1349" s="21"/>
      <c r="E1349" s="21"/>
      <c r="F1349" s="21"/>
      <c r="G1349" s="21"/>
      <c r="H1349" s="21"/>
      <c r="I1349" s="21"/>
      <c r="J1349" s="21"/>
    </row>
    <row r="1350" ht="57" spans="1:10">
      <c r="A1350" s="18" t="s">
        <v>3996</v>
      </c>
      <c r="B1350" s="18" t="s">
        <v>3997</v>
      </c>
      <c r="C1350" s="18" t="s">
        <v>1954</v>
      </c>
      <c r="D1350" s="18" t="s">
        <v>2129</v>
      </c>
      <c r="E1350" s="18" t="s">
        <v>3998</v>
      </c>
      <c r="F1350" s="18" t="s">
        <v>1956</v>
      </c>
      <c r="G1350" s="18" t="s">
        <v>3999</v>
      </c>
      <c r="H1350" s="18" t="s">
        <v>1958</v>
      </c>
      <c r="I1350" s="18" t="s">
        <v>1959</v>
      </c>
      <c r="J1350" s="18" t="s">
        <v>3421</v>
      </c>
    </row>
    <row r="1351" ht="57" spans="1:10">
      <c r="A1351" s="21"/>
      <c r="B1351" s="21"/>
      <c r="C1351" s="18" t="s">
        <v>1966</v>
      </c>
      <c r="D1351" s="18" t="s">
        <v>1993</v>
      </c>
      <c r="E1351" s="18" t="s">
        <v>4000</v>
      </c>
      <c r="F1351" s="18" t="s">
        <v>1969</v>
      </c>
      <c r="G1351" s="18" t="s">
        <v>2306</v>
      </c>
      <c r="H1351" s="18" t="s">
        <v>1963</v>
      </c>
      <c r="I1351" s="18" t="s">
        <v>2055</v>
      </c>
      <c r="J1351" s="18" t="s">
        <v>3421</v>
      </c>
    </row>
    <row r="1352" ht="57" spans="1:10">
      <c r="A1352" s="21"/>
      <c r="B1352" s="21"/>
      <c r="C1352" s="18" t="s">
        <v>1971</v>
      </c>
      <c r="D1352" s="18" t="s">
        <v>1972</v>
      </c>
      <c r="E1352" s="18" t="s">
        <v>2551</v>
      </c>
      <c r="F1352" s="18" t="s">
        <v>1956</v>
      </c>
      <c r="G1352" s="18" t="s">
        <v>2306</v>
      </c>
      <c r="H1352" s="18" t="s">
        <v>1963</v>
      </c>
      <c r="I1352" s="18" t="s">
        <v>2055</v>
      </c>
      <c r="J1352" s="18" t="s">
        <v>3421</v>
      </c>
    </row>
    <row r="1353" ht="14.25" spans="1:10">
      <c r="A1353" s="18" t="s">
        <v>4001</v>
      </c>
      <c r="B1353" s="21"/>
      <c r="C1353" s="21"/>
      <c r="D1353" s="21"/>
      <c r="E1353" s="21"/>
      <c r="F1353" s="21"/>
      <c r="G1353" s="21"/>
      <c r="H1353" s="21"/>
      <c r="I1353" s="21"/>
      <c r="J1353" s="21"/>
    </row>
    <row r="1354" ht="14.25" spans="1:10">
      <c r="A1354" s="18" t="s">
        <v>4002</v>
      </c>
      <c r="B1354" s="21"/>
      <c r="C1354" s="21"/>
      <c r="D1354" s="21"/>
      <c r="E1354" s="21"/>
      <c r="F1354" s="21"/>
      <c r="G1354" s="21"/>
      <c r="H1354" s="21"/>
      <c r="I1354" s="21"/>
      <c r="J1354" s="21"/>
    </row>
    <row r="1355" ht="114" spans="1:10">
      <c r="A1355" s="18" t="s">
        <v>4003</v>
      </c>
      <c r="B1355" s="18" t="s">
        <v>4004</v>
      </c>
      <c r="C1355" s="18" t="s">
        <v>1954</v>
      </c>
      <c r="D1355" s="18" t="s">
        <v>1960</v>
      </c>
      <c r="E1355" s="18" t="s">
        <v>3887</v>
      </c>
      <c r="F1355" s="18" t="s">
        <v>2246</v>
      </c>
      <c r="G1355" s="18" t="s">
        <v>1962</v>
      </c>
      <c r="H1355" s="18" t="s">
        <v>1963</v>
      </c>
      <c r="I1355" s="18" t="s">
        <v>1959</v>
      </c>
      <c r="J1355" s="18" t="s">
        <v>3888</v>
      </c>
    </row>
    <row r="1356" ht="42.75" spans="1:10">
      <c r="A1356" s="21"/>
      <c r="B1356" s="21"/>
      <c r="C1356" s="18" t="s">
        <v>1954</v>
      </c>
      <c r="D1356" s="18" t="s">
        <v>1960</v>
      </c>
      <c r="E1356" s="18" t="s">
        <v>2828</v>
      </c>
      <c r="F1356" s="18" t="s">
        <v>1956</v>
      </c>
      <c r="G1356" s="18" t="s">
        <v>1962</v>
      </c>
      <c r="H1356" s="18" t="s">
        <v>1963</v>
      </c>
      <c r="I1356" s="18" t="s">
        <v>1959</v>
      </c>
      <c r="J1356" s="18" t="s">
        <v>2829</v>
      </c>
    </row>
    <row r="1357" ht="128.25" spans="1:10">
      <c r="A1357" s="21"/>
      <c r="B1357" s="21"/>
      <c r="C1357" s="18" t="s">
        <v>1954</v>
      </c>
      <c r="D1357" s="18" t="s">
        <v>1960</v>
      </c>
      <c r="E1357" s="18" t="s">
        <v>3889</v>
      </c>
      <c r="F1357" s="18" t="s">
        <v>1956</v>
      </c>
      <c r="G1357" s="18" t="s">
        <v>1962</v>
      </c>
      <c r="H1357" s="18" t="s">
        <v>1963</v>
      </c>
      <c r="I1357" s="18" t="s">
        <v>1959</v>
      </c>
      <c r="J1357" s="18" t="s">
        <v>3890</v>
      </c>
    </row>
    <row r="1358" ht="114" spans="1:10">
      <c r="A1358" s="21"/>
      <c r="B1358" s="21"/>
      <c r="C1358" s="18" t="s">
        <v>1954</v>
      </c>
      <c r="D1358" s="18" t="s">
        <v>1960</v>
      </c>
      <c r="E1358" s="18" t="s">
        <v>3891</v>
      </c>
      <c r="F1358" s="18" t="s">
        <v>2246</v>
      </c>
      <c r="G1358" s="18" t="s">
        <v>1962</v>
      </c>
      <c r="H1358" s="18" t="s">
        <v>1963</v>
      </c>
      <c r="I1358" s="18" t="s">
        <v>1959</v>
      </c>
      <c r="J1358" s="18" t="s">
        <v>3892</v>
      </c>
    </row>
    <row r="1359" ht="71.25" spans="1:10">
      <c r="A1359" s="21"/>
      <c r="B1359" s="21"/>
      <c r="C1359" s="18" t="s">
        <v>1954</v>
      </c>
      <c r="D1359" s="18" t="s">
        <v>2129</v>
      </c>
      <c r="E1359" s="18" t="s">
        <v>2830</v>
      </c>
      <c r="F1359" s="18" t="s">
        <v>2246</v>
      </c>
      <c r="G1359" s="18" t="s">
        <v>1962</v>
      </c>
      <c r="H1359" s="18" t="s">
        <v>1963</v>
      </c>
      <c r="I1359" s="18" t="s">
        <v>1959</v>
      </c>
      <c r="J1359" s="18" t="s">
        <v>2831</v>
      </c>
    </row>
    <row r="1360" ht="42.75" spans="1:10">
      <c r="A1360" s="21"/>
      <c r="B1360" s="21"/>
      <c r="C1360" s="18" t="s">
        <v>1954</v>
      </c>
      <c r="D1360" s="18" t="s">
        <v>2129</v>
      </c>
      <c r="E1360" s="18" t="s">
        <v>3893</v>
      </c>
      <c r="F1360" s="18" t="s">
        <v>1969</v>
      </c>
      <c r="G1360" s="18" t="s">
        <v>2010</v>
      </c>
      <c r="H1360" s="18" t="s">
        <v>2145</v>
      </c>
      <c r="I1360" s="18" t="s">
        <v>1959</v>
      </c>
      <c r="J1360" s="18" t="s">
        <v>3894</v>
      </c>
    </row>
    <row r="1361" ht="42.75" spans="1:10">
      <c r="A1361" s="21"/>
      <c r="B1361" s="21"/>
      <c r="C1361" s="18" t="s">
        <v>1966</v>
      </c>
      <c r="D1361" s="18" t="s">
        <v>1993</v>
      </c>
      <c r="E1361" s="18" t="s">
        <v>2832</v>
      </c>
      <c r="F1361" s="18" t="s">
        <v>1969</v>
      </c>
      <c r="G1361" s="18" t="s">
        <v>1962</v>
      </c>
      <c r="H1361" s="18" t="s">
        <v>2834</v>
      </c>
      <c r="I1361" s="18" t="s">
        <v>1959</v>
      </c>
      <c r="J1361" s="18" t="s">
        <v>2835</v>
      </c>
    </row>
    <row r="1362" ht="99.75" spans="1:10">
      <c r="A1362" s="21"/>
      <c r="B1362" s="21"/>
      <c r="C1362" s="18" t="s">
        <v>1966</v>
      </c>
      <c r="D1362" s="18" t="s">
        <v>1993</v>
      </c>
      <c r="E1362" s="18" t="s">
        <v>3896</v>
      </c>
      <c r="F1362" s="18" t="s">
        <v>1969</v>
      </c>
      <c r="G1362" s="18" t="s">
        <v>2010</v>
      </c>
      <c r="H1362" s="18" t="s">
        <v>3740</v>
      </c>
      <c r="I1362" s="18" t="s">
        <v>1959</v>
      </c>
      <c r="J1362" s="18" t="s">
        <v>3897</v>
      </c>
    </row>
    <row r="1363" ht="99.75" spans="1:10">
      <c r="A1363" s="21"/>
      <c r="B1363" s="21"/>
      <c r="C1363" s="18" t="s">
        <v>1966</v>
      </c>
      <c r="D1363" s="18" t="s">
        <v>1993</v>
      </c>
      <c r="E1363" s="18" t="s">
        <v>3898</v>
      </c>
      <c r="F1363" s="18" t="s">
        <v>1969</v>
      </c>
      <c r="G1363" s="18" t="s">
        <v>2010</v>
      </c>
      <c r="H1363" s="18" t="s">
        <v>3740</v>
      </c>
      <c r="I1363" s="18" t="s">
        <v>1959</v>
      </c>
      <c r="J1363" s="18" t="s">
        <v>3899</v>
      </c>
    </row>
    <row r="1364" ht="28.5" spans="1:10">
      <c r="A1364" s="21"/>
      <c r="B1364" s="21"/>
      <c r="C1364" s="18" t="s">
        <v>1966</v>
      </c>
      <c r="D1364" s="18" t="s">
        <v>2092</v>
      </c>
      <c r="E1364" s="18" t="s">
        <v>2836</v>
      </c>
      <c r="F1364" s="18" t="s">
        <v>1969</v>
      </c>
      <c r="G1364" s="18" t="s">
        <v>2010</v>
      </c>
      <c r="H1364" s="18" t="s">
        <v>2145</v>
      </c>
      <c r="I1364" s="18" t="s">
        <v>1959</v>
      </c>
      <c r="J1364" s="18" t="s">
        <v>2837</v>
      </c>
    </row>
    <row r="1365" ht="114" spans="1:10">
      <c r="A1365" s="21"/>
      <c r="B1365" s="21"/>
      <c r="C1365" s="18" t="s">
        <v>1971</v>
      </c>
      <c r="D1365" s="18" t="s">
        <v>1972</v>
      </c>
      <c r="E1365" s="18" t="s">
        <v>2838</v>
      </c>
      <c r="F1365" s="18" t="s">
        <v>1969</v>
      </c>
      <c r="G1365" s="18" t="s">
        <v>1962</v>
      </c>
      <c r="H1365" s="18" t="s">
        <v>1963</v>
      </c>
      <c r="I1365" s="18" t="s">
        <v>1959</v>
      </c>
      <c r="J1365" s="18" t="s">
        <v>2839</v>
      </c>
    </row>
    <row r="1366" ht="14.25" spans="1:10">
      <c r="A1366" s="18" t="s">
        <v>4005</v>
      </c>
      <c r="B1366" s="21"/>
      <c r="C1366" s="21"/>
      <c r="D1366" s="21"/>
      <c r="E1366" s="21"/>
      <c r="F1366" s="21"/>
      <c r="G1366" s="21"/>
      <c r="H1366" s="21"/>
      <c r="I1366" s="21"/>
      <c r="J1366" s="21"/>
    </row>
    <row r="1367" ht="28.5" spans="1:10">
      <c r="A1367" s="18" t="s">
        <v>4006</v>
      </c>
      <c r="B1367" s="21"/>
      <c r="C1367" s="21"/>
      <c r="D1367" s="21"/>
      <c r="E1367" s="21"/>
      <c r="F1367" s="21"/>
      <c r="G1367" s="21"/>
      <c r="H1367" s="21"/>
      <c r="I1367" s="21"/>
      <c r="J1367" s="21"/>
    </row>
    <row r="1368" ht="42.75" spans="1:10">
      <c r="A1368" s="18" t="s">
        <v>4007</v>
      </c>
      <c r="B1368" s="18" t="s">
        <v>4008</v>
      </c>
      <c r="C1368" s="18" t="s">
        <v>1954</v>
      </c>
      <c r="D1368" s="18" t="s">
        <v>1955</v>
      </c>
      <c r="E1368" s="18" t="s">
        <v>3247</v>
      </c>
      <c r="F1368" s="18" t="s">
        <v>1969</v>
      </c>
      <c r="G1368" s="18" t="s">
        <v>2623</v>
      </c>
      <c r="H1368" s="18" t="s">
        <v>2105</v>
      </c>
      <c r="I1368" s="18" t="s">
        <v>1959</v>
      </c>
      <c r="J1368" s="18" t="s">
        <v>2227</v>
      </c>
    </row>
    <row r="1369" ht="114" spans="1:10">
      <c r="A1369" s="21"/>
      <c r="B1369" s="21"/>
      <c r="C1369" s="18" t="s">
        <v>1954</v>
      </c>
      <c r="D1369" s="18" t="s">
        <v>1960</v>
      </c>
      <c r="E1369" s="18" t="s">
        <v>4009</v>
      </c>
      <c r="F1369" s="18" t="s">
        <v>1969</v>
      </c>
      <c r="G1369" s="18" t="s">
        <v>2306</v>
      </c>
      <c r="H1369" s="18" t="s">
        <v>1963</v>
      </c>
      <c r="I1369" s="18" t="s">
        <v>1959</v>
      </c>
      <c r="J1369" s="18" t="s">
        <v>2236</v>
      </c>
    </row>
    <row r="1370" ht="128.25" spans="1:10">
      <c r="A1370" s="21"/>
      <c r="B1370" s="21"/>
      <c r="C1370" s="18" t="s">
        <v>1954</v>
      </c>
      <c r="D1370" s="18" t="s">
        <v>1964</v>
      </c>
      <c r="E1370" s="18" t="s">
        <v>3253</v>
      </c>
      <c r="F1370" s="18" t="s">
        <v>1969</v>
      </c>
      <c r="G1370" s="18" t="s">
        <v>1962</v>
      </c>
      <c r="H1370" s="18" t="s">
        <v>1963</v>
      </c>
      <c r="I1370" s="18" t="s">
        <v>1959</v>
      </c>
      <c r="J1370" s="18" t="s">
        <v>2240</v>
      </c>
    </row>
    <row r="1371" ht="57" spans="1:10">
      <c r="A1371" s="21"/>
      <c r="B1371" s="21"/>
      <c r="C1371" s="18" t="s">
        <v>1966</v>
      </c>
      <c r="D1371" s="18" t="s">
        <v>1993</v>
      </c>
      <c r="E1371" s="18" t="s">
        <v>3254</v>
      </c>
      <c r="F1371" s="18" t="s">
        <v>1969</v>
      </c>
      <c r="G1371" s="18" t="s">
        <v>1962</v>
      </c>
      <c r="H1371" s="18" t="s">
        <v>1963</v>
      </c>
      <c r="I1371" s="18" t="s">
        <v>1959</v>
      </c>
      <c r="J1371" s="18" t="s">
        <v>2242</v>
      </c>
    </row>
    <row r="1372" ht="42.75" spans="1:10">
      <c r="A1372" s="21"/>
      <c r="B1372" s="21"/>
      <c r="C1372" s="18" t="s">
        <v>1971</v>
      </c>
      <c r="D1372" s="18" t="s">
        <v>1972</v>
      </c>
      <c r="E1372" s="18" t="s">
        <v>4010</v>
      </c>
      <c r="F1372" s="18" t="s">
        <v>2246</v>
      </c>
      <c r="G1372" s="18" t="s">
        <v>2010</v>
      </c>
      <c r="H1372" s="18" t="s">
        <v>2233</v>
      </c>
      <c r="I1372" s="18" t="s">
        <v>1959</v>
      </c>
      <c r="J1372" s="18" t="s">
        <v>2248</v>
      </c>
    </row>
    <row r="1373" ht="14.25" spans="1:10">
      <c r="A1373" s="18" t="s">
        <v>4011</v>
      </c>
      <c r="B1373" s="21"/>
      <c r="C1373" s="21"/>
      <c r="D1373" s="21"/>
      <c r="E1373" s="21"/>
      <c r="F1373" s="21"/>
      <c r="G1373" s="21"/>
      <c r="H1373" s="21"/>
      <c r="I1373" s="21"/>
      <c r="J1373" s="21"/>
    </row>
    <row r="1374" ht="14.25" spans="1:10">
      <c r="A1374" s="18" t="s">
        <v>4012</v>
      </c>
      <c r="B1374" s="21"/>
      <c r="C1374" s="21"/>
      <c r="D1374" s="21"/>
      <c r="E1374" s="21"/>
      <c r="F1374" s="21"/>
      <c r="G1374" s="21"/>
      <c r="H1374" s="21"/>
      <c r="I1374" s="21"/>
      <c r="J1374" s="21"/>
    </row>
    <row r="1375" ht="142.5" spans="1:10">
      <c r="A1375" s="18" t="s">
        <v>4013</v>
      </c>
      <c r="B1375" s="18" t="s">
        <v>2103</v>
      </c>
      <c r="C1375" s="18" t="s">
        <v>1954</v>
      </c>
      <c r="D1375" s="18" t="s">
        <v>1955</v>
      </c>
      <c r="E1375" s="18" t="s">
        <v>2104</v>
      </c>
      <c r="F1375" s="18" t="s">
        <v>1956</v>
      </c>
      <c r="G1375" s="18" t="s">
        <v>2113</v>
      </c>
      <c r="H1375" s="18" t="s">
        <v>2105</v>
      </c>
      <c r="I1375" s="18" t="s">
        <v>1959</v>
      </c>
      <c r="J1375" s="18" t="s">
        <v>2468</v>
      </c>
    </row>
    <row r="1376" ht="142.5" spans="1:10">
      <c r="A1376" s="21"/>
      <c r="B1376" s="21"/>
      <c r="C1376" s="18" t="s">
        <v>1954</v>
      </c>
      <c r="D1376" s="18" t="s">
        <v>1955</v>
      </c>
      <c r="E1376" s="18" t="s">
        <v>4014</v>
      </c>
      <c r="F1376" s="18" t="s">
        <v>1969</v>
      </c>
      <c r="G1376" s="18" t="s">
        <v>2247</v>
      </c>
      <c r="H1376" s="18" t="s">
        <v>2090</v>
      </c>
      <c r="I1376" s="18" t="s">
        <v>1959</v>
      </c>
      <c r="J1376" s="18" t="s">
        <v>4015</v>
      </c>
    </row>
    <row r="1377" ht="42.75" spans="1:10">
      <c r="A1377" s="21"/>
      <c r="B1377" s="21"/>
      <c r="C1377" s="18" t="s">
        <v>1966</v>
      </c>
      <c r="D1377" s="18" t="s">
        <v>1993</v>
      </c>
      <c r="E1377" s="18" t="s">
        <v>2106</v>
      </c>
      <c r="F1377" s="18" t="s">
        <v>1956</v>
      </c>
      <c r="G1377" s="18" t="s">
        <v>4016</v>
      </c>
      <c r="H1377" s="18" t="s">
        <v>1950</v>
      </c>
      <c r="I1377" s="18" t="s">
        <v>2055</v>
      </c>
      <c r="J1377" s="18" t="s">
        <v>2472</v>
      </c>
    </row>
    <row r="1378" ht="57" spans="1:10">
      <c r="A1378" s="21"/>
      <c r="B1378" s="21"/>
      <c r="C1378" s="18" t="s">
        <v>1971</v>
      </c>
      <c r="D1378" s="18" t="s">
        <v>1972</v>
      </c>
      <c r="E1378" s="18" t="s">
        <v>2108</v>
      </c>
      <c r="F1378" s="18" t="s">
        <v>1969</v>
      </c>
      <c r="G1378" s="18" t="s">
        <v>1970</v>
      </c>
      <c r="H1378" s="18" t="s">
        <v>1963</v>
      </c>
      <c r="I1378" s="18" t="s">
        <v>1959</v>
      </c>
      <c r="J1378" s="18" t="s">
        <v>3097</v>
      </c>
    </row>
    <row r="1379" ht="128.25" spans="1:10">
      <c r="A1379" s="18" t="s">
        <v>3619</v>
      </c>
      <c r="B1379" s="18" t="s">
        <v>4017</v>
      </c>
      <c r="C1379" s="18" t="s">
        <v>1954</v>
      </c>
      <c r="D1379" s="18" t="s">
        <v>1955</v>
      </c>
      <c r="E1379" s="18" t="s">
        <v>2104</v>
      </c>
      <c r="F1379" s="18" t="s">
        <v>1956</v>
      </c>
      <c r="G1379" s="18" t="s">
        <v>2113</v>
      </c>
      <c r="H1379" s="18" t="s">
        <v>2105</v>
      </c>
      <c r="I1379" s="18" t="s">
        <v>1959</v>
      </c>
      <c r="J1379" s="18" t="s">
        <v>4018</v>
      </c>
    </row>
    <row r="1380" ht="142.5" spans="1:10">
      <c r="A1380" s="21"/>
      <c r="B1380" s="21"/>
      <c r="C1380" s="18" t="s">
        <v>1954</v>
      </c>
      <c r="D1380" s="18" t="s">
        <v>1955</v>
      </c>
      <c r="E1380" s="18" t="s">
        <v>4014</v>
      </c>
      <c r="F1380" s="18" t="s">
        <v>1969</v>
      </c>
      <c r="G1380" s="18" t="s">
        <v>2247</v>
      </c>
      <c r="H1380" s="18" t="s">
        <v>4019</v>
      </c>
      <c r="I1380" s="18" t="s">
        <v>1959</v>
      </c>
      <c r="J1380" s="18" t="s">
        <v>4015</v>
      </c>
    </row>
    <row r="1381" ht="114" spans="1:10">
      <c r="A1381" s="21"/>
      <c r="B1381" s="21"/>
      <c r="C1381" s="18" t="s">
        <v>1954</v>
      </c>
      <c r="D1381" s="18" t="s">
        <v>1955</v>
      </c>
      <c r="E1381" s="18" t="s">
        <v>2469</v>
      </c>
      <c r="F1381" s="18" t="s">
        <v>1956</v>
      </c>
      <c r="G1381" s="18" t="s">
        <v>2010</v>
      </c>
      <c r="H1381" s="18" t="s">
        <v>2090</v>
      </c>
      <c r="I1381" s="18" t="s">
        <v>1959</v>
      </c>
      <c r="J1381" s="18" t="s">
        <v>2471</v>
      </c>
    </row>
    <row r="1382" ht="42.75" spans="1:10">
      <c r="A1382" s="21"/>
      <c r="B1382" s="21"/>
      <c r="C1382" s="18" t="s">
        <v>1966</v>
      </c>
      <c r="D1382" s="18" t="s">
        <v>1993</v>
      </c>
      <c r="E1382" s="18" t="s">
        <v>2106</v>
      </c>
      <c r="F1382" s="18" t="s">
        <v>1956</v>
      </c>
      <c r="G1382" s="18" t="s">
        <v>2107</v>
      </c>
      <c r="H1382" s="18" t="s">
        <v>1950</v>
      </c>
      <c r="I1382" s="18" t="s">
        <v>2055</v>
      </c>
      <c r="J1382" s="18" t="s">
        <v>2472</v>
      </c>
    </row>
    <row r="1383" ht="242.25" spans="1:10">
      <c r="A1383" s="21"/>
      <c r="B1383" s="21"/>
      <c r="C1383" s="18" t="s">
        <v>1966</v>
      </c>
      <c r="D1383" s="18" t="s">
        <v>1993</v>
      </c>
      <c r="E1383" s="18" t="s">
        <v>3094</v>
      </c>
      <c r="F1383" s="18" t="s">
        <v>1956</v>
      </c>
      <c r="G1383" s="18" t="s">
        <v>3095</v>
      </c>
      <c r="H1383" s="18" t="s">
        <v>1950</v>
      </c>
      <c r="I1383" s="18" t="s">
        <v>2055</v>
      </c>
      <c r="J1383" s="18" t="s">
        <v>3096</v>
      </c>
    </row>
    <row r="1384" ht="57" spans="1:10">
      <c r="A1384" s="21"/>
      <c r="B1384" s="21"/>
      <c r="C1384" s="18" t="s">
        <v>1971</v>
      </c>
      <c r="D1384" s="18" t="s">
        <v>1972</v>
      </c>
      <c r="E1384" s="18" t="s">
        <v>2108</v>
      </c>
      <c r="F1384" s="18" t="s">
        <v>1969</v>
      </c>
      <c r="G1384" s="18" t="s">
        <v>1970</v>
      </c>
      <c r="H1384" s="18" t="s">
        <v>1963</v>
      </c>
      <c r="I1384" s="18" t="s">
        <v>1959</v>
      </c>
      <c r="J1384" s="18" t="s">
        <v>3097</v>
      </c>
    </row>
    <row r="1385" ht="57" spans="1:10">
      <c r="A1385" s="21"/>
      <c r="B1385" s="21"/>
      <c r="C1385" s="18" t="s">
        <v>1971</v>
      </c>
      <c r="D1385" s="18" t="s">
        <v>1972</v>
      </c>
      <c r="E1385" s="18" t="s">
        <v>2109</v>
      </c>
      <c r="F1385" s="18" t="s">
        <v>1969</v>
      </c>
      <c r="G1385" s="18" t="s">
        <v>1970</v>
      </c>
      <c r="H1385" s="18" t="s">
        <v>1963</v>
      </c>
      <c r="I1385" s="18" t="s">
        <v>1959</v>
      </c>
      <c r="J1385" s="18" t="s">
        <v>3098</v>
      </c>
    </row>
    <row r="1386" ht="14.25" spans="1:10">
      <c r="A1386" s="18" t="s">
        <v>4020</v>
      </c>
      <c r="B1386" s="21"/>
      <c r="C1386" s="21"/>
      <c r="D1386" s="21"/>
      <c r="E1386" s="21"/>
      <c r="F1386" s="21"/>
      <c r="G1386" s="21"/>
      <c r="H1386" s="21"/>
      <c r="I1386" s="21"/>
      <c r="J1386" s="21"/>
    </row>
    <row r="1387" ht="14.25" spans="1:10">
      <c r="A1387" s="18" t="s">
        <v>4021</v>
      </c>
      <c r="B1387" s="21"/>
      <c r="C1387" s="21"/>
      <c r="D1387" s="21"/>
      <c r="E1387" s="21"/>
      <c r="F1387" s="21"/>
      <c r="G1387" s="21"/>
      <c r="H1387" s="21"/>
      <c r="I1387" s="21"/>
      <c r="J1387" s="21"/>
    </row>
    <row r="1388" ht="327.75" spans="1:10">
      <c r="A1388" s="18" t="s">
        <v>4022</v>
      </c>
      <c r="B1388" s="18" t="s">
        <v>4023</v>
      </c>
      <c r="C1388" s="18" t="s">
        <v>1954</v>
      </c>
      <c r="D1388" s="18" t="s">
        <v>1955</v>
      </c>
      <c r="E1388" s="18" t="s">
        <v>4024</v>
      </c>
      <c r="F1388" s="18" t="s">
        <v>1956</v>
      </c>
      <c r="G1388" s="18" t="s">
        <v>4025</v>
      </c>
      <c r="H1388" s="18" t="s">
        <v>1963</v>
      </c>
      <c r="I1388" s="18" t="s">
        <v>2055</v>
      </c>
      <c r="J1388" s="18" t="s">
        <v>4025</v>
      </c>
    </row>
    <row r="1389" ht="28.5" spans="1:10">
      <c r="A1389" s="21"/>
      <c r="B1389" s="21"/>
      <c r="C1389" s="18" t="s">
        <v>1954</v>
      </c>
      <c r="D1389" s="18" t="s">
        <v>1960</v>
      </c>
      <c r="E1389" s="18" t="s">
        <v>4026</v>
      </c>
      <c r="F1389" s="18" t="s">
        <v>1956</v>
      </c>
      <c r="G1389" s="18" t="s">
        <v>1962</v>
      </c>
      <c r="H1389" s="18" t="s">
        <v>1963</v>
      </c>
      <c r="I1389" s="18" t="s">
        <v>2055</v>
      </c>
      <c r="J1389" s="18" t="s">
        <v>4027</v>
      </c>
    </row>
    <row r="1390" ht="42.75" spans="1:10">
      <c r="A1390" s="21"/>
      <c r="B1390" s="21"/>
      <c r="C1390" s="18" t="s">
        <v>1954</v>
      </c>
      <c r="D1390" s="18" t="s">
        <v>1964</v>
      </c>
      <c r="E1390" s="18" t="s">
        <v>4028</v>
      </c>
      <c r="F1390" s="18" t="s">
        <v>1969</v>
      </c>
      <c r="G1390" s="18" t="s">
        <v>2010</v>
      </c>
      <c r="H1390" s="18" t="s">
        <v>2145</v>
      </c>
      <c r="I1390" s="18" t="s">
        <v>1959</v>
      </c>
      <c r="J1390" s="18" t="s">
        <v>4029</v>
      </c>
    </row>
    <row r="1391" ht="42.75" spans="1:10">
      <c r="A1391" s="21"/>
      <c r="B1391" s="21"/>
      <c r="C1391" s="18" t="s">
        <v>1954</v>
      </c>
      <c r="D1391" s="18" t="s">
        <v>2129</v>
      </c>
      <c r="E1391" s="18" t="s">
        <v>4029</v>
      </c>
      <c r="F1391" s="18" t="s">
        <v>1956</v>
      </c>
      <c r="G1391" s="18" t="s">
        <v>2036</v>
      </c>
      <c r="H1391" s="18" t="s">
        <v>1958</v>
      </c>
      <c r="I1391" s="18" t="s">
        <v>1959</v>
      </c>
      <c r="J1391" s="18" t="s">
        <v>4029</v>
      </c>
    </row>
    <row r="1392" ht="28.5" spans="1:10">
      <c r="A1392" s="21"/>
      <c r="B1392" s="21"/>
      <c r="C1392" s="18" t="s">
        <v>1966</v>
      </c>
      <c r="D1392" s="18" t="s">
        <v>1967</v>
      </c>
      <c r="E1392" s="18" t="s">
        <v>4030</v>
      </c>
      <c r="F1392" s="18" t="s">
        <v>1956</v>
      </c>
      <c r="G1392" s="18" t="s">
        <v>4030</v>
      </c>
      <c r="H1392" s="18" t="s">
        <v>1963</v>
      </c>
      <c r="I1392" s="18" t="s">
        <v>2055</v>
      </c>
      <c r="J1392" s="18" t="s">
        <v>4030</v>
      </c>
    </row>
    <row r="1393" ht="28.5" spans="1:10">
      <c r="A1393" s="21"/>
      <c r="B1393" s="21"/>
      <c r="C1393" s="18" t="s">
        <v>1966</v>
      </c>
      <c r="D1393" s="18" t="s">
        <v>1993</v>
      </c>
      <c r="E1393" s="18" t="s">
        <v>4030</v>
      </c>
      <c r="F1393" s="18" t="s">
        <v>1956</v>
      </c>
      <c r="G1393" s="18" t="s">
        <v>4031</v>
      </c>
      <c r="H1393" s="18" t="s">
        <v>1963</v>
      </c>
      <c r="I1393" s="18" t="s">
        <v>2055</v>
      </c>
      <c r="J1393" s="18" t="s">
        <v>4030</v>
      </c>
    </row>
    <row r="1394" ht="28.5" spans="1:10">
      <c r="A1394" s="21"/>
      <c r="B1394" s="21"/>
      <c r="C1394" s="18" t="s">
        <v>1966</v>
      </c>
      <c r="D1394" s="18" t="s">
        <v>2092</v>
      </c>
      <c r="E1394" s="18" t="s">
        <v>4026</v>
      </c>
      <c r="F1394" s="18" t="s">
        <v>1956</v>
      </c>
      <c r="G1394" s="18" t="s">
        <v>1962</v>
      </c>
      <c r="H1394" s="18" t="s">
        <v>1963</v>
      </c>
      <c r="I1394" s="18" t="s">
        <v>2055</v>
      </c>
      <c r="J1394" s="18" t="s">
        <v>4026</v>
      </c>
    </row>
    <row r="1395" ht="28.5" spans="1:10">
      <c r="A1395" s="21"/>
      <c r="B1395" s="21"/>
      <c r="C1395" s="18" t="s">
        <v>1971</v>
      </c>
      <c r="D1395" s="18" t="s">
        <v>1972</v>
      </c>
      <c r="E1395" s="18" t="s">
        <v>4032</v>
      </c>
      <c r="F1395" s="18" t="s">
        <v>1956</v>
      </c>
      <c r="G1395" s="18" t="s">
        <v>1962</v>
      </c>
      <c r="H1395" s="18" t="s">
        <v>1963</v>
      </c>
      <c r="I1395" s="18" t="s">
        <v>2055</v>
      </c>
      <c r="J1395" s="18" t="s">
        <v>4032</v>
      </c>
    </row>
    <row r="1396" ht="28.5" spans="1:10">
      <c r="A1396" s="18" t="s">
        <v>4033</v>
      </c>
      <c r="B1396" s="18" t="s">
        <v>4034</v>
      </c>
      <c r="C1396" s="18" t="s">
        <v>1954</v>
      </c>
      <c r="D1396" s="18" t="s">
        <v>1955</v>
      </c>
      <c r="E1396" s="18" t="s">
        <v>4035</v>
      </c>
      <c r="F1396" s="18" t="s">
        <v>1956</v>
      </c>
      <c r="G1396" s="18" t="s">
        <v>4036</v>
      </c>
      <c r="H1396" s="18" t="s">
        <v>2090</v>
      </c>
      <c r="I1396" s="18" t="s">
        <v>1959</v>
      </c>
      <c r="J1396" s="18" t="s">
        <v>4035</v>
      </c>
    </row>
    <row r="1397" ht="28.5" spans="1:10">
      <c r="A1397" s="21"/>
      <c r="B1397" s="21"/>
      <c r="C1397" s="18" t="s">
        <v>1954</v>
      </c>
      <c r="D1397" s="18" t="s">
        <v>1960</v>
      </c>
      <c r="E1397" s="18" t="s">
        <v>4037</v>
      </c>
      <c r="F1397" s="18" t="s">
        <v>1956</v>
      </c>
      <c r="G1397" s="18" t="s">
        <v>1962</v>
      </c>
      <c r="H1397" s="18" t="s">
        <v>1963</v>
      </c>
      <c r="I1397" s="18" t="s">
        <v>2055</v>
      </c>
      <c r="J1397" s="18" t="s">
        <v>4037</v>
      </c>
    </row>
    <row r="1398" ht="28.5" spans="1:10">
      <c r="A1398" s="21"/>
      <c r="B1398" s="21"/>
      <c r="C1398" s="18" t="s">
        <v>1954</v>
      </c>
      <c r="D1398" s="18" t="s">
        <v>1964</v>
      </c>
      <c r="E1398" s="18" t="s">
        <v>4038</v>
      </c>
      <c r="F1398" s="18" t="s">
        <v>1956</v>
      </c>
      <c r="G1398" s="18" t="s">
        <v>4039</v>
      </c>
      <c r="H1398" s="18" t="s">
        <v>2145</v>
      </c>
      <c r="I1398" s="18" t="s">
        <v>1959</v>
      </c>
      <c r="J1398" s="18" t="s">
        <v>4038</v>
      </c>
    </row>
    <row r="1399" ht="14.25" spans="1:10">
      <c r="A1399" s="21"/>
      <c r="B1399" s="21"/>
      <c r="C1399" s="18" t="s">
        <v>1954</v>
      </c>
      <c r="D1399" s="18" t="s">
        <v>2129</v>
      </c>
      <c r="E1399" s="18" t="s">
        <v>4040</v>
      </c>
      <c r="F1399" s="18" t="s">
        <v>1956</v>
      </c>
      <c r="G1399" s="18" t="s">
        <v>3447</v>
      </c>
      <c r="H1399" s="18" t="s">
        <v>1958</v>
      </c>
      <c r="I1399" s="18" t="s">
        <v>1959</v>
      </c>
      <c r="J1399" s="18" t="s">
        <v>4041</v>
      </c>
    </row>
    <row r="1400" ht="28.5" spans="1:10">
      <c r="A1400" s="21"/>
      <c r="B1400" s="21"/>
      <c r="C1400" s="18" t="s">
        <v>1966</v>
      </c>
      <c r="D1400" s="18" t="s">
        <v>1967</v>
      </c>
      <c r="E1400" s="18" t="s">
        <v>4042</v>
      </c>
      <c r="F1400" s="18" t="s">
        <v>1956</v>
      </c>
      <c r="G1400" s="18" t="s">
        <v>1962</v>
      </c>
      <c r="H1400" s="18" t="s">
        <v>1963</v>
      </c>
      <c r="I1400" s="18" t="s">
        <v>2055</v>
      </c>
      <c r="J1400" s="18" t="s">
        <v>4042</v>
      </c>
    </row>
    <row r="1401" ht="28.5" spans="1:10">
      <c r="A1401" s="21"/>
      <c r="B1401" s="21"/>
      <c r="C1401" s="18" t="s">
        <v>1966</v>
      </c>
      <c r="D1401" s="18" t="s">
        <v>1993</v>
      </c>
      <c r="E1401" s="18" t="s">
        <v>4042</v>
      </c>
      <c r="F1401" s="18" t="s">
        <v>1956</v>
      </c>
      <c r="G1401" s="18" t="s">
        <v>2032</v>
      </c>
      <c r="H1401" s="18" t="s">
        <v>1963</v>
      </c>
      <c r="I1401" s="18" t="s">
        <v>2055</v>
      </c>
      <c r="J1401" s="18" t="s">
        <v>4042</v>
      </c>
    </row>
    <row r="1402" ht="14.25" spans="1:10">
      <c r="A1402" s="21"/>
      <c r="B1402" s="21"/>
      <c r="C1402" s="18" t="s">
        <v>1971</v>
      </c>
      <c r="D1402" s="18" t="s">
        <v>1972</v>
      </c>
      <c r="E1402" s="18" t="s">
        <v>4043</v>
      </c>
      <c r="F1402" s="18" t="s">
        <v>1956</v>
      </c>
      <c r="G1402" s="18" t="s">
        <v>3149</v>
      </c>
      <c r="H1402" s="18" t="s">
        <v>1963</v>
      </c>
      <c r="I1402" s="18" t="s">
        <v>2055</v>
      </c>
      <c r="J1402" s="18" t="s">
        <v>4043</v>
      </c>
    </row>
    <row r="1403" ht="28.5" spans="1:10">
      <c r="A1403" s="18" t="s">
        <v>4044</v>
      </c>
      <c r="B1403" s="18" t="s">
        <v>3829</v>
      </c>
      <c r="C1403" s="18" t="s">
        <v>1954</v>
      </c>
      <c r="D1403" s="18" t="s">
        <v>1955</v>
      </c>
      <c r="E1403" s="18" t="s">
        <v>4045</v>
      </c>
      <c r="F1403" s="18" t="s">
        <v>1956</v>
      </c>
      <c r="G1403" s="18" t="s">
        <v>1962</v>
      </c>
      <c r="H1403" s="18" t="s">
        <v>1958</v>
      </c>
      <c r="I1403" s="18" t="s">
        <v>1959</v>
      </c>
      <c r="J1403" s="18" t="s">
        <v>4045</v>
      </c>
    </row>
    <row r="1404" ht="28.5" spans="1:10">
      <c r="A1404" s="21"/>
      <c r="B1404" s="21"/>
      <c r="C1404" s="18" t="s">
        <v>1966</v>
      </c>
      <c r="D1404" s="18" t="s">
        <v>1967</v>
      </c>
      <c r="E1404" s="18" t="s">
        <v>4046</v>
      </c>
      <c r="F1404" s="18" t="s">
        <v>1956</v>
      </c>
      <c r="G1404" s="18" t="s">
        <v>4046</v>
      </c>
      <c r="H1404" s="18" t="s">
        <v>1963</v>
      </c>
      <c r="I1404" s="18" t="s">
        <v>2055</v>
      </c>
      <c r="J1404" s="18" t="s">
        <v>4046</v>
      </c>
    </row>
    <row r="1405" ht="28.5" spans="1:10">
      <c r="A1405" s="21"/>
      <c r="B1405" s="21"/>
      <c r="C1405" s="18" t="s">
        <v>1971</v>
      </c>
      <c r="D1405" s="18" t="s">
        <v>1972</v>
      </c>
      <c r="E1405" s="18" t="s">
        <v>4047</v>
      </c>
      <c r="F1405" s="18" t="s">
        <v>1956</v>
      </c>
      <c r="G1405" s="18" t="s">
        <v>2032</v>
      </c>
      <c r="H1405" s="18" t="s">
        <v>1963</v>
      </c>
      <c r="I1405" s="18" t="s">
        <v>2055</v>
      </c>
      <c r="J1405" s="18" t="s">
        <v>4047</v>
      </c>
    </row>
    <row r="1406" ht="14.25" spans="1:10">
      <c r="A1406" s="18" t="s">
        <v>4048</v>
      </c>
      <c r="B1406" s="18" t="s">
        <v>4049</v>
      </c>
      <c r="C1406" s="18" t="s">
        <v>1954</v>
      </c>
      <c r="D1406" s="18" t="s">
        <v>1955</v>
      </c>
      <c r="E1406" s="18" t="s">
        <v>4050</v>
      </c>
      <c r="F1406" s="18" t="s">
        <v>1956</v>
      </c>
      <c r="G1406" s="18" t="s">
        <v>2564</v>
      </c>
      <c r="H1406" s="18" t="s">
        <v>1958</v>
      </c>
      <c r="I1406" s="18" t="s">
        <v>1959</v>
      </c>
      <c r="J1406" s="18" t="s">
        <v>4050</v>
      </c>
    </row>
    <row r="1407" ht="42.75" spans="1:10">
      <c r="A1407" s="21"/>
      <c r="B1407" s="21"/>
      <c r="C1407" s="18" t="s">
        <v>1966</v>
      </c>
      <c r="D1407" s="18" t="s">
        <v>1993</v>
      </c>
      <c r="E1407" s="18" t="s">
        <v>4051</v>
      </c>
      <c r="F1407" s="18" t="s">
        <v>1956</v>
      </c>
      <c r="G1407" s="18" t="s">
        <v>1962</v>
      </c>
      <c r="H1407" s="18" t="s">
        <v>1963</v>
      </c>
      <c r="I1407" s="18" t="s">
        <v>2055</v>
      </c>
      <c r="J1407" s="18" t="s">
        <v>4051</v>
      </c>
    </row>
    <row r="1408" ht="14.25" spans="1:10">
      <c r="A1408" s="21"/>
      <c r="B1408" s="21"/>
      <c r="C1408" s="18" t="s">
        <v>1971</v>
      </c>
      <c r="D1408" s="18" t="s">
        <v>1972</v>
      </c>
      <c r="E1408" s="18" t="s">
        <v>2551</v>
      </c>
      <c r="F1408" s="18" t="s">
        <v>1956</v>
      </c>
      <c r="G1408" s="18" t="s">
        <v>2032</v>
      </c>
      <c r="H1408" s="18" t="s">
        <v>1963</v>
      </c>
      <c r="I1408" s="18" t="s">
        <v>2055</v>
      </c>
      <c r="J1408" s="18" t="s">
        <v>2551</v>
      </c>
    </row>
    <row r="1409" ht="14.25" spans="1:10">
      <c r="A1409" s="18" t="s">
        <v>4052</v>
      </c>
      <c r="B1409" s="21"/>
      <c r="C1409" s="21"/>
      <c r="D1409" s="21"/>
      <c r="E1409" s="21"/>
      <c r="F1409" s="21"/>
      <c r="G1409" s="21"/>
      <c r="H1409" s="21"/>
      <c r="I1409" s="21"/>
      <c r="J1409" s="21"/>
    </row>
    <row r="1410" ht="14.25" spans="1:10">
      <c r="A1410" s="18" t="s">
        <v>4053</v>
      </c>
      <c r="B1410" s="21"/>
      <c r="C1410" s="21"/>
      <c r="D1410" s="21"/>
      <c r="E1410" s="21"/>
      <c r="F1410" s="21"/>
      <c r="G1410" s="21"/>
      <c r="H1410" s="21"/>
      <c r="I1410" s="21"/>
      <c r="J1410" s="21"/>
    </row>
    <row r="1411" ht="42.75" spans="1:10">
      <c r="A1411" s="18" t="s">
        <v>4054</v>
      </c>
      <c r="B1411" s="18" t="s">
        <v>4055</v>
      </c>
      <c r="C1411" s="18" t="s">
        <v>1954</v>
      </c>
      <c r="D1411" s="18" t="s">
        <v>1955</v>
      </c>
      <c r="E1411" s="18" t="s">
        <v>4056</v>
      </c>
      <c r="F1411" s="18" t="s">
        <v>1969</v>
      </c>
      <c r="G1411" s="18" t="s">
        <v>2470</v>
      </c>
      <c r="H1411" s="18" t="s">
        <v>2011</v>
      </c>
      <c r="I1411" s="18" t="s">
        <v>1959</v>
      </c>
      <c r="J1411" s="18" t="s">
        <v>4057</v>
      </c>
    </row>
    <row r="1412" ht="28.5" spans="1:10">
      <c r="A1412" s="21"/>
      <c r="B1412" s="21"/>
      <c r="C1412" s="18" t="s">
        <v>1954</v>
      </c>
      <c r="D1412" s="18" t="s">
        <v>1960</v>
      </c>
      <c r="E1412" s="18" t="s">
        <v>3810</v>
      </c>
      <c r="F1412" s="18" t="s">
        <v>1956</v>
      </c>
      <c r="G1412" s="18" t="s">
        <v>1962</v>
      </c>
      <c r="H1412" s="18" t="s">
        <v>1963</v>
      </c>
      <c r="I1412" s="18" t="s">
        <v>2055</v>
      </c>
      <c r="J1412" s="18" t="s">
        <v>4057</v>
      </c>
    </row>
    <row r="1413" ht="28.5" spans="1:10">
      <c r="A1413" s="21"/>
      <c r="B1413" s="21"/>
      <c r="C1413" s="18" t="s">
        <v>1954</v>
      </c>
      <c r="D1413" s="18" t="s">
        <v>1964</v>
      </c>
      <c r="E1413" s="18" t="s">
        <v>3801</v>
      </c>
      <c r="F1413" s="18" t="s">
        <v>1956</v>
      </c>
      <c r="G1413" s="18" t="s">
        <v>2010</v>
      </c>
      <c r="H1413" s="18" t="s">
        <v>2145</v>
      </c>
      <c r="I1413" s="18" t="s">
        <v>1959</v>
      </c>
      <c r="J1413" s="18" t="s">
        <v>4057</v>
      </c>
    </row>
    <row r="1414" ht="28.5" spans="1:10">
      <c r="A1414" s="21"/>
      <c r="B1414" s="21"/>
      <c r="C1414" s="18" t="s">
        <v>1954</v>
      </c>
      <c r="D1414" s="18" t="s">
        <v>2129</v>
      </c>
      <c r="E1414" s="18" t="s">
        <v>4058</v>
      </c>
      <c r="F1414" s="18" t="s">
        <v>1956</v>
      </c>
      <c r="G1414" s="18" t="s">
        <v>2072</v>
      </c>
      <c r="H1414" s="18" t="s">
        <v>1958</v>
      </c>
      <c r="I1414" s="18" t="s">
        <v>1959</v>
      </c>
      <c r="J1414" s="18" t="s">
        <v>4057</v>
      </c>
    </row>
    <row r="1415" ht="28.5" spans="1:10">
      <c r="A1415" s="21"/>
      <c r="B1415" s="21"/>
      <c r="C1415" s="18" t="s">
        <v>1966</v>
      </c>
      <c r="D1415" s="18" t="s">
        <v>1993</v>
      </c>
      <c r="E1415" s="18" t="s">
        <v>4059</v>
      </c>
      <c r="F1415" s="18" t="s">
        <v>1956</v>
      </c>
      <c r="G1415" s="18" t="s">
        <v>1962</v>
      </c>
      <c r="H1415" s="18" t="s">
        <v>1963</v>
      </c>
      <c r="I1415" s="18" t="s">
        <v>2055</v>
      </c>
      <c r="J1415" s="18" t="s">
        <v>4057</v>
      </c>
    </row>
    <row r="1416" ht="28.5" spans="1:10">
      <c r="A1416" s="21"/>
      <c r="B1416" s="21"/>
      <c r="C1416" s="18" t="s">
        <v>1966</v>
      </c>
      <c r="D1416" s="18" t="s">
        <v>2092</v>
      </c>
      <c r="E1416" s="18" t="s">
        <v>3815</v>
      </c>
      <c r="F1416" s="18" t="s">
        <v>1956</v>
      </c>
      <c r="G1416" s="18" t="s">
        <v>1962</v>
      </c>
      <c r="H1416" s="18" t="s">
        <v>1963</v>
      </c>
      <c r="I1416" s="18" t="s">
        <v>2055</v>
      </c>
      <c r="J1416" s="18" t="s">
        <v>4057</v>
      </c>
    </row>
    <row r="1417" ht="28.5" spans="1:10">
      <c r="A1417" s="21"/>
      <c r="B1417" s="21"/>
      <c r="C1417" s="18" t="s">
        <v>1971</v>
      </c>
      <c r="D1417" s="18" t="s">
        <v>1972</v>
      </c>
      <c r="E1417" s="18" t="s">
        <v>2074</v>
      </c>
      <c r="F1417" s="18" t="s">
        <v>1956</v>
      </c>
      <c r="G1417" s="18" t="s">
        <v>2306</v>
      </c>
      <c r="H1417" s="18" t="s">
        <v>1963</v>
      </c>
      <c r="I1417" s="18" t="s">
        <v>2055</v>
      </c>
      <c r="J1417" s="18" t="s">
        <v>4057</v>
      </c>
    </row>
    <row r="1418" ht="28.5" spans="1:10">
      <c r="A1418" s="18" t="s">
        <v>4060</v>
      </c>
      <c r="B1418" s="18" t="s">
        <v>4061</v>
      </c>
      <c r="C1418" s="18" t="s">
        <v>1954</v>
      </c>
      <c r="D1418" s="18" t="s">
        <v>1955</v>
      </c>
      <c r="E1418" s="18" t="s">
        <v>4062</v>
      </c>
      <c r="F1418" s="18" t="s">
        <v>1956</v>
      </c>
      <c r="G1418" s="18" t="s">
        <v>2010</v>
      </c>
      <c r="H1418" s="18" t="s">
        <v>2011</v>
      </c>
      <c r="I1418" s="18" t="s">
        <v>1959</v>
      </c>
      <c r="J1418" s="18" t="s">
        <v>4057</v>
      </c>
    </row>
    <row r="1419" ht="28.5" spans="1:10">
      <c r="A1419" s="21"/>
      <c r="B1419" s="21"/>
      <c r="C1419" s="18" t="s">
        <v>1954</v>
      </c>
      <c r="D1419" s="18" t="s">
        <v>1960</v>
      </c>
      <c r="E1419" s="18" t="s">
        <v>3810</v>
      </c>
      <c r="F1419" s="18" t="s">
        <v>1956</v>
      </c>
      <c r="G1419" s="18" t="s">
        <v>1962</v>
      </c>
      <c r="H1419" s="18" t="s">
        <v>1963</v>
      </c>
      <c r="I1419" s="18" t="s">
        <v>2055</v>
      </c>
      <c r="J1419" s="18" t="s">
        <v>4057</v>
      </c>
    </row>
    <row r="1420" ht="28.5" spans="1:10">
      <c r="A1420" s="21"/>
      <c r="B1420" s="21"/>
      <c r="C1420" s="18" t="s">
        <v>1954</v>
      </c>
      <c r="D1420" s="18" t="s">
        <v>1964</v>
      </c>
      <c r="E1420" s="18" t="s">
        <v>3801</v>
      </c>
      <c r="F1420" s="18" t="s">
        <v>1956</v>
      </c>
      <c r="G1420" s="18" t="s">
        <v>2010</v>
      </c>
      <c r="H1420" s="18" t="s">
        <v>2145</v>
      </c>
      <c r="I1420" s="18" t="s">
        <v>1959</v>
      </c>
      <c r="J1420" s="18" t="s">
        <v>4057</v>
      </c>
    </row>
    <row r="1421" ht="28.5" spans="1:10">
      <c r="A1421" s="21"/>
      <c r="B1421" s="21"/>
      <c r="C1421" s="18" t="s">
        <v>1954</v>
      </c>
      <c r="D1421" s="18" t="s">
        <v>2129</v>
      </c>
      <c r="E1421" s="18" t="s">
        <v>4063</v>
      </c>
      <c r="F1421" s="18" t="s">
        <v>1956</v>
      </c>
      <c r="G1421" s="18" t="s">
        <v>2043</v>
      </c>
      <c r="H1421" s="18" t="s">
        <v>1958</v>
      </c>
      <c r="I1421" s="18" t="s">
        <v>1959</v>
      </c>
      <c r="J1421" s="18" t="s">
        <v>4057</v>
      </c>
    </row>
    <row r="1422" ht="28.5" spans="1:10">
      <c r="A1422" s="21"/>
      <c r="B1422" s="21"/>
      <c r="C1422" s="18" t="s">
        <v>1966</v>
      </c>
      <c r="D1422" s="18" t="s">
        <v>1967</v>
      </c>
      <c r="E1422" s="18" t="s">
        <v>4064</v>
      </c>
      <c r="F1422" s="18" t="s">
        <v>1956</v>
      </c>
      <c r="G1422" s="18" t="s">
        <v>1962</v>
      </c>
      <c r="H1422" s="18" t="s">
        <v>1963</v>
      </c>
      <c r="I1422" s="18" t="s">
        <v>2055</v>
      </c>
      <c r="J1422" s="18" t="s">
        <v>4057</v>
      </c>
    </row>
    <row r="1423" ht="28.5" spans="1:10">
      <c r="A1423" s="21"/>
      <c r="B1423" s="21"/>
      <c r="C1423" s="18" t="s">
        <v>1966</v>
      </c>
      <c r="D1423" s="18" t="s">
        <v>1993</v>
      </c>
      <c r="E1423" s="18" t="s">
        <v>4065</v>
      </c>
      <c r="F1423" s="18" t="s">
        <v>1956</v>
      </c>
      <c r="G1423" s="18" t="s">
        <v>1962</v>
      </c>
      <c r="H1423" s="18" t="s">
        <v>1963</v>
      </c>
      <c r="I1423" s="18" t="s">
        <v>2055</v>
      </c>
      <c r="J1423" s="18" t="s">
        <v>4057</v>
      </c>
    </row>
    <row r="1424" ht="28.5" spans="1:10">
      <c r="A1424" s="21"/>
      <c r="B1424" s="21"/>
      <c r="C1424" s="18" t="s">
        <v>1966</v>
      </c>
      <c r="D1424" s="18" t="s">
        <v>2092</v>
      </c>
      <c r="E1424" s="18" t="s">
        <v>3815</v>
      </c>
      <c r="F1424" s="18" t="s">
        <v>1969</v>
      </c>
      <c r="G1424" s="18" t="s">
        <v>2306</v>
      </c>
      <c r="H1424" s="18" t="s">
        <v>1963</v>
      </c>
      <c r="I1424" s="18" t="s">
        <v>2055</v>
      </c>
      <c r="J1424" s="18" t="s">
        <v>4057</v>
      </c>
    </row>
    <row r="1425" ht="28.5" spans="1:10">
      <c r="A1425" s="21"/>
      <c r="B1425" s="21"/>
      <c r="C1425" s="18" t="s">
        <v>1971</v>
      </c>
      <c r="D1425" s="18" t="s">
        <v>1972</v>
      </c>
      <c r="E1425" s="18" t="s">
        <v>3823</v>
      </c>
      <c r="F1425" s="18" t="s">
        <v>1956</v>
      </c>
      <c r="G1425" s="18" t="s">
        <v>2306</v>
      </c>
      <c r="H1425" s="18" t="s">
        <v>1963</v>
      </c>
      <c r="I1425" s="18" t="s">
        <v>2055</v>
      </c>
      <c r="J1425" s="18" t="s">
        <v>4057</v>
      </c>
    </row>
    <row r="1426" ht="14.25" spans="1:10">
      <c r="A1426" s="18" t="s">
        <v>4066</v>
      </c>
      <c r="B1426" s="21"/>
      <c r="C1426" s="21"/>
      <c r="D1426" s="21"/>
      <c r="E1426" s="21"/>
      <c r="F1426" s="21"/>
      <c r="G1426" s="21"/>
      <c r="H1426" s="21"/>
      <c r="I1426" s="21"/>
      <c r="J1426" s="21"/>
    </row>
    <row r="1427" ht="14.25" spans="1:10">
      <c r="A1427" s="18" t="s">
        <v>4067</v>
      </c>
      <c r="B1427" s="21"/>
      <c r="C1427" s="21"/>
      <c r="D1427" s="21"/>
      <c r="E1427" s="21"/>
      <c r="F1427" s="21"/>
      <c r="G1427" s="21"/>
      <c r="H1427" s="21"/>
      <c r="I1427" s="21"/>
      <c r="J1427" s="21"/>
    </row>
    <row r="1428" ht="142.5" spans="1:10">
      <c r="A1428" s="18" t="s">
        <v>3619</v>
      </c>
      <c r="B1428" s="18" t="s">
        <v>2103</v>
      </c>
      <c r="C1428" s="18" t="s">
        <v>1954</v>
      </c>
      <c r="D1428" s="18" t="s">
        <v>1955</v>
      </c>
      <c r="E1428" s="18" t="s">
        <v>2104</v>
      </c>
      <c r="F1428" s="18" t="s">
        <v>1956</v>
      </c>
      <c r="G1428" s="18" t="s">
        <v>2226</v>
      </c>
      <c r="H1428" s="18" t="s">
        <v>2105</v>
      </c>
      <c r="I1428" s="18" t="s">
        <v>1959</v>
      </c>
      <c r="J1428" s="18" t="s">
        <v>2468</v>
      </c>
    </row>
    <row r="1429" ht="142.5" spans="1:10">
      <c r="A1429" s="21"/>
      <c r="B1429" s="21"/>
      <c r="C1429" s="18" t="s">
        <v>1954</v>
      </c>
      <c r="D1429" s="18" t="s">
        <v>1955</v>
      </c>
      <c r="E1429" s="18" t="s">
        <v>4014</v>
      </c>
      <c r="F1429" s="18" t="s">
        <v>1969</v>
      </c>
      <c r="G1429" s="18" t="s">
        <v>2247</v>
      </c>
      <c r="H1429" s="18" t="s">
        <v>4019</v>
      </c>
      <c r="I1429" s="18" t="s">
        <v>1959</v>
      </c>
      <c r="J1429" s="18" t="s">
        <v>4015</v>
      </c>
    </row>
    <row r="1430" ht="114" spans="1:10">
      <c r="A1430" s="21"/>
      <c r="B1430" s="21"/>
      <c r="C1430" s="18" t="s">
        <v>1954</v>
      </c>
      <c r="D1430" s="18" t="s">
        <v>1955</v>
      </c>
      <c r="E1430" s="18" t="s">
        <v>2469</v>
      </c>
      <c r="F1430" s="18" t="s">
        <v>1956</v>
      </c>
      <c r="G1430" s="18" t="s">
        <v>2010</v>
      </c>
      <c r="H1430" s="18" t="s">
        <v>2090</v>
      </c>
      <c r="I1430" s="18" t="s">
        <v>1959</v>
      </c>
      <c r="J1430" s="18" t="s">
        <v>2471</v>
      </c>
    </row>
    <row r="1431" ht="42.75" spans="1:10">
      <c r="A1431" s="21"/>
      <c r="B1431" s="21"/>
      <c r="C1431" s="18" t="s">
        <v>1966</v>
      </c>
      <c r="D1431" s="18" t="s">
        <v>1993</v>
      </c>
      <c r="E1431" s="18" t="s">
        <v>2106</v>
      </c>
      <c r="F1431" s="18" t="s">
        <v>1956</v>
      </c>
      <c r="G1431" s="18" t="s">
        <v>4016</v>
      </c>
      <c r="H1431" s="18" t="s">
        <v>1950</v>
      </c>
      <c r="I1431" s="18" t="s">
        <v>2055</v>
      </c>
      <c r="J1431" s="18" t="s">
        <v>2472</v>
      </c>
    </row>
    <row r="1432" ht="242.25" spans="1:10">
      <c r="A1432" s="21"/>
      <c r="B1432" s="21"/>
      <c r="C1432" s="18" t="s">
        <v>1966</v>
      </c>
      <c r="D1432" s="18" t="s">
        <v>1993</v>
      </c>
      <c r="E1432" s="18" t="s">
        <v>3094</v>
      </c>
      <c r="F1432" s="18" t="s">
        <v>1956</v>
      </c>
      <c r="G1432" s="18" t="s">
        <v>3095</v>
      </c>
      <c r="H1432" s="18" t="s">
        <v>1950</v>
      </c>
      <c r="I1432" s="18" t="s">
        <v>2055</v>
      </c>
      <c r="J1432" s="18" t="s">
        <v>3096</v>
      </c>
    </row>
    <row r="1433" ht="57" spans="1:10">
      <c r="A1433" s="21"/>
      <c r="B1433" s="21"/>
      <c r="C1433" s="18" t="s">
        <v>1971</v>
      </c>
      <c r="D1433" s="18" t="s">
        <v>1972</v>
      </c>
      <c r="E1433" s="18" t="s">
        <v>2108</v>
      </c>
      <c r="F1433" s="18" t="s">
        <v>1969</v>
      </c>
      <c r="G1433" s="18" t="s">
        <v>1970</v>
      </c>
      <c r="H1433" s="18" t="s">
        <v>1963</v>
      </c>
      <c r="I1433" s="18" t="s">
        <v>1959</v>
      </c>
      <c r="J1433" s="18" t="s">
        <v>3097</v>
      </c>
    </row>
    <row r="1434" ht="57" spans="1:10">
      <c r="A1434" s="21"/>
      <c r="B1434" s="21"/>
      <c r="C1434" s="18" t="s">
        <v>1971</v>
      </c>
      <c r="D1434" s="18" t="s">
        <v>1972</v>
      </c>
      <c r="E1434" s="18" t="s">
        <v>2109</v>
      </c>
      <c r="F1434" s="18" t="s">
        <v>1969</v>
      </c>
      <c r="G1434" s="18" t="s">
        <v>1970</v>
      </c>
      <c r="H1434" s="18" t="s">
        <v>1963</v>
      </c>
      <c r="I1434" s="18" t="s">
        <v>1959</v>
      </c>
      <c r="J1434" s="18" t="s">
        <v>3098</v>
      </c>
    </row>
    <row r="1435" ht="14.25" spans="1:10">
      <c r="A1435" s="18" t="s">
        <v>4068</v>
      </c>
      <c r="B1435" s="21"/>
      <c r="C1435" s="21"/>
      <c r="D1435" s="21"/>
      <c r="E1435" s="21"/>
      <c r="F1435" s="21"/>
      <c r="G1435" s="21"/>
      <c r="H1435" s="21"/>
      <c r="I1435" s="21"/>
      <c r="J1435" s="21"/>
    </row>
    <row r="1436" ht="14.25" spans="1:10">
      <c r="A1436" s="18" t="s">
        <v>4069</v>
      </c>
      <c r="B1436" s="21"/>
      <c r="C1436" s="21"/>
      <c r="D1436" s="21"/>
      <c r="E1436" s="21"/>
      <c r="F1436" s="21"/>
      <c r="G1436" s="21"/>
      <c r="H1436" s="21"/>
      <c r="I1436" s="21"/>
      <c r="J1436" s="21"/>
    </row>
    <row r="1437" ht="42.75" spans="1:10">
      <c r="A1437" s="18" t="s">
        <v>4070</v>
      </c>
      <c r="B1437" s="18" t="s">
        <v>4071</v>
      </c>
      <c r="C1437" s="18" t="s">
        <v>1954</v>
      </c>
      <c r="D1437" s="18" t="s">
        <v>1955</v>
      </c>
      <c r="E1437" s="18" t="s">
        <v>4072</v>
      </c>
      <c r="F1437" s="18" t="s">
        <v>1969</v>
      </c>
      <c r="G1437" s="18" t="s">
        <v>1957</v>
      </c>
      <c r="H1437" s="18" t="s">
        <v>2834</v>
      </c>
      <c r="I1437" s="18" t="s">
        <v>1959</v>
      </c>
      <c r="J1437" s="18" t="s">
        <v>4073</v>
      </c>
    </row>
    <row r="1438" ht="42.75" spans="1:10">
      <c r="A1438" s="21"/>
      <c r="B1438" s="21"/>
      <c r="C1438" s="18" t="s">
        <v>1954</v>
      </c>
      <c r="D1438" s="18" t="s">
        <v>1960</v>
      </c>
      <c r="E1438" s="18" t="s">
        <v>3706</v>
      </c>
      <c r="F1438" s="18" t="s">
        <v>2246</v>
      </c>
      <c r="G1438" s="18" t="s">
        <v>2052</v>
      </c>
      <c r="H1438" s="18" t="s">
        <v>2233</v>
      </c>
      <c r="I1438" s="18" t="s">
        <v>1959</v>
      </c>
      <c r="J1438" s="18" t="s">
        <v>3707</v>
      </c>
    </row>
    <row r="1439" ht="128.25" spans="1:10">
      <c r="A1439" s="21"/>
      <c r="B1439" s="21"/>
      <c r="C1439" s="18" t="s">
        <v>1954</v>
      </c>
      <c r="D1439" s="18" t="s">
        <v>1960</v>
      </c>
      <c r="E1439" s="18" t="s">
        <v>3708</v>
      </c>
      <c r="F1439" s="18" t="s">
        <v>1956</v>
      </c>
      <c r="G1439" s="18" t="s">
        <v>2306</v>
      </c>
      <c r="H1439" s="18" t="s">
        <v>1963</v>
      </c>
      <c r="I1439" s="18" t="s">
        <v>2055</v>
      </c>
      <c r="J1439" s="18" t="s">
        <v>3709</v>
      </c>
    </row>
    <row r="1440" ht="114" spans="1:10">
      <c r="A1440" s="21"/>
      <c r="B1440" s="21"/>
      <c r="C1440" s="18" t="s">
        <v>1954</v>
      </c>
      <c r="D1440" s="18" t="s">
        <v>1960</v>
      </c>
      <c r="E1440" s="18" t="s">
        <v>4074</v>
      </c>
      <c r="F1440" s="18" t="s">
        <v>1956</v>
      </c>
      <c r="G1440" s="18" t="s">
        <v>1962</v>
      </c>
      <c r="H1440" s="18" t="s">
        <v>1963</v>
      </c>
      <c r="I1440" s="18" t="s">
        <v>2055</v>
      </c>
      <c r="J1440" s="18" t="s">
        <v>4075</v>
      </c>
    </row>
    <row r="1441" ht="128.25" spans="1:10">
      <c r="A1441" s="21"/>
      <c r="B1441" s="21"/>
      <c r="C1441" s="18" t="s">
        <v>1954</v>
      </c>
      <c r="D1441" s="18" t="s">
        <v>1964</v>
      </c>
      <c r="E1441" s="18" t="s">
        <v>4076</v>
      </c>
      <c r="F1441" s="18" t="s">
        <v>1956</v>
      </c>
      <c r="G1441" s="18" t="s">
        <v>1962</v>
      </c>
      <c r="H1441" s="18" t="s">
        <v>1963</v>
      </c>
      <c r="I1441" s="18" t="s">
        <v>2055</v>
      </c>
      <c r="J1441" s="18" t="s">
        <v>4077</v>
      </c>
    </row>
    <row r="1442" ht="171" spans="1:10">
      <c r="A1442" s="21"/>
      <c r="B1442" s="21"/>
      <c r="C1442" s="18" t="s">
        <v>1954</v>
      </c>
      <c r="D1442" s="18" t="s">
        <v>1964</v>
      </c>
      <c r="E1442" s="18" t="s">
        <v>4078</v>
      </c>
      <c r="F1442" s="18" t="s">
        <v>1956</v>
      </c>
      <c r="G1442" s="18" t="s">
        <v>2032</v>
      </c>
      <c r="H1442" s="18" t="s">
        <v>1963</v>
      </c>
      <c r="I1442" s="18" t="s">
        <v>2055</v>
      </c>
      <c r="J1442" s="18" t="s">
        <v>4079</v>
      </c>
    </row>
    <row r="1443" ht="42.75" spans="1:10">
      <c r="A1443" s="21"/>
      <c r="B1443" s="21"/>
      <c r="C1443" s="18" t="s">
        <v>1966</v>
      </c>
      <c r="D1443" s="18" t="s">
        <v>1993</v>
      </c>
      <c r="E1443" s="18" t="s">
        <v>4080</v>
      </c>
      <c r="F1443" s="18" t="s">
        <v>1969</v>
      </c>
      <c r="G1443" s="18" t="s">
        <v>4081</v>
      </c>
      <c r="H1443" s="18" t="s">
        <v>2624</v>
      </c>
      <c r="I1443" s="18" t="s">
        <v>1959</v>
      </c>
      <c r="J1443" s="18" t="s">
        <v>4082</v>
      </c>
    </row>
    <row r="1444" ht="85.5" spans="1:10">
      <c r="A1444" s="21"/>
      <c r="B1444" s="21"/>
      <c r="C1444" s="18" t="s">
        <v>1971</v>
      </c>
      <c r="D1444" s="18" t="s">
        <v>1972</v>
      </c>
      <c r="E1444" s="18" t="s">
        <v>4083</v>
      </c>
      <c r="F1444" s="18" t="s">
        <v>1956</v>
      </c>
      <c r="G1444" s="18" t="s">
        <v>2254</v>
      </c>
      <c r="H1444" s="18" t="s">
        <v>1963</v>
      </c>
      <c r="I1444" s="18" t="s">
        <v>2055</v>
      </c>
      <c r="J1444" s="18" t="s">
        <v>4084</v>
      </c>
    </row>
    <row r="1445" ht="28.5" spans="1:10">
      <c r="A1445" s="21"/>
      <c r="B1445" s="21"/>
      <c r="C1445" s="18" t="s">
        <v>1971</v>
      </c>
      <c r="D1445" s="18" t="s">
        <v>1972</v>
      </c>
      <c r="E1445" s="18" t="s">
        <v>4085</v>
      </c>
      <c r="F1445" s="18" t="s">
        <v>1956</v>
      </c>
      <c r="G1445" s="18" t="s">
        <v>2032</v>
      </c>
      <c r="H1445" s="18" t="s">
        <v>1963</v>
      </c>
      <c r="I1445" s="18" t="s">
        <v>2055</v>
      </c>
      <c r="J1445" s="18" t="s">
        <v>4086</v>
      </c>
    </row>
    <row r="1446" ht="14.25" spans="1:10">
      <c r="A1446" s="18" t="s">
        <v>4087</v>
      </c>
      <c r="B1446" s="21"/>
      <c r="C1446" s="21"/>
      <c r="D1446" s="21"/>
      <c r="E1446" s="21"/>
      <c r="F1446" s="21"/>
      <c r="G1446" s="21"/>
      <c r="H1446" s="21"/>
      <c r="I1446" s="21"/>
      <c r="J1446" s="21"/>
    </row>
    <row r="1447" ht="14.25" spans="1:10">
      <c r="A1447" s="18" t="s">
        <v>4088</v>
      </c>
      <c r="B1447" s="21"/>
      <c r="C1447" s="21"/>
      <c r="D1447" s="21"/>
      <c r="E1447" s="21"/>
      <c r="F1447" s="21"/>
      <c r="G1447" s="21"/>
      <c r="H1447" s="21"/>
      <c r="I1447" s="21"/>
      <c r="J1447" s="21"/>
    </row>
    <row r="1448" ht="14.25" spans="1:10">
      <c r="A1448" s="18" t="s">
        <v>4089</v>
      </c>
      <c r="B1448" s="21"/>
      <c r="C1448" s="21"/>
      <c r="D1448" s="21"/>
      <c r="E1448" s="21"/>
      <c r="F1448" s="21"/>
      <c r="G1448" s="21"/>
      <c r="H1448" s="21"/>
      <c r="I1448" s="21"/>
      <c r="J1448" s="21"/>
    </row>
    <row r="1449" ht="28.5" spans="1:10">
      <c r="A1449" s="18" t="s">
        <v>4090</v>
      </c>
      <c r="B1449" s="18" t="s">
        <v>4091</v>
      </c>
      <c r="C1449" s="18" t="s">
        <v>1954</v>
      </c>
      <c r="D1449" s="18" t="s">
        <v>1955</v>
      </c>
      <c r="E1449" s="18" t="s">
        <v>4091</v>
      </c>
      <c r="F1449" s="18" t="s">
        <v>1969</v>
      </c>
      <c r="G1449" s="18" t="s">
        <v>4092</v>
      </c>
      <c r="H1449" s="18" t="s">
        <v>1958</v>
      </c>
      <c r="I1449" s="18" t="s">
        <v>1959</v>
      </c>
      <c r="J1449" s="18" t="s">
        <v>4091</v>
      </c>
    </row>
    <row r="1450" ht="28.5" spans="1:10">
      <c r="A1450" s="21"/>
      <c r="B1450" s="21"/>
      <c r="C1450" s="18" t="s">
        <v>1966</v>
      </c>
      <c r="D1450" s="18" t="s">
        <v>1967</v>
      </c>
      <c r="E1450" s="18" t="s">
        <v>3719</v>
      </c>
      <c r="F1450" s="18" t="s">
        <v>1969</v>
      </c>
      <c r="G1450" s="18" t="s">
        <v>2032</v>
      </c>
      <c r="H1450" s="18" t="s">
        <v>1963</v>
      </c>
      <c r="I1450" s="18" t="s">
        <v>1959</v>
      </c>
      <c r="J1450" s="18" t="s">
        <v>4091</v>
      </c>
    </row>
    <row r="1451" ht="28.5" spans="1:10">
      <c r="A1451" s="21"/>
      <c r="B1451" s="21"/>
      <c r="C1451" s="18" t="s">
        <v>1971</v>
      </c>
      <c r="D1451" s="18" t="s">
        <v>1972</v>
      </c>
      <c r="E1451" s="18" t="s">
        <v>2074</v>
      </c>
      <c r="F1451" s="18" t="s">
        <v>1969</v>
      </c>
      <c r="G1451" s="18" t="s">
        <v>2032</v>
      </c>
      <c r="H1451" s="18" t="s">
        <v>1963</v>
      </c>
      <c r="I1451" s="18" t="s">
        <v>1959</v>
      </c>
      <c r="J1451" s="18" t="s">
        <v>4091</v>
      </c>
    </row>
    <row r="1452" ht="28.5" spans="1:10">
      <c r="A1452" s="18" t="s">
        <v>4093</v>
      </c>
      <c r="B1452" s="18" t="s">
        <v>4094</v>
      </c>
      <c r="C1452" s="18" t="s">
        <v>1954</v>
      </c>
      <c r="D1452" s="18" t="s">
        <v>1955</v>
      </c>
      <c r="E1452" s="18" t="s">
        <v>4094</v>
      </c>
      <c r="F1452" s="18" t="s">
        <v>1969</v>
      </c>
      <c r="G1452" s="18" t="s">
        <v>4095</v>
      </c>
      <c r="H1452" s="18" t="s">
        <v>1958</v>
      </c>
      <c r="I1452" s="18" t="s">
        <v>1959</v>
      </c>
      <c r="J1452" s="18" t="s">
        <v>4094</v>
      </c>
    </row>
    <row r="1453" ht="28.5" spans="1:10">
      <c r="A1453" s="21"/>
      <c r="B1453" s="21"/>
      <c r="C1453" s="18" t="s">
        <v>1966</v>
      </c>
      <c r="D1453" s="18" t="s">
        <v>1967</v>
      </c>
      <c r="E1453" s="18" t="s">
        <v>3719</v>
      </c>
      <c r="F1453" s="18" t="s">
        <v>1956</v>
      </c>
      <c r="G1453" s="18" t="s">
        <v>3104</v>
      </c>
      <c r="H1453" s="18" t="s">
        <v>1963</v>
      </c>
      <c r="I1453" s="18" t="s">
        <v>1959</v>
      </c>
      <c r="J1453" s="18" t="s">
        <v>4094</v>
      </c>
    </row>
    <row r="1454" ht="28.5" spans="1:10">
      <c r="A1454" s="21"/>
      <c r="B1454" s="21"/>
      <c r="C1454" s="18" t="s">
        <v>1971</v>
      </c>
      <c r="D1454" s="18" t="s">
        <v>1972</v>
      </c>
      <c r="E1454" s="18" t="s">
        <v>2074</v>
      </c>
      <c r="F1454" s="18" t="s">
        <v>2327</v>
      </c>
      <c r="G1454" s="18" t="s">
        <v>2032</v>
      </c>
      <c r="H1454" s="18" t="s">
        <v>1963</v>
      </c>
      <c r="I1454" s="18" t="s">
        <v>1959</v>
      </c>
      <c r="J1454" s="18" t="s">
        <v>4094</v>
      </c>
    </row>
    <row r="1455" ht="28.5" spans="1:10">
      <c r="A1455" s="18" t="s">
        <v>4096</v>
      </c>
      <c r="B1455" s="18" t="s">
        <v>4097</v>
      </c>
      <c r="C1455" s="18" t="s">
        <v>1954</v>
      </c>
      <c r="D1455" s="18" t="s">
        <v>1955</v>
      </c>
      <c r="E1455" s="18" t="s">
        <v>4098</v>
      </c>
      <c r="F1455" s="18" t="s">
        <v>1956</v>
      </c>
      <c r="G1455" s="18" t="s">
        <v>4099</v>
      </c>
      <c r="H1455" s="18" t="s">
        <v>1958</v>
      </c>
      <c r="I1455" s="18" t="s">
        <v>1959</v>
      </c>
      <c r="J1455" s="18" t="s">
        <v>4097</v>
      </c>
    </row>
    <row r="1456" ht="28.5" spans="1:10">
      <c r="A1456" s="21"/>
      <c r="B1456" s="21"/>
      <c r="C1456" s="18" t="s">
        <v>1966</v>
      </c>
      <c r="D1456" s="18" t="s">
        <v>1967</v>
      </c>
      <c r="E1456" s="18" t="s">
        <v>3719</v>
      </c>
      <c r="F1456" s="18" t="s">
        <v>1956</v>
      </c>
      <c r="G1456" s="18" t="s">
        <v>2448</v>
      </c>
      <c r="H1456" s="18" t="s">
        <v>1963</v>
      </c>
      <c r="I1456" s="18" t="s">
        <v>1959</v>
      </c>
      <c r="J1456" s="18" t="s">
        <v>4097</v>
      </c>
    </row>
    <row r="1457" ht="28.5" spans="1:10">
      <c r="A1457" s="21"/>
      <c r="B1457" s="21"/>
      <c r="C1457" s="18" t="s">
        <v>1971</v>
      </c>
      <c r="D1457" s="18" t="s">
        <v>1972</v>
      </c>
      <c r="E1457" s="18" t="s">
        <v>1973</v>
      </c>
      <c r="F1457" s="18" t="s">
        <v>1956</v>
      </c>
      <c r="G1457" s="18" t="s">
        <v>2448</v>
      </c>
      <c r="H1457" s="18" t="s">
        <v>1963</v>
      </c>
      <c r="I1457" s="18" t="s">
        <v>1959</v>
      </c>
      <c r="J1457" s="18" t="s">
        <v>4097</v>
      </c>
    </row>
    <row r="1458" ht="28.5" spans="1:10">
      <c r="A1458" s="18" t="s">
        <v>4100</v>
      </c>
      <c r="B1458" s="18" t="s">
        <v>4101</v>
      </c>
      <c r="C1458" s="18" t="s">
        <v>1954</v>
      </c>
      <c r="D1458" s="18" t="s">
        <v>1955</v>
      </c>
      <c r="E1458" s="18" t="s">
        <v>4101</v>
      </c>
      <c r="F1458" s="18" t="s">
        <v>2246</v>
      </c>
      <c r="G1458" s="18" t="s">
        <v>2528</v>
      </c>
      <c r="H1458" s="18" t="s">
        <v>1958</v>
      </c>
      <c r="I1458" s="18" t="s">
        <v>1959</v>
      </c>
      <c r="J1458" s="18" t="s">
        <v>4101</v>
      </c>
    </row>
    <row r="1459" ht="28.5" spans="1:10">
      <c r="A1459" s="21"/>
      <c r="B1459" s="21"/>
      <c r="C1459" s="18" t="s">
        <v>1966</v>
      </c>
      <c r="D1459" s="18" t="s">
        <v>1967</v>
      </c>
      <c r="E1459" s="18" t="s">
        <v>4102</v>
      </c>
      <c r="F1459" s="18" t="s">
        <v>1969</v>
      </c>
      <c r="G1459" s="18" t="s">
        <v>2032</v>
      </c>
      <c r="H1459" s="18" t="s">
        <v>1963</v>
      </c>
      <c r="I1459" s="18" t="s">
        <v>1959</v>
      </c>
      <c r="J1459" s="18" t="s">
        <v>4101</v>
      </c>
    </row>
    <row r="1460" ht="28.5" spans="1:10">
      <c r="A1460" s="21"/>
      <c r="B1460" s="21"/>
      <c r="C1460" s="18" t="s">
        <v>1971</v>
      </c>
      <c r="D1460" s="18" t="s">
        <v>1972</v>
      </c>
      <c r="E1460" s="18" t="s">
        <v>2074</v>
      </c>
      <c r="F1460" s="18" t="s">
        <v>1969</v>
      </c>
      <c r="G1460" s="18" t="s">
        <v>2032</v>
      </c>
      <c r="H1460" s="18" t="s">
        <v>1963</v>
      </c>
      <c r="I1460" s="18" t="s">
        <v>1959</v>
      </c>
      <c r="J1460" s="18" t="s">
        <v>4101</v>
      </c>
    </row>
    <row r="1461" ht="28.5" spans="1:10">
      <c r="A1461" s="18" t="s">
        <v>4103</v>
      </c>
      <c r="B1461" s="18" t="s">
        <v>4104</v>
      </c>
      <c r="C1461" s="18" t="s">
        <v>1954</v>
      </c>
      <c r="D1461" s="18" t="s">
        <v>1955</v>
      </c>
      <c r="E1461" s="18" t="s">
        <v>4105</v>
      </c>
      <c r="F1461" s="18" t="s">
        <v>1969</v>
      </c>
      <c r="G1461" s="18" t="s">
        <v>4106</v>
      </c>
      <c r="H1461" s="18" t="s">
        <v>1958</v>
      </c>
      <c r="I1461" s="18" t="s">
        <v>1959</v>
      </c>
      <c r="J1461" s="18" t="s">
        <v>4104</v>
      </c>
    </row>
    <row r="1462" ht="28.5" spans="1:10">
      <c r="A1462" s="21"/>
      <c r="B1462" s="21"/>
      <c r="C1462" s="18" t="s">
        <v>1966</v>
      </c>
      <c r="D1462" s="18" t="s">
        <v>1967</v>
      </c>
      <c r="E1462" s="18" t="s">
        <v>4102</v>
      </c>
      <c r="F1462" s="18" t="s">
        <v>1969</v>
      </c>
      <c r="G1462" s="18" t="s">
        <v>2032</v>
      </c>
      <c r="H1462" s="18" t="s">
        <v>1963</v>
      </c>
      <c r="I1462" s="18" t="s">
        <v>1959</v>
      </c>
      <c r="J1462" s="18" t="s">
        <v>4104</v>
      </c>
    </row>
    <row r="1463" ht="28.5" spans="1:10">
      <c r="A1463" s="21"/>
      <c r="B1463" s="21"/>
      <c r="C1463" s="18" t="s">
        <v>1971</v>
      </c>
      <c r="D1463" s="18" t="s">
        <v>1972</v>
      </c>
      <c r="E1463" s="18" t="s">
        <v>1973</v>
      </c>
      <c r="F1463" s="18" t="s">
        <v>1969</v>
      </c>
      <c r="G1463" s="18" t="s">
        <v>2032</v>
      </c>
      <c r="H1463" s="18" t="s">
        <v>1963</v>
      </c>
      <c r="I1463" s="18" t="s">
        <v>1959</v>
      </c>
      <c r="J1463" s="18" t="s">
        <v>4104</v>
      </c>
    </row>
    <row r="1464" ht="28.5" spans="1:10">
      <c r="A1464" s="18" t="s">
        <v>4107</v>
      </c>
      <c r="B1464" s="18" t="s">
        <v>4108</v>
      </c>
      <c r="C1464" s="18" t="s">
        <v>1954</v>
      </c>
      <c r="D1464" s="18" t="s">
        <v>1955</v>
      </c>
      <c r="E1464" s="18" t="s">
        <v>4108</v>
      </c>
      <c r="F1464" s="18" t="s">
        <v>1969</v>
      </c>
      <c r="G1464" s="18" t="s">
        <v>4109</v>
      </c>
      <c r="H1464" s="18" t="s">
        <v>1958</v>
      </c>
      <c r="I1464" s="18" t="s">
        <v>1959</v>
      </c>
      <c r="J1464" s="18" t="s">
        <v>4108</v>
      </c>
    </row>
    <row r="1465" ht="28.5" spans="1:10">
      <c r="A1465" s="21"/>
      <c r="B1465" s="21"/>
      <c r="C1465" s="18" t="s">
        <v>1966</v>
      </c>
      <c r="D1465" s="18" t="s">
        <v>1967</v>
      </c>
      <c r="E1465" s="18" t="s">
        <v>4110</v>
      </c>
      <c r="F1465" s="18" t="s">
        <v>1969</v>
      </c>
      <c r="G1465" s="18" t="s">
        <v>2032</v>
      </c>
      <c r="H1465" s="18" t="s">
        <v>1963</v>
      </c>
      <c r="I1465" s="18" t="s">
        <v>1959</v>
      </c>
      <c r="J1465" s="18" t="s">
        <v>4108</v>
      </c>
    </row>
    <row r="1466" ht="28.5" spans="1:10">
      <c r="A1466" s="21"/>
      <c r="B1466" s="21"/>
      <c r="C1466" s="18" t="s">
        <v>1971</v>
      </c>
      <c r="D1466" s="18" t="s">
        <v>1972</v>
      </c>
      <c r="E1466" s="18" t="s">
        <v>2074</v>
      </c>
      <c r="F1466" s="18" t="s">
        <v>1969</v>
      </c>
      <c r="G1466" s="18" t="s">
        <v>2032</v>
      </c>
      <c r="H1466" s="18" t="s">
        <v>1963</v>
      </c>
      <c r="I1466" s="18" t="s">
        <v>1959</v>
      </c>
      <c r="J1466" s="18" t="s">
        <v>4108</v>
      </c>
    </row>
    <row r="1467" ht="42.75" spans="1:10">
      <c r="A1467" s="18" t="s">
        <v>4111</v>
      </c>
      <c r="B1467" s="18" t="s">
        <v>4112</v>
      </c>
      <c r="C1467" s="18" t="s">
        <v>1954</v>
      </c>
      <c r="D1467" s="18" t="s">
        <v>1955</v>
      </c>
      <c r="E1467" s="18" t="s">
        <v>4113</v>
      </c>
      <c r="F1467" s="18" t="s">
        <v>1969</v>
      </c>
      <c r="G1467" s="18" t="s">
        <v>4114</v>
      </c>
      <c r="H1467" s="18" t="s">
        <v>1958</v>
      </c>
      <c r="I1467" s="18" t="s">
        <v>1959</v>
      </c>
      <c r="J1467" s="18" t="s">
        <v>4112</v>
      </c>
    </row>
    <row r="1468" ht="42.75" spans="1:10">
      <c r="A1468" s="21"/>
      <c r="B1468" s="21"/>
      <c r="C1468" s="18" t="s">
        <v>1966</v>
      </c>
      <c r="D1468" s="18" t="s">
        <v>1993</v>
      </c>
      <c r="E1468" s="18" t="s">
        <v>3719</v>
      </c>
      <c r="F1468" s="18" t="s">
        <v>1969</v>
      </c>
      <c r="G1468" s="18" t="s">
        <v>2032</v>
      </c>
      <c r="H1468" s="18" t="s">
        <v>1963</v>
      </c>
      <c r="I1468" s="18" t="s">
        <v>1959</v>
      </c>
      <c r="J1468" s="18" t="s">
        <v>4112</v>
      </c>
    </row>
    <row r="1469" ht="42.75" spans="1:10">
      <c r="A1469" s="21"/>
      <c r="B1469" s="21"/>
      <c r="C1469" s="18" t="s">
        <v>1971</v>
      </c>
      <c r="D1469" s="18" t="s">
        <v>1972</v>
      </c>
      <c r="E1469" s="18" t="s">
        <v>2074</v>
      </c>
      <c r="F1469" s="18" t="s">
        <v>1969</v>
      </c>
      <c r="G1469" s="18" t="s">
        <v>2032</v>
      </c>
      <c r="H1469" s="18" t="s">
        <v>1963</v>
      </c>
      <c r="I1469" s="18" t="s">
        <v>1959</v>
      </c>
      <c r="J1469" s="18" t="s">
        <v>4112</v>
      </c>
    </row>
    <row r="1470" ht="28.5" spans="1:10">
      <c r="A1470" s="18" t="s">
        <v>4115</v>
      </c>
      <c r="B1470" s="18" t="s">
        <v>4116</v>
      </c>
      <c r="C1470" s="18" t="s">
        <v>1954</v>
      </c>
      <c r="D1470" s="18" t="s">
        <v>1955</v>
      </c>
      <c r="E1470" s="18" t="s">
        <v>4116</v>
      </c>
      <c r="F1470" s="18" t="s">
        <v>1969</v>
      </c>
      <c r="G1470" s="18" t="s">
        <v>4117</v>
      </c>
      <c r="H1470" s="18" t="s">
        <v>1958</v>
      </c>
      <c r="I1470" s="18" t="s">
        <v>1959</v>
      </c>
      <c r="J1470" s="18" t="s">
        <v>4116</v>
      </c>
    </row>
    <row r="1471" ht="28.5" spans="1:10">
      <c r="A1471" s="21"/>
      <c r="B1471" s="21"/>
      <c r="C1471" s="18" t="s">
        <v>1966</v>
      </c>
      <c r="D1471" s="18" t="s">
        <v>1967</v>
      </c>
      <c r="E1471" s="18" t="s">
        <v>3719</v>
      </c>
      <c r="F1471" s="18" t="s">
        <v>1969</v>
      </c>
      <c r="G1471" s="18" t="s">
        <v>2032</v>
      </c>
      <c r="H1471" s="18" t="s">
        <v>1963</v>
      </c>
      <c r="I1471" s="18" t="s">
        <v>1959</v>
      </c>
      <c r="J1471" s="18" t="s">
        <v>4116</v>
      </c>
    </row>
    <row r="1472" ht="28.5" spans="1:10">
      <c r="A1472" s="21"/>
      <c r="B1472" s="21"/>
      <c r="C1472" s="18" t="s">
        <v>1971</v>
      </c>
      <c r="D1472" s="18" t="s">
        <v>1972</v>
      </c>
      <c r="E1472" s="18" t="s">
        <v>2074</v>
      </c>
      <c r="F1472" s="18" t="s">
        <v>1969</v>
      </c>
      <c r="G1472" s="18" t="s">
        <v>2032</v>
      </c>
      <c r="H1472" s="18" t="s">
        <v>1963</v>
      </c>
      <c r="I1472" s="18" t="s">
        <v>1959</v>
      </c>
      <c r="J1472" s="18" t="s">
        <v>4116</v>
      </c>
    </row>
    <row r="1473" ht="42.75" spans="1:10">
      <c r="A1473" s="18" t="s">
        <v>4118</v>
      </c>
      <c r="B1473" s="18" t="s">
        <v>4119</v>
      </c>
      <c r="C1473" s="18" t="s">
        <v>1954</v>
      </c>
      <c r="D1473" s="18" t="s">
        <v>1955</v>
      </c>
      <c r="E1473" s="18" t="s">
        <v>4120</v>
      </c>
      <c r="F1473" s="18" t="s">
        <v>1969</v>
      </c>
      <c r="G1473" s="18" t="s">
        <v>4121</v>
      </c>
      <c r="H1473" s="18" t="s">
        <v>1958</v>
      </c>
      <c r="I1473" s="18" t="s">
        <v>1959</v>
      </c>
      <c r="J1473" s="18" t="s">
        <v>4119</v>
      </c>
    </row>
    <row r="1474" ht="42.75" spans="1:10">
      <c r="A1474" s="21"/>
      <c r="B1474" s="21"/>
      <c r="C1474" s="18" t="s">
        <v>1966</v>
      </c>
      <c r="D1474" s="18" t="s">
        <v>1967</v>
      </c>
      <c r="E1474" s="18" t="s">
        <v>3719</v>
      </c>
      <c r="F1474" s="18" t="s">
        <v>1969</v>
      </c>
      <c r="G1474" s="18" t="s">
        <v>2032</v>
      </c>
      <c r="H1474" s="18" t="s">
        <v>1963</v>
      </c>
      <c r="I1474" s="18" t="s">
        <v>1959</v>
      </c>
      <c r="J1474" s="18" t="s">
        <v>4119</v>
      </c>
    </row>
    <row r="1475" ht="42.75" spans="1:10">
      <c r="A1475" s="21"/>
      <c r="B1475" s="21"/>
      <c r="C1475" s="18" t="s">
        <v>1971</v>
      </c>
      <c r="D1475" s="18" t="s">
        <v>1972</v>
      </c>
      <c r="E1475" s="18" t="s">
        <v>2074</v>
      </c>
      <c r="F1475" s="18" t="s">
        <v>1969</v>
      </c>
      <c r="G1475" s="18" t="s">
        <v>2032</v>
      </c>
      <c r="H1475" s="18" t="s">
        <v>1963</v>
      </c>
      <c r="I1475" s="18" t="s">
        <v>1959</v>
      </c>
      <c r="J1475" s="18" t="s">
        <v>4119</v>
      </c>
    </row>
    <row r="1476" ht="28.5" spans="1:10">
      <c r="A1476" s="18" t="s">
        <v>4122</v>
      </c>
      <c r="B1476" s="18" t="s">
        <v>4123</v>
      </c>
      <c r="C1476" s="18" t="s">
        <v>1954</v>
      </c>
      <c r="D1476" s="18" t="s">
        <v>1955</v>
      </c>
      <c r="E1476" s="18" t="s">
        <v>4123</v>
      </c>
      <c r="F1476" s="18" t="s">
        <v>1956</v>
      </c>
      <c r="G1476" s="18" t="s">
        <v>4124</v>
      </c>
      <c r="H1476" s="18" t="s">
        <v>1958</v>
      </c>
      <c r="I1476" s="18" t="s">
        <v>1959</v>
      </c>
      <c r="J1476" s="18" t="s">
        <v>4123</v>
      </c>
    </row>
    <row r="1477" ht="28.5" spans="1:10">
      <c r="A1477" s="21"/>
      <c r="B1477" s="21"/>
      <c r="C1477" s="18" t="s">
        <v>1966</v>
      </c>
      <c r="D1477" s="18" t="s">
        <v>1993</v>
      </c>
      <c r="E1477" s="18" t="s">
        <v>3719</v>
      </c>
      <c r="F1477" s="18" t="s">
        <v>1956</v>
      </c>
      <c r="G1477" s="18" t="s">
        <v>2448</v>
      </c>
      <c r="H1477" s="18" t="s">
        <v>1963</v>
      </c>
      <c r="I1477" s="18" t="s">
        <v>1959</v>
      </c>
      <c r="J1477" s="18" t="s">
        <v>4123</v>
      </c>
    </row>
    <row r="1478" ht="28.5" spans="1:10">
      <c r="A1478" s="21"/>
      <c r="B1478" s="21"/>
      <c r="C1478" s="18" t="s">
        <v>1971</v>
      </c>
      <c r="D1478" s="18" t="s">
        <v>1972</v>
      </c>
      <c r="E1478" s="18" t="s">
        <v>1973</v>
      </c>
      <c r="F1478" s="18" t="s">
        <v>1956</v>
      </c>
      <c r="G1478" s="18" t="s">
        <v>2448</v>
      </c>
      <c r="H1478" s="18" t="s">
        <v>1963</v>
      </c>
      <c r="I1478" s="18" t="s">
        <v>1959</v>
      </c>
      <c r="J1478" s="18" t="s">
        <v>4123</v>
      </c>
    </row>
    <row r="1479" ht="28.5" spans="1:10">
      <c r="A1479" s="18" t="s">
        <v>4125</v>
      </c>
      <c r="B1479" s="18" t="s">
        <v>4126</v>
      </c>
      <c r="C1479" s="18" t="s">
        <v>1954</v>
      </c>
      <c r="D1479" s="18" t="s">
        <v>1955</v>
      </c>
      <c r="E1479" s="18" t="s">
        <v>4127</v>
      </c>
      <c r="F1479" s="18" t="s">
        <v>1969</v>
      </c>
      <c r="G1479" s="18" t="s">
        <v>2043</v>
      </c>
      <c r="H1479" s="18" t="s">
        <v>1958</v>
      </c>
      <c r="I1479" s="18" t="s">
        <v>1959</v>
      </c>
      <c r="J1479" s="18" t="s">
        <v>4126</v>
      </c>
    </row>
    <row r="1480" ht="28.5" spans="1:10">
      <c r="A1480" s="21"/>
      <c r="B1480" s="21"/>
      <c r="C1480" s="18" t="s">
        <v>1966</v>
      </c>
      <c r="D1480" s="18" t="s">
        <v>1967</v>
      </c>
      <c r="E1480" s="18" t="s">
        <v>3719</v>
      </c>
      <c r="F1480" s="18" t="s">
        <v>1969</v>
      </c>
      <c r="G1480" s="18" t="s">
        <v>2032</v>
      </c>
      <c r="H1480" s="18" t="s">
        <v>1963</v>
      </c>
      <c r="I1480" s="18" t="s">
        <v>1959</v>
      </c>
      <c r="J1480" s="18" t="s">
        <v>4126</v>
      </c>
    </row>
    <row r="1481" ht="28.5" spans="1:10">
      <c r="A1481" s="21"/>
      <c r="B1481" s="21"/>
      <c r="C1481" s="18" t="s">
        <v>1971</v>
      </c>
      <c r="D1481" s="18" t="s">
        <v>1972</v>
      </c>
      <c r="E1481" s="18" t="s">
        <v>2074</v>
      </c>
      <c r="F1481" s="18" t="s">
        <v>1969</v>
      </c>
      <c r="G1481" s="18" t="s">
        <v>2032</v>
      </c>
      <c r="H1481" s="18" t="s">
        <v>1963</v>
      </c>
      <c r="I1481" s="18" t="s">
        <v>1959</v>
      </c>
      <c r="J1481" s="18" t="s">
        <v>4126</v>
      </c>
    </row>
    <row r="1482" ht="28.5" spans="1:10">
      <c r="A1482" s="18" t="s">
        <v>4128</v>
      </c>
      <c r="B1482" s="18" t="s">
        <v>4129</v>
      </c>
      <c r="C1482" s="18" t="s">
        <v>1954</v>
      </c>
      <c r="D1482" s="18" t="s">
        <v>1955</v>
      </c>
      <c r="E1482" s="18" t="s">
        <v>4129</v>
      </c>
      <c r="F1482" s="18" t="s">
        <v>1969</v>
      </c>
      <c r="G1482" s="18" t="s">
        <v>2460</v>
      </c>
      <c r="H1482" s="18" t="s">
        <v>1958</v>
      </c>
      <c r="I1482" s="18" t="s">
        <v>1959</v>
      </c>
      <c r="J1482" s="18" t="s">
        <v>4129</v>
      </c>
    </row>
    <row r="1483" ht="28.5" spans="1:10">
      <c r="A1483" s="21"/>
      <c r="B1483" s="21"/>
      <c r="C1483" s="18" t="s">
        <v>1966</v>
      </c>
      <c r="D1483" s="18" t="s">
        <v>1967</v>
      </c>
      <c r="E1483" s="18" t="s">
        <v>4102</v>
      </c>
      <c r="F1483" s="18" t="s">
        <v>1969</v>
      </c>
      <c r="G1483" s="18" t="s">
        <v>2032</v>
      </c>
      <c r="H1483" s="18" t="s">
        <v>1963</v>
      </c>
      <c r="I1483" s="18" t="s">
        <v>1959</v>
      </c>
      <c r="J1483" s="18" t="s">
        <v>4129</v>
      </c>
    </row>
    <row r="1484" ht="28.5" spans="1:10">
      <c r="A1484" s="21"/>
      <c r="B1484" s="21"/>
      <c r="C1484" s="18" t="s">
        <v>1971</v>
      </c>
      <c r="D1484" s="18" t="s">
        <v>1972</v>
      </c>
      <c r="E1484" s="18" t="s">
        <v>1973</v>
      </c>
      <c r="F1484" s="18" t="s">
        <v>1969</v>
      </c>
      <c r="G1484" s="18" t="s">
        <v>2032</v>
      </c>
      <c r="H1484" s="18" t="s">
        <v>1963</v>
      </c>
      <c r="I1484" s="18" t="s">
        <v>1959</v>
      </c>
      <c r="J1484" s="18" t="s">
        <v>4129</v>
      </c>
    </row>
    <row r="1485" ht="14.25" spans="1:10">
      <c r="A1485" s="18" t="s">
        <v>4130</v>
      </c>
      <c r="B1485" s="18" t="s">
        <v>4131</v>
      </c>
      <c r="C1485" s="18" t="s">
        <v>1954</v>
      </c>
      <c r="D1485" s="18" t="s">
        <v>1955</v>
      </c>
      <c r="E1485" s="18" t="s">
        <v>4132</v>
      </c>
      <c r="F1485" s="18" t="s">
        <v>1969</v>
      </c>
      <c r="G1485" s="18" t="s">
        <v>4133</v>
      </c>
      <c r="H1485" s="18" t="s">
        <v>1958</v>
      </c>
      <c r="I1485" s="18" t="s">
        <v>1959</v>
      </c>
      <c r="J1485" s="18" t="s">
        <v>4131</v>
      </c>
    </row>
    <row r="1486" ht="14.25" spans="1:10">
      <c r="A1486" s="21"/>
      <c r="B1486" s="21"/>
      <c r="C1486" s="18" t="s">
        <v>1966</v>
      </c>
      <c r="D1486" s="18" t="s">
        <v>1993</v>
      </c>
      <c r="E1486" s="18" t="s">
        <v>4134</v>
      </c>
      <c r="F1486" s="18" t="s">
        <v>1969</v>
      </c>
      <c r="G1486" s="18" t="s">
        <v>2032</v>
      </c>
      <c r="H1486" s="18" t="s">
        <v>1963</v>
      </c>
      <c r="I1486" s="18" t="s">
        <v>1959</v>
      </c>
      <c r="J1486" s="18" t="s">
        <v>4131</v>
      </c>
    </row>
    <row r="1487" ht="14.25" spans="1:10">
      <c r="A1487" s="21"/>
      <c r="B1487" s="21"/>
      <c r="C1487" s="18" t="s">
        <v>1971</v>
      </c>
      <c r="D1487" s="18" t="s">
        <v>1972</v>
      </c>
      <c r="E1487" s="18" t="s">
        <v>2074</v>
      </c>
      <c r="F1487" s="18" t="s">
        <v>1969</v>
      </c>
      <c r="G1487" s="18" t="s">
        <v>1962</v>
      </c>
      <c r="H1487" s="18" t="s">
        <v>1963</v>
      </c>
      <c r="I1487" s="18" t="s">
        <v>1959</v>
      </c>
      <c r="J1487" s="18" t="s">
        <v>4131</v>
      </c>
    </row>
    <row r="1488" ht="42.75" spans="1:10">
      <c r="A1488" s="18" t="s">
        <v>4135</v>
      </c>
      <c r="B1488" s="18" t="s">
        <v>4136</v>
      </c>
      <c r="C1488" s="18" t="s">
        <v>1954</v>
      </c>
      <c r="D1488" s="18" t="s">
        <v>1955</v>
      </c>
      <c r="E1488" s="18" t="s">
        <v>4137</v>
      </c>
      <c r="F1488" s="18" t="s">
        <v>1956</v>
      </c>
      <c r="G1488" s="18" t="s">
        <v>2010</v>
      </c>
      <c r="H1488" s="18" t="s">
        <v>2001</v>
      </c>
      <c r="I1488" s="18" t="s">
        <v>1959</v>
      </c>
      <c r="J1488" s="18" t="s">
        <v>4136</v>
      </c>
    </row>
    <row r="1489" ht="42.75" spans="1:10">
      <c r="A1489" s="21"/>
      <c r="B1489" s="21"/>
      <c r="C1489" s="18" t="s">
        <v>1966</v>
      </c>
      <c r="D1489" s="18" t="s">
        <v>1967</v>
      </c>
      <c r="E1489" s="18" t="s">
        <v>3719</v>
      </c>
      <c r="F1489" s="18" t="s">
        <v>1956</v>
      </c>
      <c r="G1489" s="18" t="s">
        <v>2032</v>
      </c>
      <c r="H1489" s="18" t="s">
        <v>1963</v>
      </c>
      <c r="I1489" s="18" t="s">
        <v>2055</v>
      </c>
      <c r="J1489" s="18" t="s">
        <v>4136</v>
      </c>
    </row>
    <row r="1490" ht="42.75" spans="1:10">
      <c r="A1490" s="21"/>
      <c r="B1490" s="21"/>
      <c r="C1490" s="18" t="s">
        <v>1971</v>
      </c>
      <c r="D1490" s="18" t="s">
        <v>1972</v>
      </c>
      <c r="E1490" s="18" t="s">
        <v>2074</v>
      </c>
      <c r="F1490" s="18" t="s">
        <v>1956</v>
      </c>
      <c r="G1490" s="18" t="s">
        <v>2032</v>
      </c>
      <c r="H1490" s="18" t="s">
        <v>1963</v>
      </c>
      <c r="I1490" s="18" t="s">
        <v>2055</v>
      </c>
      <c r="J1490" s="18" t="s">
        <v>4136</v>
      </c>
    </row>
    <row r="1491" ht="28.5" spans="1:10">
      <c r="A1491" s="18" t="s">
        <v>4138</v>
      </c>
      <c r="B1491" s="18" t="s">
        <v>4139</v>
      </c>
      <c r="C1491" s="18" t="s">
        <v>1954</v>
      </c>
      <c r="D1491" s="18" t="s">
        <v>1955</v>
      </c>
      <c r="E1491" s="18" t="s">
        <v>4140</v>
      </c>
      <c r="F1491" s="18" t="s">
        <v>1969</v>
      </c>
      <c r="G1491" s="18" t="s">
        <v>2448</v>
      </c>
      <c r="H1491" s="18" t="s">
        <v>1958</v>
      </c>
      <c r="I1491" s="18" t="s">
        <v>1959</v>
      </c>
      <c r="J1491" s="18" t="s">
        <v>4139</v>
      </c>
    </row>
    <row r="1492" ht="28.5" spans="1:10">
      <c r="A1492" s="21"/>
      <c r="B1492" s="21"/>
      <c r="C1492" s="18" t="s">
        <v>1966</v>
      </c>
      <c r="D1492" s="18" t="s">
        <v>1993</v>
      </c>
      <c r="E1492" s="18" t="s">
        <v>3719</v>
      </c>
      <c r="F1492" s="18" t="s">
        <v>2246</v>
      </c>
      <c r="G1492" s="18" t="s">
        <v>2032</v>
      </c>
      <c r="H1492" s="18" t="s">
        <v>1963</v>
      </c>
      <c r="I1492" s="18" t="s">
        <v>1959</v>
      </c>
      <c r="J1492" s="18" t="s">
        <v>4139</v>
      </c>
    </row>
    <row r="1493" ht="28.5" spans="1:10">
      <c r="A1493" s="21"/>
      <c r="B1493" s="21"/>
      <c r="C1493" s="18" t="s">
        <v>1971</v>
      </c>
      <c r="D1493" s="18" t="s">
        <v>1972</v>
      </c>
      <c r="E1493" s="18" t="s">
        <v>2074</v>
      </c>
      <c r="F1493" s="18" t="s">
        <v>2327</v>
      </c>
      <c r="G1493" s="18" t="s">
        <v>2448</v>
      </c>
      <c r="H1493" s="18" t="s">
        <v>1963</v>
      </c>
      <c r="I1493" s="18" t="s">
        <v>1959</v>
      </c>
      <c r="J1493" s="18" t="s">
        <v>4139</v>
      </c>
    </row>
    <row r="1494" ht="28.5" spans="1:10">
      <c r="A1494" s="18" t="s">
        <v>4141</v>
      </c>
      <c r="B1494" s="18" t="s">
        <v>4142</v>
      </c>
      <c r="C1494" s="18" t="s">
        <v>1954</v>
      </c>
      <c r="D1494" s="18" t="s">
        <v>1955</v>
      </c>
      <c r="E1494" s="18" t="s">
        <v>4143</v>
      </c>
      <c r="F1494" s="18" t="s">
        <v>1969</v>
      </c>
      <c r="G1494" s="18" t="s">
        <v>4144</v>
      </c>
      <c r="H1494" s="18" t="s">
        <v>1958</v>
      </c>
      <c r="I1494" s="18" t="s">
        <v>1959</v>
      </c>
      <c r="J1494" s="18" t="s">
        <v>4142</v>
      </c>
    </row>
    <row r="1495" ht="28.5" spans="1:10">
      <c r="A1495" s="21"/>
      <c r="B1495" s="21"/>
      <c r="C1495" s="18" t="s">
        <v>1966</v>
      </c>
      <c r="D1495" s="18" t="s">
        <v>1993</v>
      </c>
      <c r="E1495" s="18" t="s">
        <v>3719</v>
      </c>
      <c r="F1495" s="18" t="s">
        <v>1969</v>
      </c>
      <c r="G1495" s="18" t="s">
        <v>2032</v>
      </c>
      <c r="H1495" s="18" t="s">
        <v>1963</v>
      </c>
      <c r="I1495" s="18" t="s">
        <v>1959</v>
      </c>
      <c r="J1495" s="18" t="s">
        <v>4142</v>
      </c>
    </row>
    <row r="1496" ht="28.5" spans="1:10">
      <c r="A1496" s="21"/>
      <c r="B1496" s="21"/>
      <c r="C1496" s="18" t="s">
        <v>1971</v>
      </c>
      <c r="D1496" s="18" t="s">
        <v>1972</v>
      </c>
      <c r="E1496" s="18" t="s">
        <v>2074</v>
      </c>
      <c r="F1496" s="18" t="s">
        <v>1969</v>
      </c>
      <c r="G1496" s="18" t="s">
        <v>2032</v>
      </c>
      <c r="H1496" s="18" t="s">
        <v>1963</v>
      </c>
      <c r="I1496" s="18" t="s">
        <v>1959</v>
      </c>
      <c r="J1496" s="18" t="s">
        <v>4142</v>
      </c>
    </row>
    <row r="1497" ht="42.75" spans="1:10">
      <c r="A1497" s="18" t="s">
        <v>4145</v>
      </c>
      <c r="B1497" s="18" t="s">
        <v>4146</v>
      </c>
      <c r="C1497" s="18" t="s">
        <v>1954</v>
      </c>
      <c r="D1497" s="18" t="s">
        <v>1955</v>
      </c>
      <c r="E1497" s="18" t="s">
        <v>4146</v>
      </c>
      <c r="F1497" s="18" t="s">
        <v>1969</v>
      </c>
      <c r="G1497" s="18" t="s">
        <v>4147</v>
      </c>
      <c r="H1497" s="18" t="s">
        <v>1958</v>
      </c>
      <c r="I1497" s="18" t="s">
        <v>1959</v>
      </c>
      <c r="J1497" s="18" t="s">
        <v>4146</v>
      </c>
    </row>
    <row r="1498" ht="42.75" spans="1:10">
      <c r="A1498" s="21"/>
      <c r="B1498" s="21"/>
      <c r="C1498" s="18" t="s">
        <v>1966</v>
      </c>
      <c r="D1498" s="18" t="s">
        <v>1967</v>
      </c>
      <c r="E1498" s="18" t="s">
        <v>4102</v>
      </c>
      <c r="F1498" s="18" t="s">
        <v>1969</v>
      </c>
      <c r="G1498" s="18" t="s">
        <v>2032</v>
      </c>
      <c r="H1498" s="18" t="s">
        <v>1963</v>
      </c>
      <c r="I1498" s="18" t="s">
        <v>1959</v>
      </c>
      <c r="J1498" s="18" t="s">
        <v>4146</v>
      </c>
    </row>
    <row r="1499" ht="42.75" spans="1:10">
      <c r="A1499" s="21"/>
      <c r="B1499" s="21"/>
      <c r="C1499" s="18" t="s">
        <v>1971</v>
      </c>
      <c r="D1499" s="18" t="s">
        <v>1972</v>
      </c>
      <c r="E1499" s="18" t="s">
        <v>1973</v>
      </c>
      <c r="F1499" s="18" t="s">
        <v>1956</v>
      </c>
      <c r="G1499" s="18" t="s">
        <v>2032</v>
      </c>
      <c r="H1499" s="18" t="s">
        <v>1963</v>
      </c>
      <c r="I1499" s="18" t="s">
        <v>2055</v>
      </c>
      <c r="J1499" s="18" t="s">
        <v>4146</v>
      </c>
    </row>
    <row r="1500" ht="42.75" spans="1:10">
      <c r="A1500" s="18" t="s">
        <v>4148</v>
      </c>
      <c r="B1500" s="18" t="s">
        <v>4149</v>
      </c>
      <c r="C1500" s="18" t="s">
        <v>1954</v>
      </c>
      <c r="D1500" s="18" t="s">
        <v>1955</v>
      </c>
      <c r="E1500" s="18" t="s">
        <v>4150</v>
      </c>
      <c r="F1500" s="18" t="s">
        <v>1969</v>
      </c>
      <c r="G1500" s="18" t="s">
        <v>4151</v>
      </c>
      <c r="H1500" s="18" t="s">
        <v>1958</v>
      </c>
      <c r="I1500" s="18" t="s">
        <v>1959</v>
      </c>
      <c r="J1500" s="18" t="s">
        <v>4149</v>
      </c>
    </row>
    <row r="1501" ht="42.75" spans="1:10">
      <c r="A1501" s="21"/>
      <c r="B1501" s="21"/>
      <c r="C1501" s="18" t="s">
        <v>1966</v>
      </c>
      <c r="D1501" s="18" t="s">
        <v>1993</v>
      </c>
      <c r="E1501" s="18" t="s">
        <v>3719</v>
      </c>
      <c r="F1501" s="18" t="s">
        <v>1969</v>
      </c>
      <c r="G1501" s="18" t="s">
        <v>2032</v>
      </c>
      <c r="H1501" s="18" t="s">
        <v>1963</v>
      </c>
      <c r="I1501" s="18" t="s">
        <v>1959</v>
      </c>
      <c r="J1501" s="18" t="s">
        <v>4149</v>
      </c>
    </row>
    <row r="1502" ht="42.75" spans="1:10">
      <c r="A1502" s="21"/>
      <c r="B1502" s="21"/>
      <c r="C1502" s="18" t="s">
        <v>1971</v>
      </c>
      <c r="D1502" s="18" t="s">
        <v>1972</v>
      </c>
      <c r="E1502" s="18" t="s">
        <v>2074</v>
      </c>
      <c r="F1502" s="18" t="s">
        <v>1969</v>
      </c>
      <c r="G1502" s="18" t="s">
        <v>2032</v>
      </c>
      <c r="H1502" s="18" t="s">
        <v>1963</v>
      </c>
      <c r="I1502" s="18" t="s">
        <v>1959</v>
      </c>
      <c r="J1502" s="18" t="s">
        <v>4149</v>
      </c>
    </row>
    <row r="1503" ht="28.5" spans="1:10">
      <c r="A1503" s="18" t="s">
        <v>4152</v>
      </c>
      <c r="B1503" s="18" t="s">
        <v>4153</v>
      </c>
      <c r="C1503" s="18" t="s">
        <v>1954</v>
      </c>
      <c r="D1503" s="18" t="s">
        <v>1955</v>
      </c>
      <c r="E1503" s="18" t="s">
        <v>4154</v>
      </c>
      <c r="F1503" s="18" t="s">
        <v>1969</v>
      </c>
      <c r="G1503" s="18" t="s">
        <v>4155</v>
      </c>
      <c r="H1503" s="18" t="s">
        <v>1958</v>
      </c>
      <c r="I1503" s="18" t="s">
        <v>1959</v>
      </c>
      <c r="J1503" s="18" t="s">
        <v>4153</v>
      </c>
    </row>
    <row r="1504" ht="28.5" spans="1:10">
      <c r="A1504" s="21"/>
      <c r="B1504" s="21"/>
      <c r="C1504" s="18" t="s">
        <v>1966</v>
      </c>
      <c r="D1504" s="18" t="s">
        <v>1967</v>
      </c>
      <c r="E1504" s="18" t="s">
        <v>3719</v>
      </c>
      <c r="F1504" s="18" t="s">
        <v>1969</v>
      </c>
      <c r="G1504" s="18" t="s">
        <v>2032</v>
      </c>
      <c r="H1504" s="18" t="s">
        <v>1963</v>
      </c>
      <c r="I1504" s="18" t="s">
        <v>1959</v>
      </c>
      <c r="J1504" s="18" t="s">
        <v>4153</v>
      </c>
    </row>
    <row r="1505" ht="28.5" spans="1:10">
      <c r="A1505" s="21"/>
      <c r="B1505" s="21"/>
      <c r="C1505" s="18" t="s">
        <v>1971</v>
      </c>
      <c r="D1505" s="18" t="s">
        <v>1972</v>
      </c>
      <c r="E1505" s="18" t="s">
        <v>2074</v>
      </c>
      <c r="F1505" s="18" t="s">
        <v>1969</v>
      </c>
      <c r="G1505" s="18" t="s">
        <v>2032</v>
      </c>
      <c r="H1505" s="18" t="s">
        <v>1963</v>
      </c>
      <c r="I1505" s="18" t="s">
        <v>1959</v>
      </c>
      <c r="J1505" s="18" t="s">
        <v>4153</v>
      </c>
    </row>
    <row r="1506" ht="42.75" spans="1:10">
      <c r="A1506" s="18" t="s">
        <v>4156</v>
      </c>
      <c r="B1506" s="18" t="s">
        <v>4157</v>
      </c>
      <c r="C1506" s="18" t="s">
        <v>1954</v>
      </c>
      <c r="D1506" s="18" t="s">
        <v>1955</v>
      </c>
      <c r="E1506" s="18" t="s">
        <v>4158</v>
      </c>
      <c r="F1506" s="18" t="s">
        <v>1969</v>
      </c>
      <c r="G1506" s="18" t="s">
        <v>4159</v>
      </c>
      <c r="H1506" s="18" t="s">
        <v>1958</v>
      </c>
      <c r="I1506" s="18" t="s">
        <v>1959</v>
      </c>
      <c r="J1506" s="18" t="s">
        <v>4157</v>
      </c>
    </row>
    <row r="1507" ht="42.75" spans="1:10">
      <c r="A1507" s="21"/>
      <c r="B1507" s="21"/>
      <c r="C1507" s="18" t="s">
        <v>1966</v>
      </c>
      <c r="D1507" s="18" t="s">
        <v>1993</v>
      </c>
      <c r="E1507" s="18" t="s">
        <v>3719</v>
      </c>
      <c r="F1507" s="18" t="s">
        <v>1969</v>
      </c>
      <c r="G1507" s="18" t="s">
        <v>2032</v>
      </c>
      <c r="H1507" s="18" t="s">
        <v>1963</v>
      </c>
      <c r="I1507" s="18" t="s">
        <v>1959</v>
      </c>
      <c r="J1507" s="18" t="s">
        <v>4157</v>
      </c>
    </row>
    <row r="1508" ht="42.75" spans="1:10">
      <c r="A1508" s="21"/>
      <c r="B1508" s="21"/>
      <c r="C1508" s="18" t="s">
        <v>1971</v>
      </c>
      <c r="D1508" s="18" t="s">
        <v>1972</v>
      </c>
      <c r="E1508" s="18" t="s">
        <v>2074</v>
      </c>
      <c r="F1508" s="18" t="s">
        <v>1956</v>
      </c>
      <c r="G1508" s="18" t="s">
        <v>2032</v>
      </c>
      <c r="H1508" s="18" t="s">
        <v>1963</v>
      </c>
      <c r="I1508" s="18" t="s">
        <v>2055</v>
      </c>
      <c r="J1508" s="18" t="s">
        <v>4157</v>
      </c>
    </row>
    <row r="1509" ht="28.5" spans="1:10">
      <c r="A1509" s="18" t="s">
        <v>4160</v>
      </c>
      <c r="B1509" s="18" t="s">
        <v>4161</v>
      </c>
      <c r="C1509" s="18" t="s">
        <v>1954</v>
      </c>
      <c r="D1509" s="18" t="s">
        <v>1955</v>
      </c>
      <c r="E1509" s="18" t="s">
        <v>4162</v>
      </c>
      <c r="F1509" s="18" t="s">
        <v>1956</v>
      </c>
      <c r="G1509" s="18" t="s">
        <v>4163</v>
      </c>
      <c r="H1509" s="18" t="s">
        <v>1958</v>
      </c>
      <c r="I1509" s="18" t="s">
        <v>1959</v>
      </c>
      <c r="J1509" s="18" t="s">
        <v>4161</v>
      </c>
    </row>
    <row r="1510" ht="28.5" spans="1:10">
      <c r="A1510" s="21"/>
      <c r="B1510" s="21"/>
      <c r="C1510" s="18" t="s">
        <v>1966</v>
      </c>
      <c r="D1510" s="18" t="s">
        <v>1967</v>
      </c>
      <c r="E1510" s="18" t="s">
        <v>4164</v>
      </c>
      <c r="F1510" s="18" t="s">
        <v>1969</v>
      </c>
      <c r="G1510" s="18" t="s">
        <v>2032</v>
      </c>
      <c r="H1510" s="18" t="s">
        <v>1963</v>
      </c>
      <c r="I1510" s="18" t="s">
        <v>1959</v>
      </c>
      <c r="J1510" s="18" t="s">
        <v>4161</v>
      </c>
    </row>
    <row r="1511" ht="28.5" spans="1:10">
      <c r="A1511" s="21"/>
      <c r="B1511" s="21"/>
      <c r="C1511" s="18" t="s">
        <v>1971</v>
      </c>
      <c r="D1511" s="18" t="s">
        <v>1972</v>
      </c>
      <c r="E1511" s="18" t="s">
        <v>2074</v>
      </c>
      <c r="F1511" s="18" t="s">
        <v>1969</v>
      </c>
      <c r="G1511" s="18" t="s">
        <v>2306</v>
      </c>
      <c r="H1511" s="18" t="s">
        <v>1963</v>
      </c>
      <c r="I1511" s="18" t="s">
        <v>1959</v>
      </c>
      <c r="J1511" s="18" t="s">
        <v>4161</v>
      </c>
    </row>
    <row r="1512" ht="28.5" spans="1:10">
      <c r="A1512" s="18" t="s">
        <v>4165</v>
      </c>
      <c r="B1512" s="18" t="s">
        <v>4166</v>
      </c>
      <c r="C1512" s="18" t="s">
        <v>1954</v>
      </c>
      <c r="D1512" s="18" t="s">
        <v>1955</v>
      </c>
      <c r="E1512" s="18" t="s">
        <v>4166</v>
      </c>
      <c r="F1512" s="18" t="s">
        <v>1969</v>
      </c>
      <c r="G1512" s="18" t="s">
        <v>4167</v>
      </c>
      <c r="H1512" s="18" t="s">
        <v>1958</v>
      </c>
      <c r="I1512" s="18" t="s">
        <v>1959</v>
      </c>
      <c r="J1512" s="18" t="s">
        <v>4166</v>
      </c>
    </row>
    <row r="1513" ht="28.5" spans="1:10">
      <c r="A1513" s="21"/>
      <c r="B1513" s="21"/>
      <c r="C1513" s="18" t="s">
        <v>1966</v>
      </c>
      <c r="D1513" s="18" t="s">
        <v>1967</v>
      </c>
      <c r="E1513" s="18" t="s">
        <v>3719</v>
      </c>
      <c r="F1513" s="18" t="s">
        <v>1969</v>
      </c>
      <c r="G1513" s="18" t="s">
        <v>2306</v>
      </c>
      <c r="H1513" s="18" t="s">
        <v>1963</v>
      </c>
      <c r="I1513" s="18" t="s">
        <v>1959</v>
      </c>
      <c r="J1513" s="18" t="s">
        <v>4166</v>
      </c>
    </row>
    <row r="1514" ht="28.5" spans="1:10">
      <c r="A1514" s="21"/>
      <c r="B1514" s="21"/>
      <c r="C1514" s="18" t="s">
        <v>1971</v>
      </c>
      <c r="D1514" s="18" t="s">
        <v>1972</v>
      </c>
      <c r="E1514" s="18" t="s">
        <v>1973</v>
      </c>
      <c r="F1514" s="18" t="s">
        <v>1969</v>
      </c>
      <c r="G1514" s="18" t="s">
        <v>2448</v>
      </c>
      <c r="H1514" s="18" t="s">
        <v>1963</v>
      </c>
      <c r="I1514" s="18" t="s">
        <v>1959</v>
      </c>
      <c r="J1514" s="18" t="s">
        <v>4166</v>
      </c>
    </row>
    <row r="1515" ht="28.5" spans="1:10">
      <c r="A1515" s="18" t="s">
        <v>4168</v>
      </c>
      <c r="B1515" s="18" t="s">
        <v>4169</v>
      </c>
      <c r="C1515" s="18" t="s">
        <v>1954</v>
      </c>
      <c r="D1515" s="18" t="s">
        <v>1955</v>
      </c>
      <c r="E1515" s="18" t="s">
        <v>4169</v>
      </c>
      <c r="F1515" s="18" t="s">
        <v>2327</v>
      </c>
      <c r="G1515" s="18" t="s">
        <v>4170</v>
      </c>
      <c r="H1515" s="18" t="s">
        <v>1958</v>
      </c>
      <c r="I1515" s="18" t="s">
        <v>1959</v>
      </c>
      <c r="J1515" s="18" t="s">
        <v>4169</v>
      </c>
    </row>
    <row r="1516" ht="28.5" spans="1:10">
      <c r="A1516" s="21"/>
      <c r="B1516" s="21"/>
      <c r="C1516" s="18" t="s">
        <v>1966</v>
      </c>
      <c r="D1516" s="18" t="s">
        <v>1993</v>
      </c>
      <c r="E1516" s="18" t="s">
        <v>4171</v>
      </c>
      <c r="F1516" s="18" t="s">
        <v>1969</v>
      </c>
      <c r="G1516" s="18" t="s">
        <v>2032</v>
      </c>
      <c r="H1516" s="18" t="s">
        <v>1963</v>
      </c>
      <c r="I1516" s="18" t="s">
        <v>1959</v>
      </c>
      <c r="J1516" s="18" t="s">
        <v>4169</v>
      </c>
    </row>
    <row r="1517" ht="28.5" spans="1:10">
      <c r="A1517" s="21"/>
      <c r="B1517" s="21"/>
      <c r="C1517" s="18" t="s">
        <v>1971</v>
      </c>
      <c r="D1517" s="18" t="s">
        <v>1972</v>
      </c>
      <c r="E1517" s="18" t="s">
        <v>2074</v>
      </c>
      <c r="F1517" s="18" t="s">
        <v>2327</v>
      </c>
      <c r="G1517" s="18" t="s">
        <v>2448</v>
      </c>
      <c r="H1517" s="18" t="s">
        <v>1963</v>
      </c>
      <c r="I1517" s="18" t="s">
        <v>1959</v>
      </c>
      <c r="J1517" s="18" t="s">
        <v>4169</v>
      </c>
    </row>
    <row r="1518" ht="28.5" spans="1:10">
      <c r="A1518" s="18" t="s">
        <v>4172</v>
      </c>
      <c r="B1518" s="18" t="s">
        <v>4173</v>
      </c>
      <c r="C1518" s="18" t="s">
        <v>1954</v>
      </c>
      <c r="D1518" s="18" t="s">
        <v>1955</v>
      </c>
      <c r="E1518" s="18" t="s">
        <v>4173</v>
      </c>
      <c r="F1518" s="18" t="s">
        <v>1969</v>
      </c>
      <c r="G1518" s="18" t="s">
        <v>4174</v>
      </c>
      <c r="H1518" s="18" t="s">
        <v>1958</v>
      </c>
      <c r="I1518" s="18" t="s">
        <v>1959</v>
      </c>
      <c r="J1518" s="18" t="s">
        <v>4173</v>
      </c>
    </row>
    <row r="1519" ht="28.5" spans="1:10">
      <c r="A1519" s="21"/>
      <c r="B1519" s="21"/>
      <c r="C1519" s="18" t="s">
        <v>1966</v>
      </c>
      <c r="D1519" s="18" t="s">
        <v>1967</v>
      </c>
      <c r="E1519" s="18" t="s">
        <v>3719</v>
      </c>
      <c r="F1519" s="18" t="s">
        <v>1969</v>
      </c>
      <c r="G1519" s="18" t="s">
        <v>2032</v>
      </c>
      <c r="H1519" s="18" t="s">
        <v>1963</v>
      </c>
      <c r="I1519" s="18" t="s">
        <v>1959</v>
      </c>
      <c r="J1519" s="18" t="s">
        <v>4173</v>
      </c>
    </row>
    <row r="1520" ht="28.5" spans="1:10">
      <c r="A1520" s="21"/>
      <c r="B1520" s="21"/>
      <c r="C1520" s="18" t="s">
        <v>1971</v>
      </c>
      <c r="D1520" s="18" t="s">
        <v>1972</v>
      </c>
      <c r="E1520" s="18" t="s">
        <v>1973</v>
      </c>
      <c r="F1520" s="18" t="s">
        <v>1969</v>
      </c>
      <c r="G1520" s="18" t="s">
        <v>2448</v>
      </c>
      <c r="H1520" s="18" t="s">
        <v>1963</v>
      </c>
      <c r="I1520" s="18" t="s">
        <v>1959</v>
      </c>
      <c r="J1520" s="18" t="s">
        <v>4173</v>
      </c>
    </row>
    <row r="1521" ht="57" spans="1:10">
      <c r="A1521" s="18" t="s">
        <v>4175</v>
      </c>
      <c r="B1521" s="18" t="s">
        <v>4176</v>
      </c>
      <c r="C1521" s="18" t="s">
        <v>1954</v>
      </c>
      <c r="D1521" s="18" t="s">
        <v>1955</v>
      </c>
      <c r="E1521" s="18" t="s">
        <v>4176</v>
      </c>
      <c r="F1521" s="18" t="s">
        <v>1969</v>
      </c>
      <c r="G1521" s="18" t="s">
        <v>3366</v>
      </c>
      <c r="H1521" s="18" t="s">
        <v>1958</v>
      </c>
      <c r="I1521" s="18" t="s">
        <v>1959</v>
      </c>
      <c r="J1521" s="18" t="s">
        <v>4176</v>
      </c>
    </row>
    <row r="1522" ht="57" spans="1:10">
      <c r="A1522" s="21"/>
      <c r="B1522" s="21"/>
      <c r="C1522" s="18" t="s">
        <v>1966</v>
      </c>
      <c r="D1522" s="18" t="s">
        <v>1967</v>
      </c>
      <c r="E1522" s="18" t="s">
        <v>4102</v>
      </c>
      <c r="F1522" s="18" t="s">
        <v>1969</v>
      </c>
      <c r="G1522" s="18" t="s">
        <v>2032</v>
      </c>
      <c r="H1522" s="18" t="s">
        <v>1963</v>
      </c>
      <c r="I1522" s="18" t="s">
        <v>1959</v>
      </c>
      <c r="J1522" s="18" t="s">
        <v>4176</v>
      </c>
    </row>
    <row r="1523" ht="57" spans="1:10">
      <c r="A1523" s="21"/>
      <c r="B1523" s="21"/>
      <c r="C1523" s="18" t="s">
        <v>1971</v>
      </c>
      <c r="D1523" s="18" t="s">
        <v>1972</v>
      </c>
      <c r="E1523" s="18" t="s">
        <v>1973</v>
      </c>
      <c r="F1523" s="18" t="s">
        <v>1969</v>
      </c>
      <c r="G1523" s="18" t="s">
        <v>2032</v>
      </c>
      <c r="H1523" s="18" t="s">
        <v>1963</v>
      </c>
      <c r="I1523" s="18" t="s">
        <v>1959</v>
      </c>
      <c r="J1523" s="18" t="s">
        <v>4176</v>
      </c>
    </row>
    <row r="1524" ht="42.75" spans="1:10">
      <c r="A1524" s="18" t="s">
        <v>4177</v>
      </c>
      <c r="B1524" s="18" t="s">
        <v>4178</v>
      </c>
      <c r="C1524" s="18" t="s">
        <v>1954</v>
      </c>
      <c r="D1524" s="18" t="s">
        <v>1955</v>
      </c>
      <c r="E1524" s="18" t="s">
        <v>4179</v>
      </c>
      <c r="F1524" s="18" t="s">
        <v>1969</v>
      </c>
      <c r="G1524" s="18" t="s">
        <v>4180</v>
      </c>
      <c r="H1524" s="18" t="s">
        <v>1958</v>
      </c>
      <c r="I1524" s="18" t="s">
        <v>1959</v>
      </c>
      <c r="J1524" s="18" t="s">
        <v>4178</v>
      </c>
    </row>
    <row r="1525" ht="42.75" spans="1:10">
      <c r="A1525" s="21"/>
      <c r="B1525" s="21"/>
      <c r="C1525" s="18" t="s">
        <v>1966</v>
      </c>
      <c r="D1525" s="18" t="s">
        <v>1967</v>
      </c>
      <c r="E1525" s="18" t="s">
        <v>3719</v>
      </c>
      <c r="F1525" s="18" t="s">
        <v>1969</v>
      </c>
      <c r="G1525" s="18" t="s">
        <v>2448</v>
      </c>
      <c r="H1525" s="18" t="s">
        <v>1963</v>
      </c>
      <c r="I1525" s="18" t="s">
        <v>1959</v>
      </c>
      <c r="J1525" s="18" t="s">
        <v>4178</v>
      </c>
    </row>
    <row r="1526" ht="42.75" spans="1:10">
      <c r="A1526" s="21"/>
      <c r="B1526" s="21"/>
      <c r="C1526" s="18" t="s">
        <v>1971</v>
      </c>
      <c r="D1526" s="18" t="s">
        <v>1972</v>
      </c>
      <c r="E1526" s="18" t="s">
        <v>2074</v>
      </c>
      <c r="F1526" s="18" t="s">
        <v>1969</v>
      </c>
      <c r="G1526" s="18" t="s">
        <v>2032</v>
      </c>
      <c r="H1526" s="18" t="s">
        <v>1963</v>
      </c>
      <c r="I1526" s="18" t="s">
        <v>1959</v>
      </c>
      <c r="J1526" s="18" t="s">
        <v>4178</v>
      </c>
    </row>
    <row r="1527" ht="14.25" spans="1:10">
      <c r="A1527" s="18" t="s">
        <v>4181</v>
      </c>
      <c r="B1527" s="21"/>
      <c r="C1527" s="21"/>
      <c r="D1527" s="21"/>
      <c r="E1527" s="21"/>
      <c r="F1527" s="21"/>
      <c r="G1527" s="21"/>
      <c r="H1527" s="21"/>
      <c r="I1527" s="21"/>
      <c r="J1527" s="21"/>
    </row>
    <row r="1528" ht="14.25" spans="1:10">
      <c r="A1528" s="18" t="s">
        <v>4182</v>
      </c>
      <c r="B1528" s="21"/>
      <c r="C1528" s="21"/>
      <c r="D1528" s="21"/>
      <c r="E1528" s="21"/>
      <c r="F1528" s="21"/>
      <c r="G1528" s="21"/>
      <c r="H1528" s="21"/>
      <c r="I1528" s="21"/>
      <c r="J1528" s="21"/>
    </row>
    <row r="1529" ht="42.75" spans="1:10">
      <c r="A1529" s="18" t="s">
        <v>4183</v>
      </c>
      <c r="B1529" s="18" t="s">
        <v>4184</v>
      </c>
      <c r="C1529" s="18" t="s">
        <v>1954</v>
      </c>
      <c r="D1529" s="18" t="s">
        <v>1955</v>
      </c>
      <c r="E1529" s="18" t="s">
        <v>4185</v>
      </c>
      <c r="F1529" s="18" t="s">
        <v>1969</v>
      </c>
      <c r="G1529" s="18" t="s">
        <v>2015</v>
      </c>
      <c r="H1529" s="18" t="s">
        <v>1996</v>
      </c>
      <c r="I1529" s="18" t="s">
        <v>1959</v>
      </c>
      <c r="J1529" s="18" t="s">
        <v>4185</v>
      </c>
    </row>
    <row r="1530" ht="14.25" spans="1:10">
      <c r="A1530" s="21"/>
      <c r="B1530" s="21"/>
      <c r="C1530" s="18" t="s">
        <v>1954</v>
      </c>
      <c r="D1530" s="18" t="s">
        <v>1960</v>
      </c>
      <c r="E1530" s="18" t="s">
        <v>4186</v>
      </c>
      <c r="F1530" s="18" t="s">
        <v>1969</v>
      </c>
      <c r="G1530" s="18" t="s">
        <v>1962</v>
      </c>
      <c r="H1530" s="18" t="s">
        <v>1963</v>
      </c>
      <c r="I1530" s="18" t="s">
        <v>1959</v>
      </c>
      <c r="J1530" s="18" t="s">
        <v>4186</v>
      </c>
    </row>
    <row r="1531" ht="14.25" spans="1:10">
      <c r="A1531" s="21"/>
      <c r="B1531" s="21"/>
      <c r="C1531" s="18" t="s">
        <v>1954</v>
      </c>
      <c r="D1531" s="18" t="s">
        <v>1964</v>
      </c>
      <c r="E1531" s="18" t="s">
        <v>4187</v>
      </c>
      <c r="F1531" s="18" t="s">
        <v>1956</v>
      </c>
      <c r="G1531" s="18" t="s">
        <v>4188</v>
      </c>
      <c r="H1531" s="18" t="s">
        <v>4189</v>
      </c>
      <c r="I1531" s="18" t="s">
        <v>1959</v>
      </c>
      <c r="J1531" s="18" t="s">
        <v>4187</v>
      </c>
    </row>
    <row r="1532" ht="28.5" spans="1:10">
      <c r="A1532" s="21"/>
      <c r="B1532" s="21"/>
      <c r="C1532" s="18" t="s">
        <v>1966</v>
      </c>
      <c r="D1532" s="18" t="s">
        <v>1993</v>
      </c>
      <c r="E1532" s="18" t="s">
        <v>4190</v>
      </c>
      <c r="F1532" s="18" t="s">
        <v>1969</v>
      </c>
      <c r="G1532" s="18" t="s">
        <v>2032</v>
      </c>
      <c r="H1532" s="18" t="s">
        <v>1963</v>
      </c>
      <c r="I1532" s="18" t="s">
        <v>1959</v>
      </c>
      <c r="J1532" s="18" t="s">
        <v>4190</v>
      </c>
    </row>
    <row r="1533" ht="14.25" spans="1:10">
      <c r="A1533" s="21"/>
      <c r="B1533" s="21"/>
      <c r="C1533" s="18" t="s">
        <v>1971</v>
      </c>
      <c r="D1533" s="18" t="s">
        <v>1972</v>
      </c>
      <c r="E1533" s="18" t="s">
        <v>2120</v>
      </c>
      <c r="F1533" s="18" t="s">
        <v>1969</v>
      </c>
      <c r="G1533" s="18" t="s">
        <v>2032</v>
      </c>
      <c r="H1533" s="18" t="s">
        <v>1963</v>
      </c>
      <c r="I1533" s="18" t="s">
        <v>1959</v>
      </c>
      <c r="J1533" s="18" t="s">
        <v>2120</v>
      </c>
    </row>
    <row r="1534" ht="213.75" spans="1:10">
      <c r="A1534" s="18" t="s">
        <v>4191</v>
      </c>
      <c r="B1534" s="18" t="s">
        <v>4192</v>
      </c>
      <c r="C1534" s="18" t="s">
        <v>1954</v>
      </c>
      <c r="D1534" s="18" t="s">
        <v>1955</v>
      </c>
      <c r="E1534" s="18" t="s">
        <v>4193</v>
      </c>
      <c r="F1534" s="18" t="s">
        <v>1969</v>
      </c>
      <c r="G1534" s="18" t="s">
        <v>2281</v>
      </c>
      <c r="H1534" s="18" t="s">
        <v>2105</v>
      </c>
      <c r="I1534" s="18" t="s">
        <v>1959</v>
      </c>
      <c r="J1534" s="18" t="s">
        <v>4193</v>
      </c>
    </row>
    <row r="1535" ht="85.5" spans="1:10">
      <c r="A1535" s="21"/>
      <c r="B1535" s="21"/>
      <c r="C1535" s="18" t="s">
        <v>1954</v>
      </c>
      <c r="D1535" s="18" t="s">
        <v>1960</v>
      </c>
      <c r="E1535" s="18" t="s">
        <v>4194</v>
      </c>
      <c r="F1535" s="18" t="s">
        <v>1956</v>
      </c>
      <c r="G1535" s="18" t="s">
        <v>1962</v>
      </c>
      <c r="H1535" s="18" t="s">
        <v>1963</v>
      </c>
      <c r="I1535" s="18" t="s">
        <v>1959</v>
      </c>
      <c r="J1535" s="18" t="s">
        <v>4194</v>
      </c>
    </row>
    <row r="1536" ht="28.5" spans="1:10">
      <c r="A1536" s="21"/>
      <c r="B1536" s="21"/>
      <c r="C1536" s="18" t="s">
        <v>1954</v>
      </c>
      <c r="D1536" s="18" t="s">
        <v>1964</v>
      </c>
      <c r="E1536" s="18" t="s">
        <v>4195</v>
      </c>
      <c r="F1536" s="18" t="s">
        <v>1956</v>
      </c>
      <c r="G1536" s="18" t="s">
        <v>1962</v>
      </c>
      <c r="H1536" s="18" t="s">
        <v>1963</v>
      </c>
      <c r="I1536" s="18" t="s">
        <v>1959</v>
      </c>
      <c r="J1536" s="18" t="s">
        <v>4195</v>
      </c>
    </row>
    <row r="1537" ht="28.5" spans="1:10">
      <c r="A1537" s="21"/>
      <c r="B1537" s="21"/>
      <c r="C1537" s="18" t="s">
        <v>1954</v>
      </c>
      <c r="D1537" s="18" t="s">
        <v>1964</v>
      </c>
      <c r="E1537" s="18" t="s">
        <v>4196</v>
      </c>
      <c r="F1537" s="18" t="s">
        <v>1956</v>
      </c>
      <c r="G1537" s="18" t="s">
        <v>1962</v>
      </c>
      <c r="H1537" s="18" t="s">
        <v>1963</v>
      </c>
      <c r="I1537" s="18" t="s">
        <v>1959</v>
      </c>
      <c r="J1537" s="18" t="s">
        <v>4196</v>
      </c>
    </row>
    <row r="1538" ht="28.5" spans="1:10">
      <c r="A1538" s="21"/>
      <c r="B1538" s="21"/>
      <c r="C1538" s="18" t="s">
        <v>1954</v>
      </c>
      <c r="D1538" s="18" t="s">
        <v>2129</v>
      </c>
      <c r="E1538" s="18" t="s">
        <v>4197</v>
      </c>
      <c r="F1538" s="18" t="s">
        <v>1956</v>
      </c>
      <c r="G1538" s="18" t="s">
        <v>1962</v>
      </c>
      <c r="H1538" s="18" t="s">
        <v>1958</v>
      </c>
      <c r="I1538" s="18" t="s">
        <v>1959</v>
      </c>
      <c r="J1538" s="18" t="s">
        <v>4197</v>
      </c>
    </row>
    <row r="1539" ht="14.25" spans="1:10">
      <c r="A1539" s="21"/>
      <c r="B1539" s="21"/>
      <c r="C1539" s="18" t="s">
        <v>1966</v>
      </c>
      <c r="D1539" s="18" t="s">
        <v>1967</v>
      </c>
      <c r="E1539" s="18" t="s">
        <v>4198</v>
      </c>
      <c r="F1539" s="18" t="s">
        <v>1956</v>
      </c>
      <c r="G1539" s="18" t="s">
        <v>1962</v>
      </c>
      <c r="H1539" s="18" t="s">
        <v>1963</v>
      </c>
      <c r="I1539" s="18" t="s">
        <v>1959</v>
      </c>
      <c r="J1539" s="18" t="s">
        <v>4198</v>
      </c>
    </row>
    <row r="1540" ht="28.5" spans="1:10">
      <c r="A1540" s="21"/>
      <c r="B1540" s="21"/>
      <c r="C1540" s="18" t="s">
        <v>1966</v>
      </c>
      <c r="D1540" s="18" t="s">
        <v>1993</v>
      </c>
      <c r="E1540" s="18" t="s">
        <v>4199</v>
      </c>
      <c r="F1540" s="18" t="s">
        <v>1956</v>
      </c>
      <c r="G1540" s="18" t="s">
        <v>1962</v>
      </c>
      <c r="H1540" s="18" t="s">
        <v>1963</v>
      </c>
      <c r="I1540" s="18" t="s">
        <v>1959</v>
      </c>
      <c r="J1540" s="18" t="s">
        <v>4199</v>
      </c>
    </row>
    <row r="1541" ht="14.25" spans="1:10">
      <c r="A1541" s="21"/>
      <c r="B1541" s="21"/>
      <c r="C1541" s="18" t="s">
        <v>1971</v>
      </c>
      <c r="D1541" s="18" t="s">
        <v>1972</v>
      </c>
      <c r="E1541" s="18" t="s">
        <v>2120</v>
      </c>
      <c r="F1541" s="18" t="s">
        <v>1969</v>
      </c>
      <c r="G1541" s="18" t="s">
        <v>2032</v>
      </c>
      <c r="H1541" s="18" t="s">
        <v>1963</v>
      </c>
      <c r="I1541" s="18" t="s">
        <v>1959</v>
      </c>
      <c r="J1541" s="18" t="s">
        <v>2120</v>
      </c>
    </row>
    <row r="1542" ht="14.25" spans="1:10">
      <c r="A1542" s="18" t="s">
        <v>4200</v>
      </c>
      <c r="B1542" s="21"/>
      <c r="C1542" s="21"/>
      <c r="D1542" s="21"/>
      <c r="E1542" s="21"/>
      <c r="F1542" s="21"/>
      <c r="G1542" s="21"/>
      <c r="H1542" s="21"/>
      <c r="I1542" s="21"/>
      <c r="J1542" s="21"/>
    </row>
    <row r="1543" ht="14.25" spans="1:10">
      <c r="A1543" s="18" t="s">
        <v>4201</v>
      </c>
      <c r="B1543" s="21"/>
      <c r="C1543" s="21"/>
      <c r="D1543" s="21"/>
      <c r="E1543" s="21"/>
      <c r="F1543" s="21"/>
      <c r="G1543" s="21"/>
      <c r="H1543" s="21"/>
      <c r="I1543" s="21"/>
      <c r="J1543" s="21"/>
    </row>
    <row r="1544" ht="28.5" spans="1:10">
      <c r="A1544" s="18" t="s">
        <v>4202</v>
      </c>
      <c r="B1544" s="18" t="s">
        <v>4203</v>
      </c>
      <c r="C1544" s="18" t="s">
        <v>1954</v>
      </c>
      <c r="D1544" s="18" t="s">
        <v>1955</v>
      </c>
      <c r="E1544" s="18" t="s">
        <v>4203</v>
      </c>
      <c r="F1544" s="18" t="s">
        <v>1956</v>
      </c>
      <c r="G1544" s="18" t="s">
        <v>4204</v>
      </c>
      <c r="H1544" s="18" t="s">
        <v>1958</v>
      </c>
      <c r="I1544" s="18" t="s">
        <v>1959</v>
      </c>
      <c r="J1544" s="18" t="s">
        <v>4203</v>
      </c>
    </row>
    <row r="1545" ht="28.5" spans="1:10">
      <c r="A1545" s="21"/>
      <c r="B1545" s="21"/>
      <c r="C1545" s="18" t="s">
        <v>1966</v>
      </c>
      <c r="D1545" s="18" t="s">
        <v>1993</v>
      </c>
      <c r="E1545" s="18" t="s">
        <v>4203</v>
      </c>
      <c r="F1545" s="18" t="s">
        <v>1956</v>
      </c>
      <c r="G1545" s="18" t="s">
        <v>4204</v>
      </c>
      <c r="H1545" s="18" t="s">
        <v>1963</v>
      </c>
      <c r="I1545" s="18" t="s">
        <v>1959</v>
      </c>
      <c r="J1545" s="18" t="s">
        <v>4203</v>
      </c>
    </row>
    <row r="1546" ht="28.5" spans="1:10">
      <c r="A1546" s="21"/>
      <c r="B1546" s="21"/>
      <c r="C1546" s="18" t="s">
        <v>1971</v>
      </c>
      <c r="D1546" s="18" t="s">
        <v>1972</v>
      </c>
      <c r="E1546" s="18" t="s">
        <v>2551</v>
      </c>
      <c r="F1546" s="18" t="s">
        <v>1969</v>
      </c>
      <c r="G1546" s="18" t="s">
        <v>1970</v>
      </c>
      <c r="H1546" s="18" t="s">
        <v>1963</v>
      </c>
      <c r="I1546" s="18" t="s">
        <v>1959</v>
      </c>
      <c r="J1546" s="18" t="s">
        <v>4203</v>
      </c>
    </row>
    <row r="1547" ht="28.5" spans="1:10">
      <c r="A1547" s="18" t="s">
        <v>4205</v>
      </c>
      <c r="B1547" s="18" t="s">
        <v>4206</v>
      </c>
      <c r="C1547" s="18" t="s">
        <v>1954</v>
      </c>
      <c r="D1547" s="18" t="s">
        <v>1955</v>
      </c>
      <c r="E1547" s="18" t="s">
        <v>4207</v>
      </c>
      <c r="F1547" s="18" t="s">
        <v>1956</v>
      </c>
      <c r="G1547" s="18" t="s">
        <v>2528</v>
      </c>
      <c r="H1547" s="18" t="s">
        <v>1958</v>
      </c>
      <c r="I1547" s="18" t="s">
        <v>1959</v>
      </c>
      <c r="J1547" s="18" t="s">
        <v>4208</v>
      </c>
    </row>
    <row r="1548" ht="28.5" spans="1:10">
      <c r="A1548" s="21"/>
      <c r="B1548" s="21"/>
      <c r="C1548" s="18" t="s">
        <v>1966</v>
      </c>
      <c r="D1548" s="18" t="s">
        <v>1993</v>
      </c>
      <c r="E1548" s="18" t="s">
        <v>4209</v>
      </c>
      <c r="F1548" s="18" t="s">
        <v>1956</v>
      </c>
      <c r="G1548" s="18" t="s">
        <v>1962</v>
      </c>
      <c r="H1548" s="18" t="s">
        <v>1963</v>
      </c>
      <c r="I1548" s="18" t="s">
        <v>1959</v>
      </c>
      <c r="J1548" s="18" t="s">
        <v>4208</v>
      </c>
    </row>
    <row r="1549" ht="28.5" spans="1:10">
      <c r="A1549" s="21"/>
      <c r="B1549" s="21"/>
      <c r="C1549" s="18" t="s">
        <v>1971</v>
      </c>
      <c r="D1549" s="18" t="s">
        <v>1972</v>
      </c>
      <c r="E1549" s="18" t="s">
        <v>2551</v>
      </c>
      <c r="F1549" s="18" t="s">
        <v>1969</v>
      </c>
      <c r="G1549" s="18" t="s">
        <v>2032</v>
      </c>
      <c r="H1549" s="18" t="s">
        <v>1963</v>
      </c>
      <c r="I1549" s="18" t="s">
        <v>1959</v>
      </c>
      <c r="J1549" s="18" t="s">
        <v>4208</v>
      </c>
    </row>
    <row r="1550" ht="14.25" spans="1:10">
      <c r="A1550" s="18" t="s">
        <v>4210</v>
      </c>
      <c r="B1550" s="21"/>
      <c r="C1550" s="21"/>
      <c r="D1550" s="21"/>
      <c r="E1550" s="21"/>
      <c r="F1550" s="21"/>
      <c r="G1550" s="21"/>
      <c r="H1550" s="21"/>
      <c r="I1550" s="21"/>
      <c r="J1550" s="21"/>
    </row>
    <row r="1551" ht="14.25" spans="1:10">
      <c r="A1551" s="18" t="s">
        <v>4211</v>
      </c>
      <c r="B1551" s="21"/>
      <c r="C1551" s="21"/>
      <c r="D1551" s="21"/>
      <c r="E1551" s="21"/>
      <c r="F1551" s="21"/>
      <c r="G1551" s="21"/>
      <c r="H1551" s="21"/>
      <c r="I1551" s="21"/>
      <c r="J1551" s="21"/>
    </row>
    <row r="1552" ht="57" spans="1:10">
      <c r="A1552" s="18" t="s">
        <v>4212</v>
      </c>
      <c r="B1552" s="18" t="s">
        <v>4213</v>
      </c>
      <c r="C1552" s="18" t="s">
        <v>1954</v>
      </c>
      <c r="D1552" s="18" t="s">
        <v>2129</v>
      </c>
      <c r="E1552" s="18" t="s">
        <v>4214</v>
      </c>
      <c r="F1552" s="18" t="s">
        <v>1956</v>
      </c>
      <c r="G1552" s="18" t="s">
        <v>2264</v>
      </c>
      <c r="H1552" s="18" t="s">
        <v>1958</v>
      </c>
      <c r="I1552" s="18" t="s">
        <v>1959</v>
      </c>
      <c r="J1552" s="18" t="s">
        <v>4215</v>
      </c>
    </row>
    <row r="1553" ht="14.25" spans="1:10">
      <c r="A1553" s="21"/>
      <c r="B1553" s="21"/>
      <c r="C1553" s="18" t="s">
        <v>1966</v>
      </c>
      <c r="D1553" s="18" t="s">
        <v>1993</v>
      </c>
      <c r="E1553" s="18" t="s">
        <v>4216</v>
      </c>
      <c r="F1553" s="18" t="s">
        <v>1956</v>
      </c>
      <c r="G1553" s="18" t="s">
        <v>1962</v>
      </c>
      <c r="H1553" s="18" t="s">
        <v>1963</v>
      </c>
      <c r="I1553" s="18" t="s">
        <v>1959</v>
      </c>
      <c r="J1553" s="18" t="s">
        <v>4215</v>
      </c>
    </row>
    <row r="1554" ht="14.25" spans="1:10">
      <c r="A1554" s="21"/>
      <c r="B1554" s="21"/>
      <c r="C1554" s="18" t="s">
        <v>1971</v>
      </c>
      <c r="D1554" s="18" t="s">
        <v>1972</v>
      </c>
      <c r="E1554" s="18" t="s">
        <v>2551</v>
      </c>
      <c r="F1554" s="18" t="s">
        <v>1969</v>
      </c>
      <c r="G1554" s="18" t="s">
        <v>2032</v>
      </c>
      <c r="H1554" s="18" t="s">
        <v>1963</v>
      </c>
      <c r="I1554" s="18" t="s">
        <v>1959</v>
      </c>
      <c r="J1554" s="18" t="s">
        <v>4215</v>
      </c>
    </row>
    <row r="1555" ht="14.25" spans="1:10">
      <c r="A1555" s="18" t="s">
        <v>4217</v>
      </c>
      <c r="B1555" s="21"/>
      <c r="C1555" s="21"/>
      <c r="D1555" s="21"/>
      <c r="E1555" s="21"/>
      <c r="F1555" s="21"/>
      <c r="G1555" s="21"/>
      <c r="H1555" s="21"/>
      <c r="I1555" s="21"/>
      <c r="J1555" s="21"/>
    </row>
    <row r="1556" ht="14.25" spans="1:10">
      <c r="A1556" s="18" t="s">
        <v>4218</v>
      </c>
      <c r="B1556" s="21"/>
      <c r="C1556" s="21"/>
      <c r="D1556" s="21"/>
      <c r="E1556" s="21"/>
      <c r="F1556" s="21"/>
      <c r="G1556" s="21"/>
      <c r="H1556" s="21"/>
      <c r="I1556" s="21"/>
      <c r="J1556" s="21"/>
    </row>
    <row r="1557" ht="199.5" spans="1:10">
      <c r="A1557" s="18" t="s">
        <v>4219</v>
      </c>
      <c r="B1557" s="18" t="s">
        <v>4220</v>
      </c>
      <c r="C1557" s="18" t="s">
        <v>1954</v>
      </c>
      <c r="D1557" s="18" t="s">
        <v>1955</v>
      </c>
      <c r="E1557" s="18" t="s">
        <v>4221</v>
      </c>
      <c r="F1557" s="18" t="s">
        <v>1969</v>
      </c>
      <c r="G1557" s="18" t="s">
        <v>4222</v>
      </c>
      <c r="H1557" s="18" t="s">
        <v>2105</v>
      </c>
      <c r="I1557" s="18" t="s">
        <v>1959</v>
      </c>
      <c r="J1557" s="18" t="s">
        <v>2468</v>
      </c>
    </row>
    <row r="1558" ht="42.75" spans="1:10">
      <c r="A1558" s="21"/>
      <c r="B1558" s="21"/>
      <c r="C1558" s="18" t="s">
        <v>1966</v>
      </c>
      <c r="D1558" s="18" t="s">
        <v>1993</v>
      </c>
      <c r="E1558" s="18" t="s">
        <v>4223</v>
      </c>
      <c r="F1558" s="18" t="s">
        <v>1969</v>
      </c>
      <c r="G1558" s="18" t="s">
        <v>2306</v>
      </c>
      <c r="H1558" s="18" t="s">
        <v>1963</v>
      </c>
      <c r="I1558" s="18" t="s">
        <v>1959</v>
      </c>
      <c r="J1558" s="18" t="s">
        <v>2472</v>
      </c>
    </row>
    <row r="1559" ht="57" spans="1:10">
      <c r="A1559" s="21"/>
      <c r="B1559" s="21"/>
      <c r="C1559" s="18" t="s">
        <v>1971</v>
      </c>
      <c r="D1559" s="18" t="s">
        <v>1972</v>
      </c>
      <c r="E1559" s="18" t="s">
        <v>2108</v>
      </c>
      <c r="F1559" s="18" t="s">
        <v>1969</v>
      </c>
      <c r="G1559" s="18" t="s">
        <v>1970</v>
      </c>
      <c r="H1559" s="18" t="s">
        <v>1963</v>
      </c>
      <c r="I1559" s="18" t="s">
        <v>1959</v>
      </c>
      <c r="J1559" s="18" t="s">
        <v>3097</v>
      </c>
    </row>
    <row r="1560" ht="57" spans="1:10">
      <c r="A1560" s="21"/>
      <c r="B1560" s="21"/>
      <c r="C1560" s="18" t="s">
        <v>1971</v>
      </c>
      <c r="D1560" s="18" t="s">
        <v>1972</v>
      </c>
      <c r="E1560" s="18" t="s">
        <v>2109</v>
      </c>
      <c r="F1560" s="18" t="s">
        <v>1969</v>
      </c>
      <c r="G1560" s="18" t="s">
        <v>1970</v>
      </c>
      <c r="H1560" s="18" t="s">
        <v>1963</v>
      </c>
      <c r="I1560" s="18" t="s">
        <v>1959</v>
      </c>
      <c r="J1560" s="18" t="s">
        <v>3098</v>
      </c>
    </row>
    <row r="1561" ht="142.5" spans="1:10">
      <c r="A1561" s="18" t="s">
        <v>4224</v>
      </c>
      <c r="B1561" s="18" t="s">
        <v>4225</v>
      </c>
      <c r="C1561" s="18" t="s">
        <v>1954</v>
      </c>
      <c r="D1561" s="18" t="s">
        <v>1955</v>
      </c>
      <c r="E1561" s="18" t="s">
        <v>4226</v>
      </c>
      <c r="F1561" s="18" t="s">
        <v>1969</v>
      </c>
      <c r="G1561" s="18" t="s">
        <v>4227</v>
      </c>
      <c r="H1561" s="18" t="s">
        <v>4019</v>
      </c>
      <c r="I1561" s="18" t="s">
        <v>1959</v>
      </c>
      <c r="J1561" s="18" t="s">
        <v>4226</v>
      </c>
    </row>
    <row r="1562" ht="71.25" spans="1:10">
      <c r="A1562" s="21"/>
      <c r="B1562" s="21"/>
      <c r="C1562" s="18" t="s">
        <v>1954</v>
      </c>
      <c r="D1562" s="18" t="s">
        <v>1955</v>
      </c>
      <c r="E1562" s="18" t="s">
        <v>4228</v>
      </c>
      <c r="F1562" s="18" t="s">
        <v>1969</v>
      </c>
      <c r="G1562" s="18" t="s">
        <v>4229</v>
      </c>
      <c r="H1562" s="18" t="s">
        <v>2229</v>
      </c>
      <c r="I1562" s="18" t="s">
        <v>1959</v>
      </c>
      <c r="J1562" s="18" t="s">
        <v>4228</v>
      </c>
    </row>
    <row r="1563" ht="42.75" spans="1:10">
      <c r="A1563" s="21"/>
      <c r="B1563" s="21"/>
      <c r="C1563" s="18" t="s">
        <v>1954</v>
      </c>
      <c r="D1563" s="18" t="s">
        <v>1955</v>
      </c>
      <c r="E1563" s="18" t="s">
        <v>4230</v>
      </c>
      <c r="F1563" s="18" t="s">
        <v>1969</v>
      </c>
      <c r="G1563" s="18" t="s">
        <v>4231</v>
      </c>
      <c r="H1563" s="18" t="s">
        <v>4019</v>
      </c>
      <c r="I1563" s="18" t="s">
        <v>1959</v>
      </c>
      <c r="J1563" s="18" t="s">
        <v>4230</v>
      </c>
    </row>
    <row r="1564" ht="85.5" spans="1:10">
      <c r="A1564" s="21"/>
      <c r="B1564" s="21"/>
      <c r="C1564" s="18" t="s">
        <v>1954</v>
      </c>
      <c r="D1564" s="18" t="s">
        <v>1960</v>
      </c>
      <c r="E1564" s="18" t="s">
        <v>4232</v>
      </c>
      <c r="F1564" s="18" t="s">
        <v>1956</v>
      </c>
      <c r="G1564" s="18" t="s">
        <v>1962</v>
      </c>
      <c r="H1564" s="18" t="s">
        <v>1963</v>
      </c>
      <c r="I1564" s="18" t="s">
        <v>1959</v>
      </c>
      <c r="J1564" s="18" t="s">
        <v>4232</v>
      </c>
    </row>
    <row r="1565" ht="71.25" spans="1:10">
      <c r="A1565" s="21"/>
      <c r="B1565" s="21"/>
      <c r="C1565" s="18" t="s">
        <v>1954</v>
      </c>
      <c r="D1565" s="18" t="s">
        <v>1964</v>
      </c>
      <c r="E1565" s="18" t="s">
        <v>4233</v>
      </c>
      <c r="F1565" s="18" t="s">
        <v>1956</v>
      </c>
      <c r="G1565" s="18" t="s">
        <v>1962</v>
      </c>
      <c r="H1565" s="18" t="s">
        <v>1963</v>
      </c>
      <c r="I1565" s="18" t="s">
        <v>1959</v>
      </c>
      <c r="J1565" s="18" t="s">
        <v>4233</v>
      </c>
    </row>
    <row r="1566" ht="57" spans="1:10">
      <c r="A1566" s="21"/>
      <c r="B1566" s="21"/>
      <c r="C1566" s="18" t="s">
        <v>1954</v>
      </c>
      <c r="D1566" s="18" t="s">
        <v>2129</v>
      </c>
      <c r="E1566" s="18" t="s">
        <v>4234</v>
      </c>
      <c r="F1566" s="18" t="s">
        <v>1969</v>
      </c>
      <c r="G1566" s="18" t="s">
        <v>4235</v>
      </c>
      <c r="H1566" s="18" t="s">
        <v>1958</v>
      </c>
      <c r="I1566" s="18" t="s">
        <v>1959</v>
      </c>
      <c r="J1566" s="18" t="s">
        <v>4234</v>
      </c>
    </row>
    <row r="1567" ht="28.5" spans="1:10">
      <c r="A1567" s="21"/>
      <c r="B1567" s="21"/>
      <c r="C1567" s="18" t="s">
        <v>1954</v>
      </c>
      <c r="D1567" s="18" t="s">
        <v>2129</v>
      </c>
      <c r="E1567" s="18" t="s">
        <v>4236</v>
      </c>
      <c r="F1567" s="18" t="s">
        <v>1969</v>
      </c>
      <c r="G1567" s="18" t="s">
        <v>4237</v>
      </c>
      <c r="H1567" s="18" t="s">
        <v>1958</v>
      </c>
      <c r="I1567" s="18" t="s">
        <v>1959</v>
      </c>
      <c r="J1567" s="18" t="s">
        <v>4236</v>
      </c>
    </row>
    <row r="1568" ht="28.5" spans="1:10">
      <c r="A1568" s="21"/>
      <c r="B1568" s="21"/>
      <c r="C1568" s="18" t="s">
        <v>1954</v>
      </c>
      <c r="D1568" s="18" t="s">
        <v>2129</v>
      </c>
      <c r="E1568" s="18" t="s">
        <v>4238</v>
      </c>
      <c r="F1568" s="18" t="s">
        <v>1969</v>
      </c>
      <c r="G1568" s="18" t="s">
        <v>4239</v>
      </c>
      <c r="H1568" s="18" t="s">
        <v>1958</v>
      </c>
      <c r="I1568" s="18" t="s">
        <v>1959</v>
      </c>
      <c r="J1568" s="18" t="s">
        <v>4238</v>
      </c>
    </row>
    <row r="1569" ht="42.75" spans="1:10">
      <c r="A1569" s="21"/>
      <c r="B1569" s="21"/>
      <c r="C1569" s="18" t="s">
        <v>1954</v>
      </c>
      <c r="D1569" s="18" t="s">
        <v>2129</v>
      </c>
      <c r="E1569" s="18" t="s">
        <v>4240</v>
      </c>
      <c r="F1569" s="18" t="s">
        <v>1969</v>
      </c>
      <c r="G1569" s="18" t="s">
        <v>2254</v>
      </c>
      <c r="H1569" s="18" t="s">
        <v>1958</v>
      </c>
      <c r="I1569" s="18" t="s">
        <v>1959</v>
      </c>
      <c r="J1569" s="18" t="s">
        <v>4240</v>
      </c>
    </row>
    <row r="1570" ht="99.75" spans="1:10">
      <c r="A1570" s="21"/>
      <c r="B1570" s="21"/>
      <c r="C1570" s="18" t="s">
        <v>1966</v>
      </c>
      <c r="D1570" s="18" t="s">
        <v>1967</v>
      </c>
      <c r="E1570" s="18" t="s">
        <v>4241</v>
      </c>
      <c r="F1570" s="18" t="s">
        <v>1956</v>
      </c>
      <c r="G1570" s="18" t="s">
        <v>1962</v>
      </c>
      <c r="H1570" s="18" t="s">
        <v>1963</v>
      </c>
      <c r="I1570" s="18" t="s">
        <v>1959</v>
      </c>
      <c r="J1570" s="18" t="s">
        <v>4241</v>
      </c>
    </row>
    <row r="1571" ht="57" spans="1:10">
      <c r="A1571" s="21"/>
      <c r="B1571" s="21"/>
      <c r="C1571" s="18" t="s">
        <v>1966</v>
      </c>
      <c r="D1571" s="18" t="s">
        <v>2153</v>
      </c>
      <c r="E1571" s="18" t="s">
        <v>4242</v>
      </c>
      <c r="F1571" s="18" t="s">
        <v>1956</v>
      </c>
      <c r="G1571" s="18" t="s">
        <v>1962</v>
      </c>
      <c r="H1571" s="18" t="s">
        <v>1963</v>
      </c>
      <c r="I1571" s="18" t="s">
        <v>1959</v>
      </c>
      <c r="J1571" s="18" t="s">
        <v>4242</v>
      </c>
    </row>
    <row r="1572" ht="14.25" spans="1:10">
      <c r="A1572" s="21"/>
      <c r="B1572" s="21"/>
      <c r="C1572" s="18" t="s">
        <v>1971</v>
      </c>
      <c r="D1572" s="18" t="s">
        <v>1972</v>
      </c>
      <c r="E1572" s="18" t="s">
        <v>2551</v>
      </c>
      <c r="F1572" s="18" t="s">
        <v>1969</v>
      </c>
      <c r="G1572" s="18" t="s">
        <v>2032</v>
      </c>
      <c r="H1572" s="18" t="s">
        <v>1963</v>
      </c>
      <c r="I1572" s="18" t="s">
        <v>1959</v>
      </c>
      <c r="J1572" s="18" t="s">
        <v>2551</v>
      </c>
    </row>
    <row r="1573" ht="14.25" spans="1:10">
      <c r="A1573" s="18" t="s">
        <v>4243</v>
      </c>
      <c r="B1573" s="21"/>
      <c r="C1573" s="21"/>
      <c r="D1573" s="21"/>
      <c r="E1573" s="21"/>
      <c r="F1573" s="21"/>
      <c r="G1573" s="21"/>
      <c r="H1573" s="21"/>
      <c r="I1573" s="21"/>
      <c r="J1573" s="21"/>
    </row>
    <row r="1574" ht="14.25" spans="1:10">
      <c r="A1574" s="18" t="s">
        <v>4244</v>
      </c>
      <c r="B1574" s="21"/>
      <c r="C1574" s="21"/>
      <c r="D1574" s="21"/>
      <c r="E1574" s="21"/>
      <c r="F1574" s="21"/>
      <c r="G1574" s="21"/>
      <c r="H1574" s="21"/>
      <c r="I1574" s="21"/>
      <c r="J1574" s="21"/>
    </row>
    <row r="1575" ht="71.25" spans="1:10">
      <c r="A1575" s="18" t="s">
        <v>4245</v>
      </c>
      <c r="B1575" s="18" t="s">
        <v>4246</v>
      </c>
      <c r="C1575" s="18" t="s">
        <v>1954</v>
      </c>
      <c r="D1575" s="18" t="s">
        <v>1955</v>
      </c>
      <c r="E1575" s="18" t="s">
        <v>4193</v>
      </c>
      <c r="F1575" s="18" t="s">
        <v>1969</v>
      </c>
      <c r="G1575" s="18" t="s">
        <v>4247</v>
      </c>
      <c r="H1575" s="18" t="s">
        <v>2105</v>
      </c>
      <c r="I1575" s="18" t="s">
        <v>1959</v>
      </c>
      <c r="J1575" s="18" t="s">
        <v>4248</v>
      </c>
    </row>
    <row r="1576" ht="71.25" spans="1:10">
      <c r="A1576" s="21"/>
      <c r="B1576" s="21"/>
      <c r="C1576" s="18" t="s">
        <v>1954</v>
      </c>
      <c r="D1576" s="18" t="s">
        <v>1960</v>
      </c>
      <c r="E1576" s="18" t="s">
        <v>4249</v>
      </c>
      <c r="F1576" s="18" t="s">
        <v>1969</v>
      </c>
      <c r="G1576" s="18" t="s">
        <v>1962</v>
      </c>
      <c r="H1576" s="18" t="s">
        <v>1963</v>
      </c>
      <c r="I1576" s="18" t="s">
        <v>1959</v>
      </c>
      <c r="J1576" s="18" t="s">
        <v>4248</v>
      </c>
    </row>
    <row r="1577" ht="71.25" spans="1:10">
      <c r="A1577" s="21"/>
      <c r="B1577" s="21"/>
      <c r="C1577" s="18" t="s">
        <v>1954</v>
      </c>
      <c r="D1577" s="18" t="s">
        <v>1964</v>
      </c>
      <c r="E1577" s="18" t="s">
        <v>4250</v>
      </c>
      <c r="F1577" s="18" t="s">
        <v>1969</v>
      </c>
      <c r="G1577" s="18" t="s">
        <v>1962</v>
      </c>
      <c r="H1577" s="18" t="s">
        <v>1963</v>
      </c>
      <c r="I1577" s="18" t="s">
        <v>1959</v>
      </c>
      <c r="J1577" s="18" t="s">
        <v>4248</v>
      </c>
    </row>
    <row r="1578" ht="71.25" spans="1:10">
      <c r="A1578" s="21"/>
      <c r="B1578" s="21"/>
      <c r="C1578" s="18" t="s">
        <v>1954</v>
      </c>
      <c r="D1578" s="18" t="s">
        <v>2129</v>
      </c>
      <c r="E1578" s="18" t="s">
        <v>4251</v>
      </c>
      <c r="F1578" s="18" t="s">
        <v>1956</v>
      </c>
      <c r="G1578" s="18" t="s">
        <v>1962</v>
      </c>
      <c r="H1578" s="18" t="s">
        <v>1958</v>
      </c>
      <c r="I1578" s="18" t="s">
        <v>1959</v>
      </c>
      <c r="J1578" s="18" t="s">
        <v>4248</v>
      </c>
    </row>
    <row r="1579" ht="71.25" spans="1:10">
      <c r="A1579" s="21"/>
      <c r="B1579" s="21"/>
      <c r="C1579" s="18" t="s">
        <v>1966</v>
      </c>
      <c r="D1579" s="18" t="s">
        <v>1993</v>
      </c>
      <c r="E1579" s="18" t="s">
        <v>4252</v>
      </c>
      <c r="F1579" s="18" t="s">
        <v>1969</v>
      </c>
      <c r="G1579" s="18" t="s">
        <v>1962</v>
      </c>
      <c r="H1579" s="18" t="s">
        <v>1963</v>
      </c>
      <c r="I1579" s="18" t="s">
        <v>1959</v>
      </c>
      <c r="J1579" s="18" t="s">
        <v>4248</v>
      </c>
    </row>
    <row r="1580" ht="71.25" spans="1:10">
      <c r="A1580" s="21"/>
      <c r="B1580" s="21"/>
      <c r="C1580" s="18" t="s">
        <v>1971</v>
      </c>
      <c r="D1580" s="18" t="s">
        <v>1972</v>
      </c>
      <c r="E1580" s="18" t="s">
        <v>2056</v>
      </c>
      <c r="F1580" s="18" t="s">
        <v>1969</v>
      </c>
      <c r="G1580" s="18" t="s">
        <v>2032</v>
      </c>
      <c r="H1580" s="18" t="s">
        <v>1963</v>
      </c>
      <c r="I1580" s="18" t="s">
        <v>1959</v>
      </c>
      <c r="J1580" s="18" t="s">
        <v>4248</v>
      </c>
    </row>
    <row r="1581" ht="28.5" spans="1:10">
      <c r="A1581" s="18" t="s">
        <v>4253</v>
      </c>
      <c r="B1581" s="21"/>
      <c r="C1581" s="21"/>
      <c r="D1581" s="21"/>
      <c r="E1581" s="21"/>
      <c r="F1581" s="21"/>
      <c r="G1581" s="21"/>
      <c r="H1581" s="21"/>
      <c r="I1581" s="21"/>
      <c r="J1581" s="21"/>
    </row>
    <row r="1582" ht="28.5" spans="1:10">
      <c r="A1582" s="18" t="s">
        <v>4254</v>
      </c>
      <c r="B1582" s="21"/>
      <c r="C1582" s="21"/>
      <c r="D1582" s="21"/>
      <c r="E1582" s="21"/>
      <c r="F1582" s="21"/>
      <c r="G1582" s="21"/>
      <c r="H1582" s="21"/>
      <c r="I1582" s="21"/>
      <c r="J1582" s="21"/>
    </row>
    <row r="1583" ht="57" spans="1:10">
      <c r="A1583" s="18" t="s">
        <v>3849</v>
      </c>
      <c r="B1583" s="18" t="s">
        <v>4255</v>
      </c>
      <c r="C1583" s="18" t="s">
        <v>1954</v>
      </c>
      <c r="D1583" s="18" t="s">
        <v>1955</v>
      </c>
      <c r="E1583" s="18" t="s">
        <v>4256</v>
      </c>
      <c r="F1583" s="18" t="s">
        <v>1969</v>
      </c>
      <c r="G1583" s="18" t="s">
        <v>4257</v>
      </c>
      <c r="H1583" s="18" t="s">
        <v>2105</v>
      </c>
      <c r="I1583" s="18" t="s">
        <v>1959</v>
      </c>
      <c r="J1583" s="18" t="s">
        <v>4256</v>
      </c>
    </row>
    <row r="1584" ht="14.25" spans="1:10">
      <c r="A1584" s="21"/>
      <c r="B1584" s="21"/>
      <c r="C1584" s="18" t="s">
        <v>1954</v>
      </c>
      <c r="D1584" s="18" t="s">
        <v>1960</v>
      </c>
      <c r="E1584" s="18" t="s">
        <v>4258</v>
      </c>
      <c r="F1584" s="18" t="s">
        <v>1956</v>
      </c>
      <c r="G1584" s="18" t="s">
        <v>1962</v>
      </c>
      <c r="H1584" s="18" t="s">
        <v>1963</v>
      </c>
      <c r="I1584" s="18" t="s">
        <v>1959</v>
      </c>
      <c r="J1584" s="18" t="s">
        <v>4258</v>
      </c>
    </row>
    <row r="1585" ht="28.5" spans="1:10">
      <c r="A1585" s="21"/>
      <c r="B1585" s="21"/>
      <c r="C1585" s="18" t="s">
        <v>1954</v>
      </c>
      <c r="D1585" s="18" t="s">
        <v>2129</v>
      </c>
      <c r="E1585" s="18" t="s">
        <v>4259</v>
      </c>
      <c r="F1585" s="18" t="s">
        <v>1956</v>
      </c>
      <c r="G1585" s="18" t="s">
        <v>1962</v>
      </c>
      <c r="H1585" s="18" t="s">
        <v>1963</v>
      </c>
      <c r="I1585" s="18" t="s">
        <v>1959</v>
      </c>
      <c r="J1585" s="18" t="s">
        <v>4259</v>
      </c>
    </row>
    <row r="1586" ht="28.5" spans="1:10">
      <c r="A1586" s="21"/>
      <c r="B1586" s="21"/>
      <c r="C1586" s="18" t="s">
        <v>1966</v>
      </c>
      <c r="D1586" s="18" t="s">
        <v>1993</v>
      </c>
      <c r="E1586" s="18" t="s">
        <v>4260</v>
      </c>
      <c r="F1586" s="18" t="s">
        <v>1956</v>
      </c>
      <c r="G1586" s="18" t="s">
        <v>1962</v>
      </c>
      <c r="H1586" s="18" t="s">
        <v>1963</v>
      </c>
      <c r="I1586" s="18" t="s">
        <v>1959</v>
      </c>
      <c r="J1586" s="18" t="s">
        <v>4260</v>
      </c>
    </row>
    <row r="1587" ht="14.25" spans="1:10">
      <c r="A1587" s="21"/>
      <c r="B1587" s="21"/>
      <c r="C1587" s="18" t="s">
        <v>1971</v>
      </c>
      <c r="D1587" s="18" t="s">
        <v>1972</v>
      </c>
      <c r="E1587" s="18" t="s">
        <v>2120</v>
      </c>
      <c r="F1587" s="18" t="s">
        <v>1969</v>
      </c>
      <c r="G1587" s="18" t="s">
        <v>4261</v>
      </c>
      <c r="H1587" s="18" t="s">
        <v>1963</v>
      </c>
      <c r="I1587" s="18" t="s">
        <v>1959</v>
      </c>
      <c r="J1587" s="18" t="s">
        <v>2120</v>
      </c>
    </row>
    <row r="1588" ht="14.25" spans="1:10">
      <c r="A1588" s="18" t="s">
        <v>4262</v>
      </c>
      <c r="B1588" s="21"/>
      <c r="C1588" s="21"/>
      <c r="D1588" s="21"/>
      <c r="E1588" s="21"/>
      <c r="F1588" s="21"/>
      <c r="G1588" s="21"/>
      <c r="H1588" s="21"/>
      <c r="I1588" s="21"/>
      <c r="J1588" s="21"/>
    </row>
    <row r="1589" ht="14.25" spans="1:10">
      <c r="A1589" s="18" t="s">
        <v>4263</v>
      </c>
      <c r="B1589" s="21"/>
      <c r="C1589" s="21"/>
      <c r="D1589" s="21"/>
      <c r="E1589" s="21"/>
      <c r="F1589" s="21"/>
      <c r="G1589" s="21"/>
      <c r="H1589" s="21"/>
      <c r="I1589" s="21"/>
      <c r="J1589" s="21"/>
    </row>
    <row r="1590" ht="228" spans="1:10">
      <c r="A1590" s="18" t="s">
        <v>4264</v>
      </c>
      <c r="B1590" s="18" t="s">
        <v>4265</v>
      </c>
      <c r="C1590" s="18" t="s">
        <v>1954</v>
      </c>
      <c r="D1590" s="18" t="s">
        <v>1964</v>
      </c>
      <c r="E1590" s="18" t="s">
        <v>4266</v>
      </c>
      <c r="F1590" s="18" t="s">
        <v>1956</v>
      </c>
      <c r="G1590" s="18" t="s">
        <v>2010</v>
      </c>
      <c r="H1590" s="18" t="s">
        <v>2145</v>
      </c>
      <c r="I1590" s="18" t="s">
        <v>1959</v>
      </c>
      <c r="J1590" s="18" t="s">
        <v>4267</v>
      </c>
    </row>
    <row r="1591" ht="85.5" spans="1:10">
      <c r="A1591" s="21"/>
      <c r="B1591" s="21"/>
      <c r="C1591" s="18" t="s">
        <v>1966</v>
      </c>
      <c r="D1591" s="18" t="s">
        <v>1993</v>
      </c>
      <c r="E1591" s="18" t="s">
        <v>4268</v>
      </c>
      <c r="F1591" s="18" t="s">
        <v>1956</v>
      </c>
      <c r="G1591" s="18" t="s">
        <v>2032</v>
      </c>
      <c r="H1591" s="18" t="s">
        <v>1963</v>
      </c>
      <c r="I1591" s="18" t="s">
        <v>2055</v>
      </c>
      <c r="J1591" s="18" t="s">
        <v>4267</v>
      </c>
    </row>
    <row r="1592" ht="85.5" spans="1:10">
      <c r="A1592" s="21"/>
      <c r="B1592" s="21"/>
      <c r="C1592" s="18" t="s">
        <v>1971</v>
      </c>
      <c r="D1592" s="18" t="s">
        <v>1972</v>
      </c>
      <c r="E1592" s="18" t="s">
        <v>1973</v>
      </c>
      <c r="F1592" s="18" t="s">
        <v>1956</v>
      </c>
      <c r="G1592" s="18" t="s">
        <v>2306</v>
      </c>
      <c r="H1592" s="18" t="s">
        <v>1963</v>
      </c>
      <c r="I1592" s="18" t="s">
        <v>2055</v>
      </c>
      <c r="J1592" s="18" t="s">
        <v>4267</v>
      </c>
    </row>
    <row r="1593" ht="14.25" spans="1:10">
      <c r="A1593" s="18" t="s">
        <v>4269</v>
      </c>
      <c r="B1593" s="21"/>
      <c r="C1593" s="21"/>
      <c r="D1593" s="21"/>
      <c r="E1593" s="21"/>
      <c r="F1593" s="21"/>
      <c r="G1593" s="21"/>
      <c r="H1593" s="21"/>
      <c r="I1593" s="21"/>
      <c r="J1593" s="21"/>
    </row>
    <row r="1594" ht="14.25" spans="1:10">
      <c r="A1594" s="18" t="s">
        <v>4270</v>
      </c>
      <c r="B1594" s="21"/>
      <c r="C1594" s="21"/>
      <c r="D1594" s="21"/>
      <c r="E1594" s="21"/>
      <c r="F1594" s="21"/>
      <c r="G1594" s="21"/>
      <c r="H1594" s="21"/>
      <c r="I1594" s="21"/>
      <c r="J1594" s="21"/>
    </row>
    <row r="1595" ht="42.75" spans="1:10">
      <c r="A1595" s="18" t="s">
        <v>4219</v>
      </c>
      <c r="B1595" s="18" t="s">
        <v>4271</v>
      </c>
      <c r="C1595" s="18" t="s">
        <v>1954</v>
      </c>
      <c r="D1595" s="18" t="s">
        <v>1964</v>
      </c>
      <c r="E1595" s="18" t="s">
        <v>4272</v>
      </c>
      <c r="F1595" s="18" t="s">
        <v>1956</v>
      </c>
      <c r="G1595" s="18" t="s">
        <v>1962</v>
      </c>
      <c r="H1595" s="18" t="s">
        <v>1963</v>
      </c>
      <c r="I1595" s="18" t="s">
        <v>1959</v>
      </c>
      <c r="J1595" s="18" t="s">
        <v>3222</v>
      </c>
    </row>
    <row r="1596" ht="14.25" spans="1:10">
      <c r="A1596" s="21"/>
      <c r="B1596" s="21"/>
      <c r="C1596" s="18" t="s">
        <v>1954</v>
      </c>
      <c r="D1596" s="18" t="s">
        <v>2129</v>
      </c>
      <c r="E1596" s="18" t="s">
        <v>4273</v>
      </c>
      <c r="F1596" s="18" t="s">
        <v>1956</v>
      </c>
      <c r="G1596" s="18" t="s">
        <v>4274</v>
      </c>
      <c r="H1596" s="18" t="s">
        <v>2001</v>
      </c>
      <c r="I1596" s="18" t="s">
        <v>1959</v>
      </c>
      <c r="J1596" s="18" t="s">
        <v>3222</v>
      </c>
    </row>
    <row r="1597" ht="14.25" spans="1:10">
      <c r="A1597" s="21"/>
      <c r="B1597" s="21"/>
      <c r="C1597" s="18" t="s">
        <v>1966</v>
      </c>
      <c r="D1597" s="18" t="s">
        <v>1967</v>
      </c>
      <c r="E1597" s="18" t="s">
        <v>4275</v>
      </c>
      <c r="F1597" s="18" t="s">
        <v>1969</v>
      </c>
      <c r="G1597" s="18" t="s">
        <v>2032</v>
      </c>
      <c r="H1597" s="18" t="s">
        <v>1963</v>
      </c>
      <c r="I1597" s="18" t="s">
        <v>1959</v>
      </c>
      <c r="J1597" s="18" t="s">
        <v>3222</v>
      </c>
    </row>
    <row r="1598" ht="14.25" spans="1:10">
      <c r="A1598" s="21"/>
      <c r="B1598" s="21"/>
      <c r="C1598" s="18" t="s">
        <v>1971</v>
      </c>
      <c r="D1598" s="18" t="s">
        <v>1972</v>
      </c>
      <c r="E1598" s="18" t="s">
        <v>1973</v>
      </c>
      <c r="F1598" s="18" t="s">
        <v>1969</v>
      </c>
      <c r="G1598" s="18" t="s">
        <v>2032</v>
      </c>
      <c r="H1598" s="18" t="s">
        <v>1963</v>
      </c>
      <c r="I1598" s="18" t="s">
        <v>1959</v>
      </c>
      <c r="J1598" s="18" t="s">
        <v>3222</v>
      </c>
    </row>
    <row r="1599" ht="14.25" spans="1:10">
      <c r="A1599" s="18" t="s">
        <v>4276</v>
      </c>
      <c r="B1599" s="21"/>
      <c r="C1599" s="21"/>
      <c r="D1599" s="21"/>
      <c r="E1599" s="21"/>
      <c r="F1599" s="21"/>
      <c r="G1599" s="21"/>
      <c r="H1599" s="21"/>
      <c r="I1599" s="21"/>
      <c r="J1599" s="21"/>
    </row>
    <row r="1600" ht="14.25" spans="1:10">
      <c r="A1600" s="18" t="s">
        <v>4277</v>
      </c>
      <c r="B1600" s="21"/>
      <c r="C1600" s="21"/>
      <c r="D1600" s="21"/>
      <c r="E1600" s="21"/>
      <c r="F1600" s="21"/>
      <c r="G1600" s="21"/>
      <c r="H1600" s="21"/>
      <c r="I1600" s="21"/>
      <c r="J1600" s="21"/>
    </row>
    <row r="1601" ht="28.5" spans="1:10">
      <c r="A1601" s="18" t="s">
        <v>4278</v>
      </c>
      <c r="B1601" s="18" t="s">
        <v>4279</v>
      </c>
      <c r="C1601" s="18" t="s">
        <v>1954</v>
      </c>
      <c r="D1601" s="18" t="s">
        <v>1955</v>
      </c>
      <c r="E1601" s="18" t="s">
        <v>4280</v>
      </c>
      <c r="F1601" s="18" t="s">
        <v>1956</v>
      </c>
      <c r="G1601" s="18" t="s">
        <v>3141</v>
      </c>
      <c r="H1601" s="18" t="s">
        <v>1958</v>
      </c>
      <c r="I1601" s="18" t="s">
        <v>1959</v>
      </c>
      <c r="J1601" s="18" t="s">
        <v>4280</v>
      </c>
    </row>
    <row r="1602" ht="14.25" spans="1:10">
      <c r="A1602" s="21"/>
      <c r="B1602" s="21"/>
      <c r="C1602" s="18" t="s">
        <v>1954</v>
      </c>
      <c r="D1602" s="18" t="s">
        <v>1960</v>
      </c>
      <c r="E1602" s="18" t="s">
        <v>2337</v>
      </c>
      <c r="F1602" s="18" t="s">
        <v>1956</v>
      </c>
      <c r="G1602" s="18" t="s">
        <v>1962</v>
      </c>
      <c r="H1602" s="18" t="s">
        <v>1963</v>
      </c>
      <c r="I1602" s="18" t="s">
        <v>2055</v>
      </c>
      <c r="J1602" s="18" t="s">
        <v>4280</v>
      </c>
    </row>
    <row r="1603" ht="14.25" spans="1:10">
      <c r="A1603" s="21"/>
      <c r="B1603" s="21"/>
      <c r="C1603" s="18" t="s">
        <v>1966</v>
      </c>
      <c r="D1603" s="18" t="s">
        <v>2092</v>
      </c>
      <c r="E1603" s="18" t="s">
        <v>4281</v>
      </c>
      <c r="F1603" s="18" t="s">
        <v>1956</v>
      </c>
      <c r="G1603" s="18" t="s">
        <v>4282</v>
      </c>
      <c r="H1603" s="18" t="s">
        <v>1950</v>
      </c>
      <c r="I1603" s="18" t="s">
        <v>2055</v>
      </c>
      <c r="J1603" s="18" t="s">
        <v>4280</v>
      </c>
    </row>
    <row r="1604" ht="14.25" spans="1:10">
      <c r="A1604" s="21"/>
      <c r="B1604" s="21"/>
      <c r="C1604" s="18" t="s">
        <v>1971</v>
      </c>
      <c r="D1604" s="18" t="s">
        <v>1972</v>
      </c>
      <c r="E1604" s="18" t="s">
        <v>2551</v>
      </c>
      <c r="F1604" s="18" t="s">
        <v>1956</v>
      </c>
      <c r="G1604" s="18" t="s">
        <v>2032</v>
      </c>
      <c r="H1604" s="18" t="s">
        <v>1963</v>
      </c>
      <c r="I1604" s="18" t="s">
        <v>2055</v>
      </c>
      <c r="J1604" s="18" t="s">
        <v>4280</v>
      </c>
    </row>
    <row r="1605" ht="71.25" spans="1:10">
      <c r="A1605" s="18" t="s">
        <v>4283</v>
      </c>
      <c r="B1605" s="18" t="s">
        <v>4284</v>
      </c>
      <c r="C1605" s="18" t="s">
        <v>1954</v>
      </c>
      <c r="D1605" s="18" t="s">
        <v>1955</v>
      </c>
      <c r="E1605" s="18" t="s">
        <v>4285</v>
      </c>
      <c r="F1605" s="18" t="s">
        <v>2246</v>
      </c>
      <c r="G1605" s="18" t="s">
        <v>2332</v>
      </c>
      <c r="H1605" s="18" t="s">
        <v>2229</v>
      </c>
      <c r="I1605" s="18" t="s">
        <v>2055</v>
      </c>
      <c r="J1605" s="18" t="s">
        <v>4286</v>
      </c>
    </row>
    <row r="1606" ht="28.5" spans="1:10">
      <c r="A1606" s="21"/>
      <c r="B1606" s="21"/>
      <c r="C1606" s="18" t="s">
        <v>1954</v>
      </c>
      <c r="D1606" s="18" t="s">
        <v>1960</v>
      </c>
      <c r="E1606" s="18" t="s">
        <v>2128</v>
      </c>
      <c r="F1606" s="18" t="s">
        <v>1956</v>
      </c>
      <c r="G1606" s="18" t="s">
        <v>1962</v>
      </c>
      <c r="H1606" s="18" t="s">
        <v>1963</v>
      </c>
      <c r="I1606" s="18" t="s">
        <v>2055</v>
      </c>
      <c r="J1606" s="18" t="s">
        <v>4287</v>
      </c>
    </row>
    <row r="1607" ht="28.5" spans="1:10">
      <c r="A1607" s="21"/>
      <c r="B1607" s="21"/>
      <c r="C1607" s="18" t="s">
        <v>1954</v>
      </c>
      <c r="D1607" s="18" t="s">
        <v>1964</v>
      </c>
      <c r="E1607" s="18" t="s">
        <v>4288</v>
      </c>
      <c r="F1607" s="18" t="s">
        <v>1956</v>
      </c>
      <c r="G1607" s="18" t="s">
        <v>1962</v>
      </c>
      <c r="H1607" s="18" t="s">
        <v>1963</v>
      </c>
      <c r="I1607" s="18" t="s">
        <v>2055</v>
      </c>
      <c r="J1607" s="18" t="s">
        <v>4289</v>
      </c>
    </row>
    <row r="1608" ht="14.25" spans="1:10">
      <c r="A1608" s="21"/>
      <c r="B1608" s="21"/>
      <c r="C1608" s="18" t="s">
        <v>1954</v>
      </c>
      <c r="D1608" s="18" t="s">
        <v>2129</v>
      </c>
      <c r="E1608" s="18" t="s">
        <v>4290</v>
      </c>
      <c r="F1608" s="18" t="s">
        <v>1956</v>
      </c>
      <c r="G1608" s="18" t="s">
        <v>2135</v>
      </c>
      <c r="H1608" s="18" t="s">
        <v>1958</v>
      </c>
      <c r="I1608" s="18" t="s">
        <v>1959</v>
      </c>
      <c r="J1608" s="18" t="s">
        <v>4291</v>
      </c>
    </row>
    <row r="1609" ht="42.75" spans="1:10">
      <c r="A1609" s="21"/>
      <c r="B1609" s="21"/>
      <c r="C1609" s="18" t="s">
        <v>1966</v>
      </c>
      <c r="D1609" s="18" t="s">
        <v>1993</v>
      </c>
      <c r="E1609" s="18" t="s">
        <v>4292</v>
      </c>
      <c r="F1609" s="18" t="s">
        <v>1956</v>
      </c>
      <c r="G1609" s="18" t="s">
        <v>1962</v>
      </c>
      <c r="H1609" s="18" t="s">
        <v>1963</v>
      </c>
      <c r="I1609" s="18" t="s">
        <v>2055</v>
      </c>
      <c r="J1609" s="18" t="s">
        <v>4293</v>
      </c>
    </row>
    <row r="1610" ht="28.5" spans="1:10">
      <c r="A1610" s="21"/>
      <c r="B1610" s="21"/>
      <c r="C1610" s="18" t="s">
        <v>1971</v>
      </c>
      <c r="D1610" s="18" t="s">
        <v>1972</v>
      </c>
      <c r="E1610" s="18" t="s">
        <v>2074</v>
      </c>
      <c r="F1610" s="18" t="s">
        <v>1956</v>
      </c>
      <c r="G1610" s="18" t="s">
        <v>2032</v>
      </c>
      <c r="H1610" s="18" t="s">
        <v>1963</v>
      </c>
      <c r="I1610" s="18" t="s">
        <v>2055</v>
      </c>
      <c r="J1610" s="18" t="s">
        <v>4294</v>
      </c>
    </row>
    <row r="1611" ht="14.25" spans="1:10">
      <c r="A1611" s="18" t="s">
        <v>4295</v>
      </c>
      <c r="B1611" s="21"/>
      <c r="C1611" s="21"/>
      <c r="D1611" s="21"/>
      <c r="E1611" s="21"/>
      <c r="F1611" s="21"/>
      <c r="G1611" s="21"/>
      <c r="H1611" s="21"/>
      <c r="I1611" s="21"/>
      <c r="J1611" s="21"/>
    </row>
    <row r="1612" ht="14.25" spans="1:10">
      <c r="A1612" s="18" t="s">
        <v>4296</v>
      </c>
      <c r="B1612" s="21"/>
      <c r="C1612" s="21"/>
      <c r="D1612" s="21"/>
      <c r="E1612" s="21"/>
      <c r="F1612" s="21"/>
      <c r="G1612" s="21"/>
      <c r="H1612" s="21"/>
      <c r="I1612" s="21"/>
      <c r="J1612" s="21"/>
    </row>
    <row r="1613" ht="28.5" spans="1:10">
      <c r="A1613" s="18" t="s">
        <v>4283</v>
      </c>
      <c r="B1613" s="18" t="s">
        <v>4297</v>
      </c>
      <c r="C1613" s="18" t="s">
        <v>1954</v>
      </c>
      <c r="D1613" s="18" t="s">
        <v>1955</v>
      </c>
      <c r="E1613" s="18" t="s">
        <v>4297</v>
      </c>
      <c r="F1613" s="18" t="s">
        <v>1969</v>
      </c>
      <c r="G1613" s="18" t="s">
        <v>3718</v>
      </c>
      <c r="H1613" s="18" t="s">
        <v>1958</v>
      </c>
      <c r="I1613" s="18" t="s">
        <v>1959</v>
      </c>
      <c r="J1613" s="18" t="s">
        <v>4297</v>
      </c>
    </row>
    <row r="1614" ht="14.25" spans="1:10">
      <c r="A1614" s="21"/>
      <c r="B1614" s="21"/>
      <c r="C1614" s="18" t="s">
        <v>1966</v>
      </c>
      <c r="D1614" s="18" t="s">
        <v>1967</v>
      </c>
      <c r="E1614" s="18" t="s">
        <v>3047</v>
      </c>
      <c r="F1614" s="18" t="s">
        <v>1969</v>
      </c>
      <c r="G1614" s="18" t="s">
        <v>2032</v>
      </c>
      <c r="H1614" s="18" t="s">
        <v>1963</v>
      </c>
      <c r="I1614" s="18" t="s">
        <v>1959</v>
      </c>
      <c r="J1614" s="18" t="s">
        <v>4297</v>
      </c>
    </row>
    <row r="1615" ht="14.25" spans="1:10">
      <c r="A1615" s="21"/>
      <c r="B1615" s="21"/>
      <c r="C1615" s="18" t="s">
        <v>1971</v>
      </c>
      <c r="D1615" s="18" t="s">
        <v>1972</v>
      </c>
      <c r="E1615" s="18" t="s">
        <v>1973</v>
      </c>
      <c r="F1615" s="18" t="s">
        <v>1969</v>
      </c>
      <c r="G1615" s="18" t="s">
        <v>2032</v>
      </c>
      <c r="H1615" s="18" t="s">
        <v>1963</v>
      </c>
      <c r="I1615" s="18" t="s">
        <v>1959</v>
      </c>
      <c r="J1615" s="18" t="s">
        <v>4297</v>
      </c>
    </row>
    <row r="1616" ht="28.5" spans="1:10">
      <c r="A1616" s="18" t="s">
        <v>4298</v>
      </c>
      <c r="B1616" s="18" t="s">
        <v>4299</v>
      </c>
      <c r="C1616" s="18" t="s">
        <v>1954</v>
      </c>
      <c r="D1616" s="18" t="s">
        <v>1955</v>
      </c>
      <c r="E1616" s="18" t="s">
        <v>4299</v>
      </c>
      <c r="F1616" s="18" t="s">
        <v>1969</v>
      </c>
      <c r="G1616" s="18" t="s">
        <v>4300</v>
      </c>
      <c r="H1616" s="18" t="s">
        <v>2001</v>
      </c>
      <c r="I1616" s="18" t="s">
        <v>1959</v>
      </c>
      <c r="J1616" s="18" t="s">
        <v>4299</v>
      </c>
    </row>
    <row r="1617" ht="28.5" spans="1:10">
      <c r="A1617" s="21"/>
      <c r="B1617" s="21"/>
      <c r="C1617" s="18" t="s">
        <v>1966</v>
      </c>
      <c r="D1617" s="18" t="s">
        <v>1967</v>
      </c>
      <c r="E1617" s="18" t="s">
        <v>3047</v>
      </c>
      <c r="F1617" s="18" t="s">
        <v>1969</v>
      </c>
      <c r="G1617" s="18" t="s">
        <v>2032</v>
      </c>
      <c r="H1617" s="18" t="s">
        <v>1963</v>
      </c>
      <c r="I1617" s="18" t="s">
        <v>1959</v>
      </c>
      <c r="J1617" s="18" t="s">
        <v>4299</v>
      </c>
    </row>
    <row r="1618" ht="28.5" spans="1:10">
      <c r="A1618" s="21"/>
      <c r="B1618" s="21"/>
      <c r="C1618" s="18" t="s">
        <v>1971</v>
      </c>
      <c r="D1618" s="18" t="s">
        <v>1972</v>
      </c>
      <c r="E1618" s="18" t="s">
        <v>4301</v>
      </c>
      <c r="F1618" s="18" t="s">
        <v>1969</v>
      </c>
      <c r="G1618" s="18" t="s">
        <v>2032</v>
      </c>
      <c r="H1618" s="18" t="s">
        <v>1963</v>
      </c>
      <c r="I1618" s="18" t="s">
        <v>1959</v>
      </c>
      <c r="J1618" s="18" t="s">
        <v>4299</v>
      </c>
    </row>
    <row r="1619" ht="14.25" spans="1:10">
      <c r="A1619" s="18" t="s">
        <v>4302</v>
      </c>
      <c r="B1619" s="21"/>
      <c r="C1619" s="21"/>
      <c r="D1619" s="21"/>
      <c r="E1619" s="21"/>
      <c r="F1619" s="21"/>
      <c r="G1619" s="21"/>
      <c r="H1619" s="21"/>
      <c r="I1619" s="21"/>
      <c r="J1619" s="21"/>
    </row>
    <row r="1620" ht="14.25" spans="1:10">
      <c r="A1620" s="18" t="s">
        <v>4303</v>
      </c>
      <c r="B1620" s="21"/>
      <c r="C1620" s="21"/>
      <c r="D1620" s="21"/>
      <c r="E1620" s="21"/>
      <c r="F1620" s="21"/>
      <c r="G1620" s="21"/>
      <c r="H1620" s="21"/>
      <c r="I1620" s="21"/>
      <c r="J1620" s="21"/>
    </row>
    <row r="1621" ht="213.75" spans="1:10">
      <c r="A1621" s="18" t="s">
        <v>4191</v>
      </c>
      <c r="B1621" s="18" t="s">
        <v>4192</v>
      </c>
      <c r="C1621" s="18" t="s">
        <v>1954</v>
      </c>
      <c r="D1621" s="18" t="s">
        <v>1955</v>
      </c>
      <c r="E1621" s="18" t="s">
        <v>4193</v>
      </c>
      <c r="F1621" s="18" t="s">
        <v>1969</v>
      </c>
      <c r="G1621" s="18" t="s">
        <v>4247</v>
      </c>
      <c r="H1621" s="18" t="s">
        <v>2105</v>
      </c>
      <c r="I1621" s="18" t="s">
        <v>1959</v>
      </c>
      <c r="J1621" s="18" t="s">
        <v>4304</v>
      </c>
    </row>
    <row r="1622" ht="57" spans="1:10">
      <c r="A1622" s="21"/>
      <c r="B1622" s="21"/>
      <c r="C1622" s="18" t="s">
        <v>1954</v>
      </c>
      <c r="D1622" s="18" t="s">
        <v>1960</v>
      </c>
      <c r="E1622" s="18" t="s">
        <v>4194</v>
      </c>
      <c r="F1622" s="18" t="s">
        <v>1969</v>
      </c>
      <c r="G1622" s="18" t="s">
        <v>1962</v>
      </c>
      <c r="H1622" s="18" t="s">
        <v>1963</v>
      </c>
      <c r="I1622" s="18" t="s">
        <v>1959</v>
      </c>
      <c r="J1622" s="18" t="s">
        <v>4304</v>
      </c>
    </row>
    <row r="1623" ht="28.5" spans="1:10">
      <c r="A1623" s="21"/>
      <c r="B1623" s="21"/>
      <c r="C1623" s="18" t="s">
        <v>1954</v>
      </c>
      <c r="D1623" s="18" t="s">
        <v>1964</v>
      </c>
      <c r="E1623" s="18" t="s">
        <v>4195</v>
      </c>
      <c r="F1623" s="18" t="s">
        <v>1969</v>
      </c>
      <c r="G1623" s="18" t="s">
        <v>1962</v>
      </c>
      <c r="H1623" s="18" t="s">
        <v>1963</v>
      </c>
      <c r="I1623" s="18" t="s">
        <v>1959</v>
      </c>
      <c r="J1623" s="18" t="s">
        <v>4304</v>
      </c>
    </row>
    <row r="1624" ht="28.5" spans="1:10">
      <c r="A1624" s="21"/>
      <c r="B1624" s="21"/>
      <c r="C1624" s="18" t="s">
        <v>1954</v>
      </c>
      <c r="D1624" s="18" t="s">
        <v>2129</v>
      </c>
      <c r="E1624" s="18" t="s">
        <v>4197</v>
      </c>
      <c r="F1624" s="18" t="s">
        <v>1969</v>
      </c>
      <c r="G1624" s="18" t="s">
        <v>4274</v>
      </c>
      <c r="H1624" s="18" t="s">
        <v>2001</v>
      </c>
      <c r="I1624" s="18" t="s">
        <v>1959</v>
      </c>
      <c r="J1624" s="18" t="s">
        <v>4304</v>
      </c>
    </row>
    <row r="1625" ht="28.5" spans="1:10">
      <c r="A1625" s="21"/>
      <c r="B1625" s="21"/>
      <c r="C1625" s="18" t="s">
        <v>1966</v>
      </c>
      <c r="D1625" s="18" t="s">
        <v>1993</v>
      </c>
      <c r="E1625" s="18" t="s">
        <v>4199</v>
      </c>
      <c r="F1625" s="18" t="s">
        <v>1969</v>
      </c>
      <c r="G1625" s="18" t="s">
        <v>1962</v>
      </c>
      <c r="H1625" s="18" t="s">
        <v>1963</v>
      </c>
      <c r="I1625" s="18" t="s">
        <v>1959</v>
      </c>
      <c r="J1625" s="18" t="s">
        <v>4304</v>
      </c>
    </row>
    <row r="1626" ht="28.5" spans="1:10">
      <c r="A1626" s="21"/>
      <c r="B1626" s="21"/>
      <c r="C1626" s="18" t="s">
        <v>1971</v>
      </c>
      <c r="D1626" s="18" t="s">
        <v>1972</v>
      </c>
      <c r="E1626" s="18" t="s">
        <v>2120</v>
      </c>
      <c r="F1626" s="18" t="s">
        <v>1969</v>
      </c>
      <c r="G1626" s="18" t="s">
        <v>2032</v>
      </c>
      <c r="H1626" s="18" t="s">
        <v>1963</v>
      </c>
      <c r="I1626" s="18" t="s">
        <v>1959</v>
      </c>
      <c r="J1626" s="18" t="s">
        <v>4304</v>
      </c>
    </row>
    <row r="1627" ht="14.25" spans="1:10">
      <c r="A1627" s="18" t="s">
        <v>4305</v>
      </c>
      <c r="B1627" s="21"/>
      <c r="C1627" s="21"/>
      <c r="D1627" s="21"/>
      <c r="E1627" s="21"/>
      <c r="F1627" s="21"/>
      <c r="G1627" s="21"/>
      <c r="H1627" s="21"/>
      <c r="I1627" s="21"/>
      <c r="J1627" s="21"/>
    </row>
    <row r="1628" ht="14.25" spans="1:10">
      <c r="A1628" s="18" t="s">
        <v>4306</v>
      </c>
      <c r="B1628" s="21"/>
      <c r="C1628" s="21"/>
      <c r="D1628" s="21"/>
      <c r="E1628" s="21"/>
      <c r="F1628" s="21"/>
      <c r="G1628" s="21"/>
      <c r="H1628" s="21"/>
      <c r="I1628" s="21"/>
      <c r="J1628" s="21"/>
    </row>
    <row r="1629" ht="57" spans="1:10">
      <c r="A1629" s="18" t="s">
        <v>4307</v>
      </c>
      <c r="B1629" s="18" t="s">
        <v>4308</v>
      </c>
      <c r="C1629" s="18" t="s">
        <v>1954</v>
      </c>
      <c r="D1629" s="18" t="s">
        <v>1955</v>
      </c>
      <c r="E1629" s="18" t="s">
        <v>4309</v>
      </c>
      <c r="F1629" s="18" t="s">
        <v>1956</v>
      </c>
      <c r="G1629" s="18" t="s">
        <v>4310</v>
      </c>
      <c r="H1629" s="18" t="s">
        <v>2204</v>
      </c>
      <c r="I1629" s="18" t="s">
        <v>1959</v>
      </c>
      <c r="J1629" s="18" t="s">
        <v>4311</v>
      </c>
    </row>
    <row r="1630" ht="185.25" spans="1:10">
      <c r="A1630" s="21"/>
      <c r="B1630" s="21"/>
      <c r="C1630" s="18" t="s">
        <v>1966</v>
      </c>
      <c r="D1630" s="18" t="s">
        <v>1993</v>
      </c>
      <c r="E1630" s="18" t="s">
        <v>4312</v>
      </c>
      <c r="F1630" s="18" t="s">
        <v>1969</v>
      </c>
      <c r="G1630" s="18" t="s">
        <v>4313</v>
      </c>
      <c r="H1630" s="18" t="s">
        <v>1963</v>
      </c>
      <c r="I1630" s="18" t="s">
        <v>2055</v>
      </c>
      <c r="J1630" s="18" t="s">
        <v>4314</v>
      </c>
    </row>
    <row r="1631" ht="57" spans="1:10">
      <c r="A1631" s="21"/>
      <c r="B1631" s="21"/>
      <c r="C1631" s="18" t="s">
        <v>1971</v>
      </c>
      <c r="D1631" s="18" t="s">
        <v>1972</v>
      </c>
      <c r="E1631" s="18" t="s">
        <v>4315</v>
      </c>
      <c r="F1631" s="18" t="s">
        <v>1969</v>
      </c>
      <c r="G1631" s="18" t="s">
        <v>4315</v>
      </c>
      <c r="H1631" s="18" t="s">
        <v>1963</v>
      </c>
      <c r="I1631" s="18" t="s">
        <v>1959</v>
      </c>
      <c r="J1631" s="18" t="s">
        <v>4316</v>
      </c>
    </row>
    <row r="1632" ht="14.25" spans="1:10">
      <c r="A1632" s="18" t="s">
        <v>4317</v>
      </c>
      <c r="B1632" s="21"/>
      <c r="C1632" s="21"/>
      <c r="D1632" s="21"/>
      <c r="E1632" s="21"/>
      <c r="F1632" s="21"/>
      <c r="G1632" s="21"/>
      <c r="H1632" s="21"/>
      <c r="I1632" s="21"/>
      <c r="J1632" s="21"/>
    </row>
    <row r="1633" ht="14.25" spans="1:10">
      <c r="A1633" s="18" t="s">
        <v>4318</v>
      </c>
      <c r="B1633" s="21"/>
      <c r="C1633" s="21"/>
      <c r="D1633" s="21"/>
      <c r="E1633" s="21"/>
      <c r="F1633" s="21"/>
      <c r="G1633" s="21"/>
      <c r="H1633" s="21"/>
      <c r="I1633" s="21"/>
      <c r="J1633" s="21"/>
    </row>
    <row r="1634" ht="28.5" spans="1:10">
      <c r="A1634" s="18" t="s">
        <v>4319</v>
      </c>
      <c r="B1634" s="18" t="s">
        <v>4320</v>
      </c>
      <c r="C1634" s="18" t="s">
        <v>1954</v>
      </c>
      <c r="D1634" s="18" t="s">
        <v>1960</v>
      </c>
      <c r="E1634" s="18" t="s">
        <v>4321</v>
      </c>
      <c r="F1634" s="18" t="s">
        <v>1956</v>
      </c>
      <c r="G1634" s="18" t="s">
        <v>1962</v>
      </c>
      <c r="H1634" s="18" t="s">
        <v>1963</v>
      </c>
      <c r="I1634" s="18" t="s">
        <v>1959</v>
      </c>
      <c r="J1634" s="18" t="s">
        <v>4322</v>
      </c>
    </row>
    <row r="1635" ht="28.5" spans="1:10">
      <c r="A1635" s="21"/>
      <c r="B1635" s="21"/>
      <c r="C1635" s="18" t="s">
        <v>1954</v>
      </c>
      <c r="D1635" s="18" t="s">
        <v>1964</v>
      </c>
      <c r="E1635" s="18" t="s">
        <v>4323</v>
      </c>
      <c r="F1635" s="18" t="s">
        <v>1956</v>
      </c>
      <c r="G1635" s="18" t="s">
        <v>1962</v>
      </c>
      <c r="H1635" s="18" t="s">
        <v>1963</v>
      </c>
      <c r="I1635" s="18" t="s">
        <v>1959</v>
      </c>
      <c r="J1635" s="18" t="s">
        <v>4324</v>
      </c>
    </row>
    <row r="1636" ht="28.5" spans="1:10">
      <c r="A1636" s="21"/>
      <c r="B1636" s="21"/>
      <c r="C1636" s="18" t="s">
        <v>1966</v>
      </c>
      <c r="D1636" s="18" t="s">
        <v>1993</v>
      </c>
      <c r="E1636" s="18" t="s">
        <v>4325</v>
      </c>
      <c r="F1636" s="18" t="s">
        <v>1969</v>
      </c>
      <c r="G1636" s="18" t="s">
        <v>2032</v>
      </c>
      <c r="H1636" s="18" t="s">
        <v>1963</v>
      </c>
      <c r="I1636" s="18" t="s">
        <v>1959</v>
      </c>
      <c r="J1636" s="18" t="s">
        <v>4326</v>
      </c>
    </row>
    <row r="1637" ht="14.25" spans="1:10">
      <c r="A1637" s="21"/>
      <c r="B1637" s="21"/>
      <c r="C1637" s="18" t="s">
        <v>1971</v>
      </c>
      <c r="D1637" s="18" t="s">
        <v>1972</v>
      </c>
      <c r="E1637" s="18" t="s">
        <v>2120</v>
      </c>
      <c r="F1637" s="18" t="s">
        <v>1969</v>
      </c>
      <c r="G1637" s="18" t="s">
        <v>2032</v>
      </c>
      <c r="H1637" s="18" t="s">
        <v>1963</v>
      </c>
      <c r="I1637" s="18" t="s">
        <v>1959</v>
      </c>
      <c r="J1637" s="18" t="s">
        <v>2120</v>
      </c>
    </row>
    <row r="1638" ht="85.5" spans="1:10">
      <c r="A1638" s="18" t="s">
        <v>4327</v>
      </c>
      <c r="B1638" s="18" t="s">
        <v>4328</v>
      </c>
      <c r="C1638" s="18" t="s">
        <v>1954</v>
      </c>
      <c r="D1638" s="18" t="s">
        <v>1955</v>
      </c>
      <c r="E1638" s="18" t="s">
        <v>4329</v>
      </c>
      <c r="F1638" s="18" t="s">
        <v>1956</v>
      </c>
      <c r="G1638" s="18" t="s">
        <v>2010</v>
      </c>
      <c r="H1638" s="18" t="s">
        <v>2229</v>
      </c>
      <c r="I1638" s="18" t="s">
        <v>1959</v>
      </c>
      <c r="J1638" s="18" t="s">
        <v>4330</v>
      </c>
    </row>
    <row r="1639" ht="42.75" spans="1:10">
      <c r="A1639" s="21"/>
      <c r="B1639" s="21"/>
      <c r="C1639" s="18" t="s">
        <v>1954</v>
      </c>
      <c r="D1639" s="18" t="s">
        <v>1960</v>
      </c>
      <c r="E1639" s="18" t="s">
        <v>4331</v>
      </c>
      <c r="F1639" s="18" t="s">
        <v>1956</v>
      </c>
      <c r="G1639" s="18" t="s">
        <v>2636</v>
      </c>
      <c r="H1639" s="18" t="s">
        <v>1963</v>
      </c>
      <c r="I1639" s="18" t="s">
        <v>1959</v>
      </c>
      <c r="J1639" s="18" t="s">
        <v>4332</v>
      </c>
    </row>
    <row r="1640" ht="28.5" spans="1:10">
      <c r="A1640" s="21"/>
      <c r="B1640" s="21"/>
      <c r="C1640" s="18" t="s">
        <v>1954</v>
      </c>
      <c r="D1640" s="18" t="s">
        <v>1960</v>
      </c>
      <c r="E1640" s="18" t="s">
        <v>4333</v>
      </c>
      <c r="F1640" s="18" t="s">
        <v>1956</v>
      </c>
      <c r="G1640" s="18" t="s">
        <v>2636</v>
      </c>
      <c r="H1640" s="18" t="s">
        <v>1963</v>
      </c>
      <c r="I1640" s="18" t="s">
        <v>1959</v>
      </c>
      <c r="J1640" s="18" t="s">
        <v>4332</v>
      </c>
    </row>
    <row r="1641" ht="14.25" spans="1:10">
      <c r="A1641" s="21"/>
      <c r="B1641" s="21"/>
      <c r="C1641" s="18" t="s">
        <v>1954</v>
      </c>
      <c r="D1641" s="18" t="s">
        <v>1964</v>
      </c>
      <c r="E1641" s="18" t="s">
        <v>4334</v>
      </c>
      <c r="F1641" s="18" t="s">
        <v>1969</v>
      </c>
      <c r="G1641" s="18" t="s">
        <v>4335</v>
      </c>
      <c r="H1641" s="18" t="s">
        <v>1963</v>
      </c>
      <c r="I1641" s="18" t="s">
        <v>1959</v>
      </c>
      <c r="J1641" s="18" t="s">
        <v>4336</v>
      </c>
    </row>
    <row r="1642" ht="42.75" spans="1:10">
      <c r="A1642" s="21"/>
      <c r="B1642" s="21"/>
      <c r="C1642" s="18" t="s">
        <v>1954</v>
      </c>
      <c r="D1642" s="18" t="s">
        <v>2129</v>
      </c>
      <c r="E1642" s="18" t="s">
        <v>4337</v>
      </c>
      <c r="F1642" s="18" t="s">
        <v>1956</v>
      </c>
      <c r="G1642" s="18" t="s">
        <v>2144</v>
      </c>
      <c r="H1642" s="18" t="s">
        <v>1958</v>
      </c>
      <c r="I1642" s="18" t="s">
        <v>1959</v>
      </c>
      <c r="J1642" s="18" t="s">
        <v>4338</v>
      </c>
    </row>
    <row r="1643" ht="28.5" spans="1:10">
      <c r="A1643" s="21"/>
      <c r="B1643" s="21"/>
      <c r="C1643" s="18" t="s">
        <v>1966</v>
      </c>
      <c r="D1643" s="18" t="s">
        <v>1993</v>
      </c>
      <c r="E1643" s="18" t="s">
        <v>4339</v>
      </c>
      <c r="F1643" s="18" t="s">
        <v>1956</v>
      </c>
      <c r="G1643" s="18" t="s">
        <v>4340</v>
      </c>
      <c r="H1643" s="18" t="s">
        <v>1950</v>
      </c>
      <c r="I1643" s="18" t="s">
        <v>2055</v>
      </c>
      <c r="J1643" s="18" t="s">
        <v>4341</v>
      </c>
    </row>
    <row r="1644" ht="42.75" spans="1:10">
      <c r="A1644" s="21"/>
      <c r="B1644" s="21"/>
      <c r="C1644" s="18" t="s">
        <v>1966</v>
      </c>
      <c r="D1644" s="18" t="s">
        <v>2153</v>
      </c>
      <c r="E1644" s="18" t="s">
        <v>4342</v>
      </c>
      <c r="F1644" s="18" t="s">
        <v>1956</v>
      </c>
      <c r="G1644" s="18" t="s">
        <v>3407</v>
      </c>
      <c r="H1644" s="18" t="s">
        <v>1963</v>
      </c>
      <c r="I1644" s="18" t="s">
        <v>1959</v>
      </c>
      <c r="J1644" s="18" t="s">
        <v>4343</v>
      </c>
    </row>
    <row r="1645" ht="42.75" spans="1:10">
      <c r="A1645" s="21"/>
      <c r="B1645" s="21"/>
      <c r="C1645" s="18" t="s">
        <v>1966</v>
      </c>
      <c r="D1645" s="18" t="s">
        <v>2092</v>
      </c>
      <c r="E1645" s="18" t="s">
        <v>4344</v>
      </c>
      <c r="F1645" s="18" t="s">
        <v>1956</v>
      </c>
      <c r="G1645" s="18" t="s">
        <v>3298</v>
      </c>
      <c r="H1645" s="18" t="s">
        <v>1950</v>
      </c>
      <c r="I1645" s="18" t="s">
        <v>2055</v>
      </c>
      <c r="J1645" s="18" t="s">
        <v>4345</v>
      </c>
    </row>
    <row r="1646" ht="14.25" spans="1:10">
      <c r="A1646" s="21"/>
      <c r="B1646" s="21"/>
      <c r="C1646" s="18" t="s">
        <v>1971</v>
      </c>
      <c r="D1646" s="18" t="s">
        <v>1972</v>
      </c>
      <c r="E1646" s="18" t="s">
        <v>2120</v>
      </c>
      <c r="F1646" s="18" t="s">
        <v>1969</v>
      </c>
      <c r="G1646" s="18" t="s">
        <v>3149</v>
      </c>
      <c r="H1646" s="18" t="s">
        <v>1963</v>
      </c>
      <c r="I1646" s="18" t="s">
        <v>1959</v>
      </c>
      <c r="J1646" s="18" t="s">
        <v>4346</v>
      </c>
    </row>
    <row r="1647" ht="57" spans="1:10">
      <c r="A1647" s="18" t="s">
        <v>4347</v>
      </c>
      <c r="B1647" s="18" t="s">
        <v>4348</v>
      </c>
      <c r="C1647" s="18" t="s">
        <v>1954</v>
      </c>
      <c r="D1647" s="18" t="s">
        <v>1955</v>
      </c>
      <c r="E1647" s="18" t="s">
        <v>4349</v>
      </c>
      <c r="F1647" s="18" t="s">
        <v>1956</v>
      </c>
      <c r="G1647" s="18" t="s">
        <v>4350</v>
      </c>
      <c r="H1647" s="18" t="s">
        <v>4019</v>
      </c>
      <c r="I1647" s="18" t="s">
        <v>1959</v>
      </c>
      <c r="J1647" s="18" t="s">
        <v>4351</v>
      </c>
    </row>
    <row r="1648" ht="42.75" spans="1:10">
      <c r="A1648" s="21"/>
      <c r="B1648" s="21"/>
      <c r="C1648" s="18" t="s">
        <v>1954</v>
      </c>
      <c r="D1648" s="18" t="s">
        <v>1960</v>
      </c>
      <c r="E1648" s="18" t="s">
        <v>4352</v>
      </c>
      <c r="F1648" s="18" t="s">
        <v>1956</v>
      </c>
      <c r="G1648" s="18" t="s">
        <v>2636</v>
      </c>
      <c r="H1648" s="18" t="s">
        <v>1963</v>
      </c>
      <c r="I1648" s="18" t="s">
        <v>1959</v>
      </c>
      <c r="J1648" s="18" t="s">
        <v>4353</v>
      </c>
    </row>
    <row r="1649" ht="42.75" spans="1:10">
      <c r="A1649" s="21"/>
      <c r="B1649" s="21"/>
      <c r="C1649" s="18" t="s">
        <v>1954</v>
      </c>
      <c r="D1649" s="18" t="s">
        <v>1964</v>
      </c>
      <c r="E1649" s="18" t="s">
        <v>4354</v>
      </c>
      <c r="F1649" s="18" t="s">
        <v>1956</v>
      </c>
      <c r="G1649" s="18" t="s">
        <v>2636</v>
      </c>
      <c r="H1649" s="18" t="s">
        <v>1963</v>
      </c>
      <c r="I1649" s="18" t="s">
        <v>1959</v>
      </c>
      <c r="J1649" s="18" t="s">
        <v>4355</v>
      </c>
    </row>
    <row r="1650" ht="28.5" spans="1:10">
      <c r="A1650" s="21"/>
      <c r="B1650" s="21"/>
      <c r="C1650" s="18" t="s">
        <v>1954</v>
      </c>
      <c r="D1650" s="18" t="s">
        <v>2129</v>
      </c>
      <c r="E1650" s="18" t="s">
        <v>4356</v>
      </c>
      <c r="F1650" s="18" t="s">
        <v>1956</v>
      </c>
      <c r="G1650" s="18" t="s">
        <v>4357</v>
      </c>
      <c r="H1650" s="18" t="s">
        <v>2037</v>
      </c>
      <c r="I1650" s="18" t="s">
        <v>1959</v>
      </c>
      <c r="J1650" s="18" t="s">
        <v>4358</v>
      </c>
    </row>
    <row r="1651" ht="28.5" spans="1:10">
      <c r="A1651" s="21"/>
      <c r="B1651" s="21"/>
      <c r="C1651" s="18" t="s">
        <v>1966</v>
      </c>
      <c r="D1651" s="18" t="s">
        <v>1967</v>
      </c>
      <c r="E1651" s="18" t="s">
        <v>4359</v>
      </c>
      <c r="F1651" s="18" t="s">
        <v>1956</v>
      </c>
      <c r="G1651" s="18" t="s">
        <v>3149</v>
      </c>
      <c r="H1651" s="18" t="s">
        <v>1963</v>
      </c>
      <c r="I1651" s="18" t="s">
        <v>1959</v>
      </c>
      <c r="J1651" s="18" t="s">
        <v>4360</v>
      </c>
    </row>
    <row r="1652" ht="28.5" spans="1:10">
      <c r="A1652" s="21"/>
      <c r="B1652" s="21"/>
      <c r="C1652" s="18" t="s">
        <v>1966</v>
      </c>
      <c r="D1652" s="18" t="s">
        <v>1993</v>
      </c>
      <c r="E1652" s="18" t="s">
        <v>4361</v>
      </c>
      <c r="F1652" s="18" t="s">
        <v>1956</v>
      </c>
      <c r="G1652" s="18" t="s">
        <v>3149</v>
      </c>
      <c r="H1652" s="18" t="s">
        <v>1963</v>
      </c>
      <c r="I1652" s="18" t="s">
        <v>1959</v>
      </c>
      <c r="J1652" s="18" t="s">
        <v>4362</v>
      </c>
    </row>
    <row r="1653" ht="28.5" spans="1:10">
      <c r="A1653" s="21"/>
      <c r="B1653" s="21"/>
      <c r="C1653" s="18" t="s">
        <v>1966</v>
      </c>
      <c r="D1653" s="18" t="s">
        <v>2153</v>
      </c>
      <c r="E1653" s="18" t="s">
        <v>4363</v>
      </c>
      <c r="F1653" s="18" t="s">
        <v>1956</v>
      </c>
      <c r="G1653" s="18" t="s">
        <v>2636</v>
      </c>
      <c r="H1653" s="18" t="s">
        <v>1963</v>
      </c>
      <c r="I1653" s="18" t="s">
        <v>1959</v>
      </c>
      <c r="J1653" s="18" t="s">
        <v>4364</v>
      </c>
    </row>
    <row r="1654" ht="28.5" spans="1:10">
      <c r="A1654" s="21"/>
      <c r="B1654" s="21"/>
      <c r="C1654" s="18" t="s">
        <v>1966</v>
      </c>
      <c r="D1654" s="18" t="s">
        <v>2092</v>
      </c>
      <c r="E1654" s="18" t="s">
        <v>4365</v>
      </c>
      <c r="F1654" s="18" t="s">
        <v>1956</v>
      </c>
      <c r="G1654" s="18" t="s">
        <v>3298</v>
      </c>
      <c r="H1654" s="18" t="s">
        <v>2145</v>
      </c>
      <c r="I1654" s="18" t="s">
        <v>1959</v>
      </c>
      <c r="J1654" s="18" t="s">
        <v>4366</v>
      </c>
    </row>
    <row r="1655" ht="14.25" spans="1:10">
      <c r="A1655" s="21"/>
      <c r="B1655" s="21"/>
      <c r="C1655" s="18" t="s">
        <v>1971</v>
      </c>
      <c r="D1655" s="18" t="s">
        <v>1972</v>
      </c>
      <c r="E1655" s="18" t="s">
        <v>4367</v>
      </c>
      <c r="F1655" s="18" t="s">
        <v>1956</v>
      </c>
      <c r="G1655" s="18" t="s">
        <v>4368</v>
      </c>
      <c r="H1655" s="18" t="s">
        <v>1963</v>
      </c>
      <c r="I1655" s="18" t="s">
        <v>1959</v>
      </c>
      <c r="J1655" s="18" t="s">
        <v>4369</v>
      </c>
    </row>
    <row r="1656" ht="14.25" spans="1:10">
      <c r="A1656" s="18" t="s">
        <v>4370</v>
      </c>
      <c r="B1656" s="21"/>
      <c r="C1656" s="21"/>
      <c r="D1656" s="21"/>
      <c r="E1656" s="21"/>
      <c r="F1656" s="21"/>
      <c r="G1656" s="21"/>
      <c r="H1656" s="21"/>
      <c r="I1656" s="21"/>
      <c r="J1656" s="21"/>
    </row>
    <row r="1657" ht="28.5" spans="1:10">
      <c r="A1657" s="18" t="s">
        <v>4371</v>
      </c>
      <c r="B1657" s="21"/>
      <c r="C1657" s="21"/>
      <c r="D1657" s="21"/>
      <c r="E1657" s="21"/>
      <c r="F1657" s="21"/>
      <c r="G1657" s="21"/>
      <c r="H1657" s="21"/>
      <c r="I1657" s="21"/>
      <c r="J1657" s="21"/>
    </row>
    <row r="1658" ht="57" spans="1:10">
      <c r="A1658" s="18" t="s">
        <v>3032</v>
      </c>
      <c r="B1658" s="18" t="s">
        <v>4372</v>
      </c>
      <c r="C1658" s="18" t="s">
        <v>1954</v>
      </c>
      <c r="D1658" s="18" t="s">
        <v>1964</v>
      </c>
      <c r="E1658" s="18" t="s">
        <v>4373</v>
      </c>
      <c r="F1658" s="18" t="s">
        <v>1956</v>
      </c>
      <c r="G1658" s="18" t="s">
        <v>1970</v>
      </c>
      <c r="H1658" s="18" t="s">
        <v>1963</v>
      </c>
      <c r="I1658" s="18" t="s">
        <v>2055</v>
      </c>
      <c r="J1658" s="18" t="s">
        <v>4373</v>
      </c>
    </row>
    <row r="1659" ht="14.25" spans="1:10">
      <c r="A1659" s="21"/>
      <c r="B1659" s="21"/>
      <c r="C1659" s="18" t="s">
        <v>1966</v>
      </c>
      <c r="D1659" s="18" t="s">
        <v>2092</v>
      </c>
      <c r="E1659" s="18" t="s">
        <v>4374</v>
      </c>
      <c r="F1659" s="18" t="s">
        <v>1956</v>
      </c>
      <c r="G1659" s="18" t="s">
        <v>1970</v>
      </c>
      <c r="H1659" s="18" t="s">
        <v>1963</v>
      </c>
      <c r="I1659" s="18" t="s">
        <v>2055</v>
      </c>
      <c r="J1659" s="18" t="s">
        <v>4374</v>
      </c>
    </row>
    <row r="1660" ht="14.25" spans="1:10">
      <c r="A1660" s="21"/>
      <c r="B1660" s="21"/>
      <c r="C1660" s="18" t="s">
        <v>1971</v>
      </c>
      <c r="D1660" s="18" t="s">
        <v>1972</v>
      </c>
      <c r="E1660" s="18" t="s">
        <v>4375</v>
      </c>
      <c r="F1660" s="18" t="s">
        <v>1956</v>
      </c>
      <c r="G1660" s="18" t="s">
        <v>2032</v>
      </c>
      <c r="H1660" s="18" t="s">
        <v>1963</v>
      </c>
      <c r="I1660" s="18" t="s">
        <v>2055</v>
      </c>
      <c r="J1660" s="18" t="s">
        <v>4375</v>
      </c>
    </row>
    <row r="1661" ht="14.25" spans="1:10">
      <c r="A1661" s="18" t="s">
        <v>4376</v>
      </c>
      <c r="B1661" s="21"/>
      <c r="C1661" s="21"/>
      <c r="D1661" s="21"/>
      <c r="E1661" s="21"/>
      <c r="F1661" s="21"/>
      <c r="G1661" s="21"/>
      <c r="H1661" s="21"/>
      <c r="I1661" s="21"/>
      <c r="J1661" s="21"/>
    </row>
    <row r="1662" ht="14.25" spans="1:10">
      <c r="A1662" s="18" t="s">
        <v>4377</v>
      </c>
      <c r="B1662" s="21"/>
      <c r="C1662" s="21"/>
      <c r="D1662" s="21"/>
      <c r="E1662" s="21"/>
      <c r="F1662" s="21"/>
      <c r="G1662" s="21"/>
      <c r="H1662" s="21"/>
      <c r="I1662" s="21"/>
      <c r="J1662" s="21"/>
    </row>
    <row r="1663" ht="28.5" spans="1:10">
      <c r="A1663" s="18" t="s">
        <v>4378</v>
      </c>
      <c r="B1663" s="21"/>
      <c r="C1663" s="21"/>
      <c r="D1663" s="21"/>
      <c r="E1663" s="21"/>
      <c r="F1663" s="21"/>
      <c r="G1663" s="21"/>
      <c r="H1663" s="21"/>
      <c r="I1663" s="21"/>
      <c r="J1663" s="21"/>
    </row>
    <row r="1664" ht="57" spans="1:10">
      <c r="A1664" s="18" t="s">
        <v>4379</v>
      </c>
      <c r="B1664" s="18" t="s">
        <v>4380</v>
      </c>
      <c r="C1664" s="18" t="s">
        <v>1954</v>
      </c>
      <c r="D1664" s="18" t="s">
        <v>1955</v>
      </c>
      <c r="E1664" s="18" t="s">
        <v>2563</v>
      </c>
      <c r="F1664" s="18" t="s">
        <v>1969</v>
      </c>
      <c r="G1664" s="18" t="s">
        <v>2564</v>
      </c>
      <c r="H1664" s="18" t="s">
        <v>1963</v>
      </c>
      <c r="I1664" s="18" t="s">
        <v>1959</v>
      </c>
      <c r="J1664" s="18" t="s">
        <v>3695</v>
      </c>
    </row>
    <row r="1665" ht="28.5" spans="1:10">
      <c r="A1665" s="21"/>
      <c r="B1665" s="21"/>
      <c r="C1665" s="18" t="s">
        <v>1966</v>
      </c>
      <c r="D1665" s="18" t="s">
        <v>1993</v>
      </c>
      <c r="E1665" s="18" t="s">
        <v>4381</v>
      </c>
      <c r="F1665" s="18" t="s">
        <v>1956</v>
      </c>
      <c r="G1665" s="18" t="s">
        <v>4381</v>
      </c>
      <c r="H1665" s="18" t="s">
        <v>1950</v>
      </c>
      <c r="I1665" s="18" t="s">
        <v>2055</v>
      </c>
      <c r="J1665" s="18" t="s">
        <v>4382</v>
      </c>
    </row>
    <row r="1666" ht="28.5" spans="1:10">
      <c r="A1666" s="21"/>
      <c r="B1666" s="21"/>
      <c r="C1666" s="18" t="s">
        <v>1971</v>
      </c>
      <c r="D1666" s="18" t="s">
        <v>1972</v>
      </c>
      <c r="E1666" s="18" t="s">
        <v>2074</v>
      </c>
      <c r="F1666" s="18" t="s">
        <v>1969</v>
      </c>
      <c r="G1666" s="18" t="s">
        <v>1970</v>
      </c>
      <c r="H1666" s="18" t="s">
        <v>1963</v>
      </c>
      <c r="I1666" s="18" t="s">
        <v>1959</v>
      </c>
      <c r="J1666" s="18" t="s">
        <v>4383</v>
      </c>
    </row>
    <row r="1667" ht="28.5" spans="1:10">
      <c r="A1667" s="18" t="s">
        <v>4384</v>
      </c>
      <c r="B1667" s="18" t="s">
        <v>4385</v>
      </c>
      <c r="C1667" s="18" t="s">
        <v>1954</v>
      </c>
      <c r="D1667" s="18" t="s">
        <v>1955</v>
      </c>
      <c r="E1667" s="18" t="s">
        <v>2563</v>
      </c>
      <c r="F1667" s="18" t="s">
        <v>1956</v>
      </c>
      <c r="G1667" s="18" t="s">
        <v>1962</v>
      </c>
      <c r="H1667" s="18" t="s">
        <v>1963</v>
      </c>
      <c r="I1667" s="18" t="s">
        <v>1959</v>
      </c>
      <c r="J1667" s="18" t="s">
        <v>4386</v>
      </c>
    </row>
    <row r="1668" ht="28.5" spans="1:10">
      <c r="A1668" s="21"/>
      <c r="B1668" s="21"/>
      <c r="C1668" s="18" t="s">
        <v>1966</v>
      </c>
      <c r="D1668" s="18" t="s">
        <v>1993</v>
      </c>
      <c r="E1668" s="18" t="s">
        <v>4385</v>
      </c>
      <c r="F1668" s="18" t="s">
        <v>1956</v>
      </c>
      <c r="G1668" s="18" t="s">
        <v>4385</v>
      </c>
      <c r="H1668" s="18" t="s">
        <v>1950</v>
      </c>
      <c r="I1668" s="18" t="s">
        <v>2055</v>
      </c>
      <c r="J1668" s="18" t="s">
        <v>4385</v>
      </c>
    </row>
    <row r="1669" ht="14.25" spans="1:10">
      <c r="A1669" s="21"/>
      <c r="B1669" s="21"/>
      <c r="C1669" s="18" t="s">
        <v>1971</v>
      </c>
      <c r="D1669" s="18" t="s">
        <v>1972</v>
      </c>
      <c r="E1669" s="18" t="s">
        <v>4387</v>
      </c>
      <c r="F1669" s="18" t="s">
        <v>1969</v>
      </c>
      <c r="G1669" s="18" t="s">
        <v>1970</v>
      </c>
      <c r="H1669" s="18" t="s">
        <v>1963</v>
      </c>
      <c r="I1669" s="18" t="s">
        <v>1959</v>
      </c>
      <c r="J1669" s="18" t="s">
        <v>4387</v>
      </c>
    </row>
    <row r="1670" ht="14.25" spans="1:10">
      <c r="A1670" s="18" t="s">
        <v>4388</v>
      </c>
      <c r="B1670" s="18" t="s">
        <v>4389</v>
      </c>
      <c r="C1670" s="18" t="s">
        <v>1954</v>
      </c>
      <c r="D1670" s="18" t="s">
        <v>1955</v>
      </c>
      <c r="E1670" s="18" t="s">
        <v>2563</v>
      </c>
      <c r="F1670" s="18" t="s">
        <v>1956</v>
      </c>
      <c r="G1670" s="18" t="s">
        <v>1962</v>
      </c>
      <c r="H1670" s="18" t="s">
        <v>1963</v>
      </c>
      <c r="I1670" s="18" t="s">
        <v>1959</v>
      </c>
      <c r="J1670" s="18" t="s">
        <v>2563</v>
      </c>
    </row>
    <row r="1671" ht="28.5" spans="1:10">
      <c r="A1671" s="21"/>
      <c r="B1671" s="21"/>
      <c r="C1671" s="18" t="s">
        <v>1966</v>
      </c>
      <c r="D1671" s="18" t="s">
        <v>1993</v>
      </c>
      <c r="E1671" s="18" t="s">
        <v>4389</v>
      </c>
      <c r="F1671" s="18" t="s">
        <v>1956</v>
      </c>
      <c r="G1671" s="18" t="s">
        <v>4389</v>
      </c>
      <c r="H1671" s="18" t="s">
        <v>1950</v>
      </c>
      <c r="I1671" s="18" t="s">
        <v>2055</v>
      </c>
      <c r="J1671" s="18" t="s">
        <v>4389</v>
      </c>
    </row>
    <row r="1672" ht="14.25" spans="1:10">
      <c r="A1672" s="21"/>
      <c r="B1672" s="21"/>
      <c r="C1672" s="18" t="s">
        <v>1971</v>
      </c>
      <c r="D1672" s="18" t="s">
        <v>1972</v>
      </c>
      <c r="E1672" s="18" t="s">
        <v>2551</v>
      </c>
      <c r="F1672" s="18" t="s">
        <v>1969</v>
      </c>
      <c r="G1672" s="18" t="s">
        <v>2083</v>
      </c>
      <c r="H1672" s="18" t="s">
        <v>1963</v>
      </c>
      <c r="I1672" s="18" t="s">
        <v>1959</v>
      </c>
      <c r="J1672" s="18" t="s">
        <v>2551</v>
      </c>
    </row>
    <row r="1673" ht="156.75" spans="1:10">
      <c r="A1673" s="18" t="s">
        <v>4390</v>
      </c>
      <c r="B1673" s="18" t="s">
        <v>4391</v>
      </c>
      <c r="C1673" s="18" t="s">
        <v>1954</v>
      </c>
      <c r="D1673" s="18" t="s">
        <v>1955</v>
      </c>
      <c r="E1673" s="18" t="s">
        <v>4392</v>
      </c>
      <c r="F1673" s="18" t="s">
        <v>1969</v>
      </c>
      <c r="G1673" s="18" t="s">
        <v>2010</v>
      </c>
      <c r="H1673" s="18" t="s">
        <v>4393</v>
      </c>
      <c r="I1673" s="18" t="s">
        <v>1959</v>
      </c>
      <c r="J1673" s="18" t="s">
        <v>4391</v>
      </c>
    </row>
    <row r="1674" ht="156.75" spans="1:10">
      <c r="A1674" s="21"/>
      <c r="B1674" s="21"/>
      <c r="C1674" s="18" t="s">
        <v>1966</v>
      </c>
      <c r="D1674" s="18" t="s">
        <v>1993</v>
      </c>
      <c r="E1674" s="18" t="s">
        <v>4394</v>
      </c>
      <c r="F1674" s="18" t="s">
        <v>1956</v>
      </c>
      <c r="G1674" s="18" t="s">
        <v>4394</v>
      </c>
      <c r="H1674" s="18" t="s">
        <v>1950</v>
      </c>
      <c r="I1674" s="18" t="s">
        <v>2055</v>
      </c>
      <c r="J1674" s="18" t="s">
        <v>4391</v>
      </c>
    </row>
    <row r="1675" ht="156.75" spans="1:10">
      <c r="A1675" s="21"/>
      <c r="B1675" s="21"/>
      <c r="C1675" s="18" t="s">
        <v>1971</v>
      </c>
      <c r="D1675" s="18" t="s">
        <v>1972</v>
      </c>
      <c r="E1675" s="18" t="s">
        <v>4395</v>
      </c>
      <c r="F1675" s="18" t="s">
        <v>1969</v>
      </c>
      <c r="G1675" s="18" t="s">
        <v>1970</v>
      </c>
      <c r="H1675" s="18" t="s">
        <v>1963</v>
      </c>
      <c r="I1675" s="18" t="s">
        <v>1959</v>
      </c>
      <c r="J1675" s="18" t="s">
        <v>4391</v>
      </c>
    </row>
    <row r="1676" ht="14.25" spans="1:10">
      <c r="A1676" s="18" t="s">
        <v>4396</v>
      </c>
      <c r="B1676" s="21"/>
      <c r="C1676" s="21"/>
      <c r="D1676" s="21"/>
      <c r="E1676" s="21"/>
      <c r="F1676" s="21"/>
      <c r="G1676" s="21"/>
      <c r="H1676" s="21"/>
      <c r="I1676" s="21"/>
      <c r="J1676" s="21"/>
    </row>
    <row r="1677" ht="14.25" spans="1:10">
      <c r="A1677" s="18" t="s">
        <v>4397</v>
      </c>
      <c r="B1677" s="21"/>
      <c r="C1677" s="21"/>
      <c r="D1677" s="21"/>
      <c r="E1677" s="21"/>
      <c r="F1677" s="21"/>
      <c r="G1677" s="21"/>
      <c r="H1677" s="21"/>
      <c r="I1677" s="21"/>
      <c r="J1677" s="21"/>
    </row>
    <row r="1678" ht="42.75" spans="1:10">
      <c r="A1678" s="18" t="s">
        <v>4398</v>
      </c>
      <c r="B1678" s="18" t="s">
        <v>4399</v>
      </c>
      <c r="C1678" s="18" t="s">
        <v>1954</v>
      </c>
      <c r="D1678" s="18" t="s">
        <v>1955</v>
      </c>
      <c r="E1678" s="18" t="s">
        <v>4400</v>
      </c>
      <c r="F1678" s="18" t="s">
        <v>1956</v>
      </c>
      <c r="G1678" s="18" t="s">
        <v>2460</v>
      </c>
      <c r="H1678" s="18" t="s">
        <v>4401</v>
      </c>
      <c r="I1678" s="18" t="s">
        <v>1959</v>
      </c>
      <c r="J1678" s="18" t="s">
        <v>4400</v>
      </c>
    </row>
    <row r="1679" ht="28.5" spans="1:10">
      <c r="A1679" s="21"/>
      <c r="B1679" s="21"/>
      <c r="C1679" s="18" t="s">
        <v>1966</v>
      </c>
      <c r="D1679" s="18" t="s">
        <v>1993</v>
      </c>
      <c r="E1679" s="18" t="s">
        <v>4402</v>
      </c>
      <c r="F1679" s="18" t="s">
        <v>1956</v>
      </c>
      <c r="G1679" s="18" t="s">
        <v>1970</v>
      </c>
      <c r="H1679" s="18" t="s">
        <v>1963</v>
      </c>
      <c r="I1679" s="18" t="s">
        <v>2055</v>
      </c>
      <c r="J1679" s="18" t="s">
        <v>4402</v>
      </c>
    </row>
    <row r="1680" ht="14.25" spans="1:10">
      <c r="A1680" s="21"/>
      <c r="B1680" s="21"/>
      <c r="C1680" s="18" t="s">
        <v>1971</v>
      </c>
      <c r="D1680" s="18" t="s">
        <v>1972</v>
      </c>
      <c r="E1680" s="18" t="s">
        <v>2074</v>
      </c>
      <c r="F1680" s="18" t="s">
        <v>1956</v>
      </c>
      <c r="G1680" s="18" t="s">
        <v>2032</v>
      </c>
      <c r="H1680" s="18" t="s">
        <v>1963</v>
      </c>
      <c r="I1680" s="18" t="s">
        <v>2055</v>
      </c>
      <c r="J1680" s="18" t="s">
        <v>2074</v>
      </c>
    </row>
    <row r="1681" ht="14.25" spans="1:10">
      <c r="A1681" s="18" t="s">
        <v>3032</v>
      </c>
      <c r="B1681" s="18" t="s">
        <v>4403</v>
      </c>
      <c r="C1681" s="18" t="s">
        <v>1954</v>
      </c>
      <c r="D1681" s="18" t="s">
        <v>1960</v>
      </c>
      <c r="E1681" s="18" t="s">
        <v>4403</v>
      </c>
      <c r="F1681" s="18" t="s">
        <v>1969</v>
      </c>
      <c r="G1681" s="18" t="s">
        <v>1970</v>
      </c>
      <c r="H1681" s="18" t="s">
        <v>1963</v>
      </c>
      <c r="I1681" s="18" t="s">
        <v>1959</v>
      </c>
      <c r="J1681" s="18" t="s">
        <v>4403</v>
      </c>
    </row>
    <row r="1682" ht="14.25" spans="1:10">
      <c r="A1682" s="21"/>
      <c r="B1682" s="21"/>
      <c r="C1682" s="18" t="s">
        <v>1966</v>
      </c>
      <c r="D1682" s="18" t="s">
        <v>1993</v>
      </c>
      <c r="E1682" s="18" t="s">
        <v>4403</v>
      </c>
      <c r="F1682" s="18" t="s">
        <v>1969</v>
      </c>
      <c r="G1682" s="18" t="s">
        <v>1970</v>
      </c>
      <c r="H1682" s="18" t="s">
        <v>1963</v>
      </c>
      <c r="I1682" s="18" t="s">
        <v>1959</v>
      </c>
      <c r="J1682" s="18" t="s">
        <v>4403</v>
      </c>
    </row>
    <row r="1683" ht="14.25" spans="1:10">
      <c r="A1683" s="21"/>
      <c r="B1683" s="21"/>
      <c r="C1683" s="18" t="s">
        <v>1971</v>
      </c>
      <c r="D1683" s="18" t="s">
        <v>1972</v>
      </c>
      <c r="E1683" s="18" t="s">
        <v>1973</v>
      </c>
      <c r="F1683" s="18" t="s">
        <v>1969</v>
      </c>
      <c r="G1683" s="18" t="s">
        <v>2032</v>
      </c>
      <c r="H1683" s="18" t="s">
        <v>1963</v>
      </c>
      <c r="I1683" s="18" t="s">
        <v>1959</v>
      </c>
      <c r="J1683" s="18" t="s">
        <v>1973</v>
      </c>
    </row>
    <row r="1684" ht="42.75" spans="1:10">
      <c r="A1684" s="18" t="s">
        <v>4404</v>
      </c>
      <c r="B1684" s="18" t="s">
        <v>4405</v>
      </c>
      <c r="C1684" s="18" t="s">
        <v>1954</v>
      </c>
      <c r="D1684" s="18" t="s">
        <v>1955</v>
      </c>
      <c r="E1684" s="18" t="s">
        <v>4406</v>
      </c>
      <c r="F1684" s="18" t="s">
        <v>1956</v>
      </c>
      <c r="G1684" s="18" t="s">
        <v>2623</v>
      </c>
      <c r="H1684" s="18" t="s">
        <v>2229</v>
      </c>
      <c r="I1684" s="18" t="s">
        <v>1959</v>
      </c>
      <c r="J1684" s="18" t="s">
        <v>4406</v>
      </c>
    </row>
    <row r="1685" ht="42.75" spans="1:10">
      <c r="A1685" s="21"/>
      <c r="B1685" s="21"/>
      <c r="C1685" s="18" t="s">
        <v>1966</v>
      </c>
      <c r="D1685" s="18" t="s">
        <v>1993</v>
      </c>
      <c r="E1685" s="18" t="s">
        <v>4407</v>
      </c>
      <c r="F1685" s="18" t="s">
        <v>1956</v>
      </c>
      <c r="G1685" s="18" t="s">
        <v>2032</v>
      </c>
      <c r="H1685" s="18" t="s">
        <v>1963</v>
      </c>
      <c r="I1685" s="18" t="s">
        <v>2055</v>
      </c>
      <c r="J1685" s="18" t="s">
        <v>4408</v>
      </c>
    </row>
    <row r="1686" ht="14.25" spans="1:10">
      <c r="A1686" s="21"/>
      <c r="B1686" s="21"/>
      <c r="C1686" s="18" t="s">
        <v>1971</v>
      </c>
      <c r="D1686" s="18" t="s">
        <v>1972</v>
      </c>
      <c r="E1686" s="18" t="s">
        <v>2074</v>
      </c>
      <c r="F1686" s="18" t="s">
        <v>1956</v>
      </c>
      <c r="G1686" s="18" t="s">
        <v>1970</v>
      </c>
      <c r="H1686" s="18" t="s">
        <v>1963</v>
      </c>
      <c r="I1686" s="18" t="s">
        <v>2055</v>
      </c>
      <c r="J1686" s="18" t="s">
        <v>2074</v>
      </c>
    </row>
    <row r="1687" ht="71.25" spans="1:10">
      <c r="A1687" s="18" t="s">
        <v>4409</v>
      </c>
      <c r="B1687" s="18" t="s">
        <v>4410</v>
      </c>
      <c r="C1687" s="18" t="s">
        <v>1954</v>
      </c>
      <c r="D1687" s="18" t="s">
        <v>1955</v>
      </c>
      <c r="E1687" s="18" t="s">
        <v>4411</v>
      </c>
      <c r="F1687" s="18" t="s">
        <v>1956</v>
      </c>
      <c r="G1687" s="18" t="s">
        <v>4412</v>
      </c>
      <c r="H1687" s="18" t="s">
        <v>2229</v>
      </c>
      <c r="I1687" s="18" t="s">
        <v>1959</v>
      </c>
      <c r="J1687" s="18" t="s">
        <v>4411</v>
      </c>
    </row>
    <row r="1688" ht="42.75" spans="1:10">
      <c r="A1688" s="21"/>
      <c r="B1688" s="21"/>
      <c r="C1688" s="18" t="s">
        <v>1966</v>
      </c>
      <c r="D1688" s="18" t="s">
        <v>1993</v>
      </c>
      <c r="E1688" s="18" t="s">
        <v>4413</v>
      </c>
      <c r="F1688" s="18" t="s">
        <v>1956</v>
      </c>
      <c r="G1688" s="18" t="s">
        <v>4414</v>
      </c>
      <c r="H1688" s="18" t="s">
        <v>1963</v>
      </c>
      <c r="I1688" s="18" t="s">
        <v>2055</v>
      </c>
      <c r="J1688" s="18" t="s">
        <v>4414</v>
      </c>
    </row>
    <row r="1689" ht="85.5" spans="1:10">
      <c r="A1689" s="21"/>
      <c r="B1689" s="21"/>
      <c r="C1689" s="18" t="s">
        <v>1966</v>
      </c>
      <c r="D1689" s="18" t="s">
        <v>2092</v>
      </c>
      <c r="E1689" s="18" t="s">
        <v>4415</v>
      </c>
      <c r="F1689" s="18" t="s">
        <v>1956</v>
      </c>
      <c r="G1689" s="18" t="s">
        <v>4416</v>
      </c>
      <c r="H1689" s="18" t="s">
        <v>1963</v>
      </c>
      <c r="I1689" s="18" t="s">
        <v>2055</v>
      </c>
      <c r="J1689" s="18" t="s">
        <v>4415</v>
      </c>
    </row>
    <row r="1690" ht="42.75" spans="1:10">
      <c r="A1690" s="21"/>
      <c r="B1690" s="21"/>
      <c r="C1690" s="18" t="s">
        <v>1971</v>
      </c>
      <c r="D1690" s="18" t="s">
        <v>1972</v>
      </c>
      <c r="E1690" s="18" t="s">
        <v>4417</v>
      </c>
      <c r="F1690" s="18" t="s">
        <v>1956</v>
      </c>
      <c r="G1690" s="18" t="s">
        <v>2032</v>
      </c>
      <c r="H1690" s="18" t="s">
        <v>1963</v>
      </c>
      <c r="I1690" s="18" t="s">
        <v>2055</v>
      </c>
      <c r="J1690" s="18" t="s">
        <v>4418</v>
      </c>
    </row>
    <row r="1691" ht="99.75" spans="1:10">
      <c r="A1691" s="18" t="s">
        <v>4419</v>
      </c>
      <c r="B1691" s="18" t="s">
        <v>4420</v>
      </c>
      <c r="C1691" s="18" t="s">
        <v>1954</v>
      </c>
      <c r="D1691" s="18" t="s">
        <v>1955</v>
      </c>
      <c r="E1691" s="18" t="s">
        <v>4421</v>
      </c>
      <c r="F1691" s="18" t="s">
        <v>1956</v>
      </c>
      <c r="G1691" s="18" t="s">
        <v>4422</v>
      </c>
      <c r="H1691" s="18" t="s">
        <v>2229</v>
      </c>
      <c r="I1691" s="18" t="s">
        <v>1959</v>
      </c>
      <c r="J1691" s="18" t="s">
        <v>4421</v>
      </c>
    </row>
    <row r="1692" ht="42.75" spans="1:10">
      <c r="A1692" s="21"/>
      <c r="B1692" s="21"/>
      <c r="C1692" s="18" t="s">
        <v>1966</v>
      </c>
      <c r="D1692" s="18" t="s">
        <v>1993</v>
      </c>
      <c r="E1692" s="18" t="s">
        <v>4423</v>
      </c>
      <c r="F1692" s="18" t="s">
        <v>1956</v>
      </c>
      <c r="G1692" s="18" t="s">
        <v>4424</v>
      </c>
      <c r="H1692" s="18" t="s">
        <v>1963</v>
      </c>
      <c r="I1692" s="18" t="s">
        <v>2055</v>
      </c>
      <c r="J1692" s="18" t="s">
        <v>4424</v>
      </c>
    </row>
    <row r="1693" ht="57" spans="1:10">
      <c r="A1693" s="21"/>
      <c r="B1693" s="21"/>
      <c r="C1693" s="18" t="s">
        <v>1966</v>
      </c>
      <c r="D1693" s="18" t="s">
        <v>2153</v>
      </c>
      <c r="E1693" s="18" t="s">
        <v>4425</v>
      </c>
      <c r="F1693" s="18" t="s">
        <v>1956</v>
      </c>
      <c r="G1693" s="18" t="s">
        <v>4426</v>
      </c>
      <c r="H1693" s="18" t="s">
        <v>1963</v>
      </c>
      <c r="I1693" s="18" t="s">
        <v>2055</v>
      </c>
      <c r="J1693" s="18" t="s">
        <v>4426</v>
      </c>
    </row>
    <row r="1694" ht="28.5" spans="1:10">
      <c r="A1694" s="21"/>
      <c r="B1694" s="21"/>
      <c r="C1694" s="18" t="s">
        <v>1971</v>
      </c>
      <c r="D1694" s="18" t="s">
        <v>1972</v>
      </c>
      <c r="E1694" s="18" t="s">
        <v>4427</v>
      </c>
      <c r="F1694" s="18" t="s">
        <v>1956</v>
      </c>
      <c r="G1694" s="18" t="s">
        <v>2032</v>
      </c>
      <c r="H1694" s="18" t="s">
        <v>1963</v>
      </c>
      <c r="I1694" s="18" t="s">
        <v>2055</v>
      </c>
      <c r="J1694" s="18" t="s">
        <v>4428</v>
      </c>
    </row>
    <row r="1695" ht="99.75" spans="1:10">
      <c r="A1695" s="18" t="s">
        <v>4429</v>
      </c>
      <c r="B1695" s="18" t="s">
        <v>4430</v>
      </c>
      <c r="C1695" s="18" t="s">
        <v>1954</v>
      </c>
      <c r="D1695" s="18" t="s">
        <v>1964</v>
      </c>
      <c r="E1695" s="18" t="s">
        <v>4431</v>
      </c>
      <c r="F1695" s="18" t="s">
        <v>1969</v>
      </c>
      <c r="G1695" s="18" t="s">
        <v>2032</v>
      </c>
      <c r="H1695" s="18" t="s">
        <v>1963</v>
      </c>
      <c r="I1695" s="18" t="s">
        <v>2055</v>
      </c>
      <c r="J1695" s="18" t="s">
        <v>4432</v>
      </c>
    </row>
    <row r="1696" ht="28.5" spans="1:10">
      <c r="A1696" s="21"/>
      <c r="B1696" s="21"/>
      <c r="C1696" s="18" t="s">
        <v>1966</v>
      </c>
      <c r="D1696" s="18" t="s">
        <v>1993</v>
      </c>
      <c r="E1696" s="18" t="s">
        <v>4433</v>
      </c>
      <c r="F1696" s="18" t="s">
        <v>1969</v>
      </c>
      <c r="G1696" s="18" t="s">
        <v>1970</v>
      </c>
      <c r="H1696" s="18" t="s">
        <v>1963</v>
      </c>
      <c r="I1696" s="18" t="s">
        <v>2055</v>
      </c>
      <c r="J1696" s="18" t="s">
        <v>4433</v>
      </c>
    </row>
    <row r="1697" ht="14.25" spans="1:10">
      <c r="A1697" s="21"/>
      <c r="B1697" s="21"/>
      <c r="C1697" s="18" t="s">
        <v>1971</v>
      </c>
      <c r="D1697" s="18" t="s">
        <v>1972</v>
      </c>
      <c r="E1697" s="18" t="s">
        <v>2074</v>
      </c>
      <c r="F1697" s="18" t="s">
        <v>1956</v>
      </c>
      <c r="G1697" s="18" t="s">
        <v>1970</v>
      </c>
      <c r="H1697" s="18" t="s">
        <v>1963</v>
      </c>
      <c r="I1697" s="18" t="s">
        <v>2055</v>
      </c>
      <c r="J1697" s="18" t="s">
        <v>2074</v>
      </c>
    </row>
    <row r="1698" ht="28.5" spans="1:10">
      <c r="A1698" s="18" t="s">
        <v>4434</v>
      </c>
      <c r="B1698" s="18" t="s">
        <v>4435</v>
      </c>
      <c r="C1698" s="18" t="s">
        <v>1954</v>
      </c>
      <c r="D1698" s="18" t="s">
        <v>1960</v>
      </c>
      <c r="E1698" s="18" t="s">
        <v>4436</v>
      </c>
      <c r="F1698" s="18" t="s">
        <v>1969</v>
      </c>
      <c r="G1698" s="18" t="s">
        <v>2080</v>
      </c>
      <c r="H1698" s="18" t="s">
        <v>1963</v>
      </c>
      <c r="I1698" s="18" t="s">
        <v>1959</v>
      </c>
      <c r="J1698" s="18" t="s">
        <v>4436</v>
      </c>
    </row>
    <row r="1699" ht="14.25" spans="1:10">
      <c r="A1699" s="21"/>
      <c r="B1699" s="21"/>
      <c r="C1699" s="18" t="s">
        <v>1966</v>
      </c>
      <c r="D1699" s="18" t="s">
        <v>1993</v>
      </c>
      <c r="E1699" s="18" t="s">
        <v>4437</v>
      </c>
      <c r="F1699" s="18" t="s">
        <v>1969</v>
      </c>
      <c r="G1699" s="18" t="s">
        <v>2080</v>
      </c>
      <c r="H1699" s="18" t="s">
        <v>1963</v>
      </c>
      <c r="I1699" s="18" t="s">
        <v>1959</v>
      </c>
      <c r="J1699" s="18" t="s">
        <v>4437</v>
      </c>
    </row>
    <row r="1700" ht="14.25" spans="1:10">
      <c r="A1700" s="21"/>
      <c r="B1700" s="21"/>
      <c r="C1700" s="18" t="s">
        <v>1971</v>
      </c>
      <c r="D1700" s="18" t="s">
        <v>1972</v>
      </c>
      <c r="E1700" s="18" t="s">
        <v>1973</v>
      </c>
      <c r="F1700" s="18" t="s">
        <v>1969</v>
      </c>
      <c r="G1700" s="18" t="s">
        <v>2032</v>
      </c>
      <c r="H1700" s="18" t="s">
        <v>1963</v>
      </c>
      <c r="I1700" s="18" t="s">
        <v>1959</v>
      </c>
      <c r="J1700" s="18" t="s">
        <v>1973</v>
      </c>
    </row>
    <row r="1701" ht="14.25" spans="1:10">
      <c r="A1701" s="18" t="s">
        <v>4438</v>
      </c>
      <c r="B1701" s="18" t="s">
        <v>4439</v>
      </c>
      <c r="C1701" s="18" t="s">
        <v>1954</v>
      </c>
      <c r="D1701" s="18" t="s">
        <v>1955</v>
      </c>
      <c r="E1701" s="18" t="s">
        <v>4439</v>
      </c>
      <c r="F1701" s="18" t="s">
        <v>1956</v>
      </c>
      <c r="G1701" s="18" t="s">
        <v>2010</v>
      </c>
      <c r="H1701" s="18" t="s">
        <v>2090</v>
      </c>
      <c r="I1701" s="18" t="s">
        <v>1959</v>
      </c>
      <c r="J1701" s="18" t="s">
        <v>4439</v>
      </c>
    </row>
    <row r="1702" ht="14.25" spans="1:10">
      <c r="A1702" s="21"/>
      <c r="B1702" s="21"/>
      <c r="C1702" s="18" t="s">
        <v>1966</v>
      </c>
      <c r="D1702" s="18" t="s">
        <v>1993</v>
      </c>
      <c r="E1702" s="18" t="s">
        <v>4440</v>
      </c>
      <c r="F1702" s="18" t="s">
        <v>1969</v>
      </c>
      <c r="G1702" s="18" t="s">
        <v>1970</v>
      </c>
      <c r="H1702" s="18" t="s">
        <v>1963</v>
      </c>
      <c r="I1702" s="18" t="s">
        <v>1959</v>
      </c>
      <c r="J1702" s="18" t="s">
        <v>4441</v>
      </c>
    </row>
    <row r="1703" ht="14.25" spans="1:10">
      <c r="A1703" s="21"/>
      <c r="B1703" s="21"/>
      <c r="C1703" s="18" t="s">
        <v>1971</v>
      </c>
      <c r="D1703" s="18" t="s">
        <v>1972</v>
      </c>
      <c r="E1703" s="18" t="s">
        <v>1973</v>
      </c>
      <c r="F1703" s="18" t="s">
        <v>1969</v>
      </c>
      <c r="G1703" s="18" t="s">
        <v>2032</v>
      </c>
      <c r="H1703" s="18" t="s">
        <v>1963</v>
      </c>
      <c r="I1703" s="18" t="s">
        <v>1959</v>
      </c>
      <c r="J1703" s="18" t="s">
        <v>1973</v>
      </c>
    </row>
    <row r="1704" ht="99.75" spans="1:10">
      <c r="A1704" s="18" t="s">
        <v>4442</v>
      </c>
      <c r="B1704" s="18" t="s">
        <v>4443</v>
      </c>
      <c r="C1704" s="18" t="s">
        <v>1954</v>
      </c>
      <c r="D1704" s="18" t="s">
        <v>1955</v>
      </c>
      <c r="E1704" s="18" t="s">
        <v>4444</v>
      </c>
      <c r="F1704" s="18" t="s">
        <v>1956</v>
      </c>
      <c r="G1704" s="18" t="s">
        <v>2052</v>
      </c>
      <c r="H1704" s="18" t="s">
        <v>2229</v>
      </c>
      <c r="I1704" s="18" t="s">
        <v>1959</v>
      </c>
      <c r="J1704" s="18" t="s">
        <v>4445</v>
      </c>
    </row>
    <row r="1705" ht="71.25" spans="1:10">
      <c r="A1705" s="21"/>
      <c r="B1705" s="21"/>
      <c r="C1705" s="18" t="s">
        <v>1966</v>
      </c>
      <c r="D1705" s="18" t="s">
        <v>1993</v>
      </c>
      <c r="E1705" s="18" t="s">
        <v>4446</v>
      </c>
      <c r="F1705" s="18" t="s">
        <v>1956</v>
      </c>
      <c r="G1705" s="18" t="s">
        <v>1970</v>
      </c>
      <c r="H1705" s="18" t="s">
        <v>1963</v>
      </c>
      <c r="I1705" s="18" t="s">
        <v>1959</v>
      </c>
      <c r="J1705" s="18" t="s">
        <v>4446</v>
      </c>
    </row>
    <row r="1706" ht="14.25" spans="1:10">
      <c r="A1706" s="21"/>
      <c r="B1706" s="21"/>
      <c r="C1706" s="18" t="s">
        <v>1971</v>
      </c>
      <c r="D1706" s="18" t="s">
        <v>1972</v>
      </c>
      <c r="E1706" s="18" t="s">
        <v>2074</v>
      </c>
      <c r="F1706" s="18" t="s">
        <v>1956</v>
      </c>
      <c r="G1706" s="18" t="s">
        <v>1970</v>
      </c>
      <c r="H1706" s="18" t="s">
        <v>1963</v>
      </c>
      <c r="I1706" s="18" t="s">
        <v>2055</v>
      </c>
      <c r="J1706" s="18" t="s">
        <v>1973</v>
      </c>
    </row>
    <row r="1707" ht="57" spans="1:10">
      <c r="A1707" s="18" t="s">
        <v>4447</v>
      </c>
      <c r="B1707" s="18" t="s">
        <v>4448</v>
      </c>
      <c r="C1707" s="18" t="s">
        <v>1954</v>
      </c>
      <c r="D1707" s="18" t="s">
        <v>1955</v>
      </c>
      <c r="E1707" s="18" t="s">
        <v>4449</v>
      </c>
      <c r="F1707" s="18" t="s">
        <v>1956</v>
      </c>
      <c r="G1707" s="18" t="s">
        <v>4450</v>
      </c>
      <c r="H1707" s="18" t="s">
        <v>4019</v>
      </c>
      <c r="I1707" s="18" t="s">
        <v>1959</v>
      </c>
      <c r="J1707" s="18" t="s">
        <v>4450</v>
      </c>
    </row>
    <row r="1708" ht="42.75" spans="1:10">
      <c r="A1708" s="21"/>
      <c r="B1708" s="21"/>
      <c r="C1708" s="18" t="s">
        <v>1954</v>
      </c>
      <c r="D1708" s="18" t="s">
        <v>1964</v>
      </c>
      <c r="E1708" s="18" t="s">
        <v>4451</v>
      </c>
      <c r="F1708" s="18" t="s">
        <v>1956</v>
      </c>
      <c r="G1708" s="18" t="s">
        <v>4452</v>
      </c>
      <c r="H1708" s="18" t="s">
        <v>1963</v>
      </c>
      <c r="I1708" s="18" t="s">
        <v>2055</v>
      </c>
      <c r="J1708" s="18" t="s">
        <v>4452</v>
      </c>
    </row>
    <row r="1709" ht="57" spans="1:10">
      <c r="A1709" s="21"/>
      <c r="B1709" s="21"/>
      <c r="C1709" s="18" t="s">
        <v>1966</v>
      </c>
      <c r="D1709" s="18" t="s">
        <v>1993</v>
      </c>
      <c r="E1709" s="18" t="s">
        <v>4453</v>
      </c>
      <c r="F1709" s="18" t="s">
        <v>1969</v>
      </c>
      <c r="G1709" s="18" t="s">
        <v>4453</v>
      </c>
      <c r="H1709" s="18" t="s">
        <v>4019</v>
      </c>
      <c r="I1709" s="18" t="s">
        <v>1959</v>
      </c>
      <c r="J1709" s="18" t="s">
        <v>4453</v>
      </c>
    </row>
    <row r="1710" ht="57" spans="1:10">
      <c r="A1710" s="21"/>
      <c r="B1710" s="21"/>
      <c r="C1710" s="18" t="s">
        <v>1966</v>
      </c>
      <c r="D1710" s="18" t="s">
        <v>2092</v>
      </c>
      <c r="E1710" s="18" t="s">
        <v>4454</v>
      </c>
      <c r="F1710" s="18" t="s">
        <v>1956</v>
      </c>
      <c r="G1710" s="18" t="s">
        <v>4455</v>
      </c>
      <c r="H1710" s="18" t="s">
        <v>1963</v>
      </c>
      <c r="I1710" s="18" t="s">
        <v>2055</v>
      </c>
      <c r="J1710" s="18" t="s">
        <v>4454</v>
      </c>
    </row>
    <row r="1711" ht="28.5" spans="1:10">
      <c r="A1711" s="21"/>
      <c r="B1711" s="21"/>
      <c r="C1711" s="18" t="s">
        <v>1971</v>
      </c>
      <c r="D1711" s="18" t="s">
        <v>1972</v>
      </c>
      <c r="E1711" s="18" t="s">
        <v>4417</v>
      </c>
      <c r="F1711" s="18" t="s">
        <v>1956</v>
      </c>
      <c r="G1711" s="18" t="s">
        <v>2032</v>
      </c>
      <c r="H1711" s="18" t="s">
        <v>1963</v>
      </c>
      <c r="I1711" s="18" t="s">
        <v>2055</v>
      </c>
      <c r="J1711" s="18" t="s">
        <v>4417</v>
      </c>
    </row>
    <row r="1712" ht="42.75" spans="1:10">
      <c r="A1712" s="18" t="s">
        <v>4456</v>
      </c>
      <c r="B1712" s="18" t="s">
        <v>4457</v>
      </c>
      <c r="C1712" s="18" t="s">
        <v>1954</v>
      </c>
      <c r="D1712" s="18" t="s">
        <v>1955</v>
      </c>
      <c r="E1712" s="18" t="s">
        <v>4458</v>
      </c>
      <c r="F1712" s="18" t="s">
        <v>1969</v>
      </c>
      <c r="G1712" s="18" t="s">
        <v>3141</v>
      </c>
      <c r="H1712" s="18" t="s">
        <v>2229</v>
      </c>
      <c r="I1712" s="18" t="s">
        <v>1959</v>
      </c>
      <c r="J1712" s="18" t="s">
        <v>4458</v>
      </c>
    </row>
    <row r="1713" ht="28.5" spans="1:10">
      <c r="A1713" s="21"/>
      <c r="B1713" s="21"/>
      <c r="C1713" s="18" t="s">
        <v>1966</v>
      </c>
      <c r="D1713" s="18" t="s">
        <v>1993</v>
      </c>
      <c r="E1713" s="18" t="s">
        <v>4459</v>
      </c>
      <c r="F1713" s="18" t="s">
        <v>1969</v>
      </c>
      <c r="G1713" s="18" t="s">
        <v>1962</v>
      </c>
      <c r="H1713" s="18" t="s">
        <v>2229</v>
      </c>
      <c r="I1713" s="18" t="s">
        <v>1959</v>
      </c>
      <c r="J1713" s="18" t="s">
        <v>4459</v>
      </c>
    </row>
    <row r="1714" ht="14.25" spans="1:10">
      <c r="A1714" s="21"/>
      <c r="B1714" s="21"/>
      <c r="C1714" s="18" t="s">
        <v>1971</v>
      </c>
      <c r="D1714" s="18" t="s">
        <v>1972</v>
      </c>
      <c r="E1714" s="18" t="s">
        <v>1973</v>
      </c>
      <c r="F1714" s="18" t="s">
        <v>1969</v>
      </c>
      <c r="G1714" s="18" t="s">
        <v>2032</v>
      </c>
      <c r="H1714" s="18" t="s">
        <v>1963</v>
      </c>
      <c r="I1714" s="18" t="s">
        <v>1959</v>
      </c>
      <c r="J1714" s="18" t="s">
        <v>1973</v>
      </c>
    </row>
    <row r="1715" ht="42.75" spans="1:10">
      <c r="A1715" s="18" t="s">
        <v>4460</v>
      </c>
      <c r="B1715" s="18" t="s">
        <v>4461</v>
      </c>
      <c r="C1715" s="18" t="s">
        <v>1954</v>
      </c>
      <c r="D1715" s="18" t="s">
        <v>1964</v>
      </c>
      <c r="E1715" s="18" t="s">
        <v>4462</v>
      </c>
      <c r="F1715" s="18" t="s">
        <v>1956</v>
      </c>
      <c r="G1715" s="18" t="s">
        <v>1962</v>
      </c>
      <c r="H1715" s="18" t="s">
        <v>1963</v>
      </c>
      <c r="I1715" s="18" t="s">
        <v>2055</v>
      </c>
      <c r="J1715" s="18" t="s">
        <v>4462</v>
      </c>
    </row>
    <row r="1716" ht="57" spans="1:10">
      <c r="A1716" s="21"/>
      <c r="B1716" s="21"/>
      <c r="C1716" s="18" t="s">
        <v>1966</v>
      </c>
      <c r="D1716" s="18" t="s">
        <v>1993</v>
      </c>
      <c r="E1716" s="18" t="s">
        <v>4463</v>
      </c>
      <c r="F1716" s="18" t="s">
        <v>1956</v>
      </c>
      <c r="G1716" s="18" t="s">
        <v>2032</v>
      </c>
      <c r="H1716" s="18" t="s">
        <v>1963</v>
      </c>
      <c r="I1716" s="18" t="s">
        <v>2055</v>
      </c>
      <c r="J1716" s="18" t="s">
        <v>4464</v>
      </c>
    </row>
    <row r="1717" ht="28.5" spans="1:10">
      <c r="A1717" s="21"/>
      <c r="B1717" s="21"/>
      <c r="C1717" s="18" t="s">
        <v>1971</v>
      </c>
      <c r="D1717" s="18" t="s">
        <v>1972</v>
      </c>
      <c r="E1717" s="18" t="s">
        <v>4465</v>
      </c>
      <c r="F1717" s="18" t="s">
        <v>1956</v>
      </c>
      <c r="G1717" s="18" t="s">
        <v>2080</v>
      </c>
      <c r="H1717" s="18" t="s">
        <v>1963</v>
      </c>
      <c r="I1717" s="18" t="s">
        <v>2055</v>
      </c>
      <c r="J1717" s="18" t="s">
        <v>4465</v>
      </c>
    </row>
    <row r="1718" ht="42.75" spans="1:10">
      <c r="A1718" s="18" t="s">
        <v>4466</v>
      </c>
      <c r="B1718" s="18" t="s">
        <v>4467</v>
      </c>
      <c r="C1718" s="18" t="s">
        <v>1954</v>
      </c>
      <c r="D1718" s="18" t="s">
        <v>1955</v>
      </c>
      <c r="E1718" s="18" t="s">
        <v>4468</v>
      </c>
      <c r="F1718" s="18" t="s">
        <v>1969</v>
      </c>
      <c r="G1718" s="18" t="s">
        <v>4469</v>
      </c>
      <c r="H1718" s="18" t="s">
        <v>4401</v>
      </c>
      <c r="I1718" s="18" t="s">
        <v>1959</v>
      </c>
      <c r="J1718" s="18" t="s">
        <v>4468</v>
      </c>
    </row>
    <row r="1719" ht="42.75" spans="1:10">
      <c r="A1719" s="21"/>
      <c r="B1719" s="21"/>
      <c r="C1719" s="18" t="s">
        <v>1966</v>
      </c>
      <c r="D1719" s="18" t="s">
        <v>1993</v>
      </c>
      <c r="E1719" s="18" t="s">
        <v>4470</v>
      </c>
      <c r="F1719" s="18" t="s">
        <v>1956</v>
      </c>
      <c r="G1719" s="18" t="s">
        <v>2083</v>
      </c>
      <c r="H1719" s="18" t="s">
        <v>1963</v>
      </c>
      <c r="I1719" s="18" t="s">
        <v>2055</v>
      </c>
      <c r="J1719" s="18" t="s">
        <v>4470</v>
      </c>
    </row>
    <row r="1720" ht="14.25" spans="1:10">
      <c r="A1720" s="21"/>
      <c r="B1720" s="21"/>
      <c r="C1720" s="18" t="s">
        <v>1971</v>
      </c>
      <c r="D1720" s="18" t="s">
        <v>1972</v>
      </c>
      <c r="E1720" s="18" t="s">
        <v>2074</v>
      </c>
      <c r="F1720" s="18" t="s">
        <v>1956</v>
      </c>
      <c r="G1720" s="18" t="s">
        <v>2032</v>
      </c>
      <c r="H1720" s="18" t="s">
        <v>1963</v>
      </c>
      <c r="I1720" s="18" t="s">
        <v>2055</v>
      </c>
      <c r="J1720" s="18" t="s">
        <v>2074</v>
      </c>
    </row>
    <row r="1721" ht="57" spans="1:10">
      <c r="A1721" s="18" t="s">
        <v>4471</v>
      </c>
      <c r="B1721" s="18" t="s">
        <v>4472</v>
      </c>
      <c r="C1721" s="18" t="s">
        <v>1954</v>
      </c>
      <c r="D1721" s="18" t="s">
        <v>1955</v>
      </c>
      <c r="E1721" s="18" t="s">
        <v>4473</v>
      </c>
      <c r="F1721" s="18" t="s">
        <v>1956</v>
      </c>
      <c r="G1721" s="18" t="s">
        <v>4474</v>
      </c>
      <c r="H1721" s="18" t="s">
        <v>1996</v>
      </c>
      <c r="I1721" s="18" t="s">
        <v>1959</v>
      </c>
      <c r="J1721" s="18" t="s">
        <v>4473</v>
      </c>
    </row>
    <row r="1722" ht="28.5" spans="1:10">
      <c r="A1722" s="21"/>
      <c r="B1722" s="21"/>
      <c r="C1722" s="18" t="s">
        <v>1966</v>
      </c>
      <c r="D1722" s="18" t="s">
        <v>1993</v>
      </c>
      <c r="E1722" s="18" t="s">
        <v>4475</v>
      </c>
      <c r="F1722" s="18" t="s">
        <v>1956</v>
      </c>
      <c r="G1722" s="18" t="s">
        <v>2032</v>
      </c>
      <c r="H1722" s="18" t="s">
        <v>1963</v>
      </c>
      <c r="I1722" s="18" t="s">
        <v>2055</v>
      </c>
      <c r="J1722" s="18" t="s">
        <v>4475</v>
      </c>
    </row>
    <row r="1723" ht="14.25" spans="1:10">
      <c r="A1723" s="21"/>
      <c r="B1723" s="21"/>
      <c r="C1723" s="18" t="s">
        <v>1971</v>
      </c>
      <c r="D1723" s="18" t="s">
        <v>1972</v>
      </c>
      <c r="E1723" s="18" t="s">
        <v>2074</v>
      </c>
      <c r="F1723" s="18" t="s">
        <v>1956</v>
      </c>
      <c r="G1723" s="18" t="s">
        <v>2032</v>
      </c>
      <c r="H1723" s="18" t="s">
        <v>1963</v>
      </c>
      <c r="I1723" s="18" t="s">
        <v>2055</v>
      </c>
      <c r="J1723" s="18" t="s">
        <v>2074</v>
      </c>
    </row>
    <row r="1724" ht="28.5" spans="1:10">
      <c r="A1724" s="18" t="s">
        <v>4476</v>
      </c>
      <c r="B1724" s="18" t="s">
        <v>4403</v>
      </c>
      <c r="C1724" s="18" t="s">
        <v>1954</v>
      </c>
      <c r="D1724" s="18" t="s">
        <v>1960</v>
      </c>
      <c r="E1724" s="18" t="s">
        <v>4436</v>
      </c>
      <c r="F1724" s="18" t="s">
        <v>1969</v>
      </c>
      <c r="G1724" s="18" t="s">
        <v>1970</v>
      </c>
      <c r="H1724" s="18" t="s">
        <v>1963</v>
      </c>
      <c r="I1724" s="18" t="s">
        <v>1959</v>
      </c>
      <c r="J1724" s="18" t="s">
        <v>4436</v>
      </c>
    </row>
    <row r="1725" ht="14.25" spans="1:10">
      <c r="A1725" s="21"/>
      <c r="B1725" s="21"/>
      <c r="C1725" s="18" t="s">
        <v>1966</v>
      </c>
      <c r="D1725" s="18" t="s">
        <v>1993</v>
      </c>
      <c r="E1725" s="18" t="s">
        <v>4403</v>
      </c>
      <c r="F1725" s="18" t="s">
        <v>1969</v>
      </c>
      <c r="G1725" s="18" t="s">
        <v>1970</v>
      </c>
      <c r="H1725" s="18" t="s">
        <v>1963</v>
      </c>
      <c r="I1725" s="18" t="s">
        <v>1959</v>
      </c>
      <c r="J1725" s="18" t="s">
        <v>4403</v>
      </c>
    </row>
    <row r="1726" ht="14.25" spans="1:10">
      <c r="A1726" s="21"/>
      <c r="B1726" s="21"/>
      <c r="C1726" s="18" t="s">
        <v>1971</v>
      </c>
      <c r="D1726" s="18" t="s">
        <v>1972</v>
      </c>
      <c r="E1726" s="18" t="s">
        <v>1973</v>
      </c>
      <c r="F1726" s="18" t="s">
        <v>1969</v>
      </c>
      <c r="G1726" s="18" t="s">
        <v>2032</v>
      </c>
      <c r="H1726" s="18" t="s">
        <v>1963</v>
      </c>
      <c r="I1726" s="18" t="s">
        <v>1959</v>
      </c>
      <c r="J1726" s="18" t="s">
        <v>1973</v>
      </c>
    </row>
    <row r="1727" ht="57" spans="1:10">
      <c r="A1727" s="18" t="s">
        <v>4477</v>
      </c>
      <c r="B1727" s="18" t="s">
        <v>4478</v>
      </c>
      <c r="C1727" s="18" t="s">
        <v>1954</v>
      </c>
      <c r="D1727" s="18" t="s">
        <v>1960</v>
      </c>
      <c r="E1727" s="18" t="s">
        <v>4479</v>
      </c>
      <c r="F1727" s="18" t="s">
        <v>1969</v>
      </c>
      <c r="G1727" s="18" t="s">
        <v>2032</v>
      </c>
      <c r="H1727" s="18" t="s">
        <v>1963</v>
      </c>
      <c r="I1727" s="18" t="s">
        <v>1959</v>
      </c>
      <c r="J1727" s="18" t="s">
        <v>4480</v>
      </c>
    </row>
    <row r="1728" ht="57" spans="1:10">
      <c r="A1728" s="21"/>
      <c r="B1728" s="21"/>
      <c r="C1728" s="18" t="s">
        <v>1966</v>
      </c>
      <c r="D1728" s="18" t="s">
        <v>1967</v>
      </c>
      <c r="E1728" s="18" t="s">
        <v>4481</v>
      </c>
      <c r="F1728" s="18" t="s">
        <v>1969</v>
      </c>
      <c r="G1728" s="18" t="s">
        <v>1970</v>
      </c>
      <c r="H1728" s="18" t="s">
        <v>1963</v>
      </c>
      <c r="I1728" s="18" t="s">
        <v>1959</v>
      </c>
      <c r="J1728" s="18" t="s">
        <v>4482</v>
      </c>
    </row>
    <row r="1729" ht="14.25" spans="1:10">
      <c r="A1729" s="21"/>
      <c r="B1729" s="21"/>
      <c r="C1729" s="18" t="s">
        <v>1971</v>
      </c>
      <c r="D1729" s="18" t="s">
        <v>1972</v>
      </c>
      <c r="E1729" s="18" t="s">
        <v>4483</v>
      </c>
      <c r="F1729" s="18" t="s">
        <v>1969</v>
      </c>
      <c r="G1729" s="18" t="s">
        <v>1970</v>
      </c>
      <c r="H1729" s="18" t="s">
        <v>1963</v>
      </c>
      <c r="I1729" s="18" t="s">
        <v>1959</v>
      </c>
      <c r="J1729" s="18" t="s">
        <v>4483</v>
      </c>
    </row>
    <row r="1730" ht="42.75" spans="1:10">
      <c r="A1730" s="18" t="s">
        <v>4484</v>
      </c>
      <c r="B1730" s="18" t="s">
        <v>4485</v>
      </c>
      <c r="C1730" s="18" t="s">
        <v>1954</v>
      </c>
      <c r="D1730" s="18" t="s">
        <v>1960</v>
      </c>
      <c r="E1730" s="18" t="s">
        <v>4486</v>
      </c>
      <c r="F1730" s="18" t="s">
        <v>1969</v>
      </c>
      <c r="G1730" s="18" t="s">
        <v>1970</v>
      </c>
      <c r="H1730" s="18" t="s">
        <v>1963</v>
      </c>
      <c r="I1730" s="18" t="s">
        <v>1959</v>
      </c>
      <c r="J1730" s="18" t="s">
        <v>4486</v>
      </c>
    </row>
    <row r="1731" ht="28.5" spans="1:10">
      <c r="A1731" s="21"/>
      <c r="B1731" s="21"/>
      <c r="C1731" s="18" t="s">
        <v>1966</v>
      </c>
      <c r="D1731" s="18" t="s">
        <v>1967</v>
      </c>
      <c r="E1731" s="18" t="s">
        <v>4487</v>
      </c>
      <c r="F1731" s="18" t="s">
        <v>1969</v>
      </c>
      <c r="G1731" s="18" t="s">
        <v>2958</v>
      </c>
      <c r="H1731" s="18" t="s">
        <v>1958</v>
      </c>
      <c r="I1731" s="18" t="s">
        <v>1959</v>
      </c>
      <c r="J1731" s="18" t="s">
        <v>4487</v>
      </c>
    </row>
    <row r="1732" ht="14.25" spans="1:10">
      <c r="A1732" s="21"/>
      <c r="B1732" s="21"/>
      <c r="C1732" s="18" t="s">
        <v>1971</v>
      </c>
      <c r="D1732" s="18" t="s">
        <v>1972</v>
      </c>
      <c r="E1732" s="18" t="s">
        <v>2074</v>
      </c>
      <c r="F1732" s="18" t="s">
        <v>1969</v>
      </c>
      <c r="G1732" s="18" t="s">
        <v>2032</v>
      </c>
      <c r="H1732" s="18" t="s">
        <v>1963</v>
      </c>
      <c r="I1732" s="18" t="s">
        <v>1959</v>
      </c>
      <c r="J1732" s="18" t="s">
        <v>2074</v>
      </c>
    </row>
    <row r="1733" ht="199.5" spans="1:10">
      <c r="A1733" s="18" t="s">
        <v>4488</v>
      </c>
      <c r="B1733" s="18" t="s">
        <v>4489</v>
      </c>
      <c r="C1733" s="18" t="s">
        <v>1954</v>
      </c>
      <c r="D1733" s="18" t="s">
        <v>1955</v>
      </c>
      <c r="E1733" s="18" t="s">
        <v>4490</v>
      </c>
      <c r="F1733" s="18" t="s">
        <v>1956</v>
      </c>
      <c r="G1733" s="18" t="s">
        <v>4491</v>
      </c>
      <c r="H1733" s="18" t="s">
        <v>1963</v>
      </c>
      <c r="I1733" s="18" t="s">
        <v>2055</v>
      </c>
      <c r="J1733" s="18" t="s">
        <v>4490</v>
      </c>
    </row>
    <row r="1734" ht="71.25" spans="1:10">
      <c r="A1734" s="21"/>
      <c r="B1734" s="21"/>
      <c r="C1734" s="18" t="s">
        <v>1966</v>
      </c>
      <c r="D1734" s="18" t="s">
        <v>1993</v>
      </c>
      <c r="E1734" s="18" t="s">
        <v>4492</v>
      </c>
      <c r="F1734" s="18" t="s">
        <v>1956</v>
      </c>
      <c r="G1734" s="18" t="s">
        <v>1970</v>
      </c>
      <c r="H1734" s="18" t="s">
        <v>1963</v>
      </c>
      <c r="I1734" s="18" t="s">
        <v>2055</v>
      </c>
      <c r="J1734" s="18" t="s">
        <v>4493</v>
      </c>
    </row>
    <row r="1735" ht="14.25" spans="1:10">
      <c r="A1735" s="21"/>
      <c r="B1735" s="21"/>
      <c r="C1735" s="18" t="s">
        <v>1971</v>
      </c>
      <c r="D1735" s="18" t="s">
        <v>1972</v>
      </c>
      <c r="E1735" s="18" t="s">
        <v>2074</v>
      </c>
      <c r="F1735" s="18" t="s">
        <v>1956</v>
      </c>
      <c r="G1735" s="18" t="s">
        <v>2032</v>
      </c>
      <c r="H1735" s="18" t="s">
        <v>1963</v>
      </c>
      <c r="I1735" s="18" t="s">
        <v>2055</v>
      </c>
      <c r="J1735" s="18" t="s">
        <v>2074</v>
      </c>
    </row>
    <row r="1736" ht="85.5" spans="1:10">
      <c r="A1736" s="18" t="s">
        <v>4494</v>
      </c>
      <c r="B1736" s="18" t="s">
        <v>4495</v>
      </c>
      <c r="C1736" s="18" t="s">
        <v>1954</v>
      </c>
      <c r="D1736" s="18" t="s">
        <v>1960</v>
      </c>
      <c r="E1736" s="18" t="s">
        <v>4496</v>
      </c>
      <c r="F1736" s="18" t="s">
        <v>1956</v>
      </c>
      <c r="G1736" s="18" t="s">
        <v>4497</v>
      </c>
      <c r="H1736" s="18" t="s">
        <v>2229</v>
      </c>
      <c r="I1736" s="18" t="s">
        <v>1959</v>
      </c>
      <c r="J1736" s="18" t="s">
        <v>4496</v>
      </c>
    </row>
    <row r="1737" ht="42.75" spans="1:10">
      <c r="A1737" s="21"/>
      <c r="B1737" s="21"/>
      <c r="C1737" s="18" t="s">
        <v>1966</v>
      </c>
      <c r="D1737" s="18" t="s">
        <v>1967</v>
      </c>
      <c r="E1737" s="18" t="s">
        <v>4498</v>
      </c>
      <c r="F1737" s="18" t="s">
        <v>1956</v>
      </c>
      <c r="G1737" s="18" t="s">
        <v>4499</v>
      </c>
      <c r="H1737" s="18" t="s">
        <v>1963</v>
      </c>
      <c r="I1737" s="18" t="s">
        <v>1959</v>
      </c>
      <c r="J1737" s="18" t="s">
        <v>4500</v>
      </c>
    </row>
    <row r="1738" ht="42.75" spans="1:10">
      <c r="A1738" s="21"/>
      <c r="B1738" s="21"/>
      <c r="C1738" s="18" t="s">
        <v>1971</v>
      </c>
      <c r="D1738" s="18" t="s">
        <v>1972</v>
      </c>
      <c r="E1738" s="18" t="s">
        <v>4501</v>
      </c>
      <c r="F1738" s="18" t="s">
        <v>1956</v>
      </c>
      <c r="G1738" s="18" t="s">
        <v>2032</v>
      </c>
      <c r="H1738" s="18" t="s">
        <v>1963</v>
      </c>
      <c r="I1738" s="18" t="s">
        <v>2055</v>
      </c>
      <c r="J1738" s="18" t="s">
        <v>4502</v>
      </c>
    </row>
    <row r="1739" ht="156.75" spans="1:10">
      <c r="A1739" s="18" t="s">
        <v>4503</v>
      </c>
      <c r="B1739" s="18" t="s">
        <v>4504</v>
      </c>
      <c r="C1739" s="18" t="s">
        <v>1954</v>
      </c>
      <c r="D1739" s="18" t="s">
        <v>1964</v>
      </c>
      <c r="E1739" s="18" t="s">
        <v>4505</v>
      </c>
      <c r="F1739" s="18" t="s">
        <v>1956</v>
      </c>
      <c r="G1739" s="18" t="s">
        <v>4506</v>
      </c>
      <c r="H1739" s="18" t="s">
        <v>2145</v>
      </c>
      <c r="I1739" s="18" t="s">
        <v>2055</v>
      </c>
      <c r="J1739" s="18" t="s">
        <v>4505</v>
      </c>
    </row>
    <row r="1740" ht="57" spans="1:10">
      <c r="A1740" s="21"/>
      <c r="B1740" s="21"/>
      <c r="C1740" s="18" t="s">
        <v>1966</v>
      </c>
      <c r="D1740" s="18" t="s">
        <v>1993</v>
      </c>
      <c r="E1740" s="18" t="s">
        <v>4507</v>
      </c>
      <c r="F1740" s="18" t="s">
        <v>1956</v>
      </c>
      <c r="G1740" s="18" t="s">
        <v>4508</v>
      </c>
      <c r="H1740" s="18" t="s">
        <v>1963</v>
      </c>
      <c r="I1740" s="18" t="s">
        <v>2055</v>
      </c>
      <c r="J1740" s="18" t="s">
        <v>4508</v>
      </c>
    </row>
    <row r="1741" ht="71.25" spans="1:10">
      <c r="A1741" s="21"/>
      <c r="B1741" s="21"/>
      <c r="C1741" s="18" t="s">
        <v>1971</v>
      </c>
      <c r="D1741" s="18" t="s">
        <v>1972</v>
      </c>
      <c r="E1741" s="18" t="s">
        <v>4509</v>
      </c>
      <c r="F1741" s="18" t="s">
        <v>1956</v>
      </c>
      <c r="G1741" s="18" t="s">
        <v>2306</v>
      </c>
      <c r="H1741" s="18" t="s">
        <v>1963</v>
      </c>
      <c r="I1741" s="18" t="s">
        <v>2055</v>
      </c>
      <c r="J1741" s="18" t="s">
        <v>4509</v>
      </c>
    </row>
    <row r="1742" ht="57" spans="1:10">
      <c r="A1742" s="18" t="s">
        <v>4510</v>
      </c>
      <c r="B1742" s="18" t="s">
        <v>4511</v>
      </c>
      <c r="C1742" s="18" t="s">
        <v>1954</v>
      </c>
      <c r="D1742" s="18" t="s">
        <v>1955</v>
      </c>
      <c r="E1742" s="18" t="s">
        <v>4512</v>
      </c>
      <c r="F1742" s="18" t="s">
        <v>1956</v>
      </c>
      <c r="G1742" s="18" t="s">
        <v>4513</v>
      </c>
      <c r="H1742" s="18" t="s">
        <v>4514</v>
      </c>
      <c r="I1742" s="18" t="s">
        <v>1959</v>
      </c>
      <c r="J1742" s="18" t="s">
        <v>4512</v>
      </c>
    </row>
    <row r="1743" ht="28.5" spans="1:10">
      <c r="A1743" s="21"/>
      <c r="B1743" s="21"/>
      <c r="C1743" s="18" t="s">
        <v>1966</v>
      </c>
      <c r="D1743" s="18" t="s">
        <v>1993</v>
      </c>
      <c r="E1743" s="18" t="s">
        <v>4515</v>
      </c>
      <c r="F1743" s="18" t="s">
        <v>1956</v>
      </c>
      <c r="G1743" s="18" t="s">
        <v>1962</v>
      </c>
      <c r="H1743" s="18" t="s">
        <v>1963</v>
      </c>
      <c r="I1743" s="18" t="s">
        <v>2055</v>
      </c>
      <c r="J1743" s="18" t="s">
        <v>4515</v>
      </c>
    </row>
    <row r="1744" ht="14.25" spans="1:10">
      <c r="A1744" s="21"/>
      <c r="B1744" s="21"/>
      <c r="C1744" s="18" t="s">
        <v>1971</v>
      </c>
      <c r="D1744" s="18" t="s">
        <v>1972</v>
      </c>
      <c r="E1744" s="18" t="s">
        <v>2074</v>
      </c>
      <c r="F1744" s="18" t="s">
        <v>1956</v>
      </c>
      <c r="G1744" s="18" t="s">
        <v>2032</v>
      </c>
      <c r="H1744" s="18" t="s">
        <v>1963</v>
      </c>
      <c r="I1744" s="18" t="s">
        <v>2055</v>
      </c>
      <c r="J1744" s="18" t="s">
        <v>2074</v>
      </c>
    </row>
    <row r="1745" ht="71.25" spans="1:10">
      <c r="A1745" s="18" t="s">
        <v>4516</v>
      </c>
      <c r="B1745" s="18" t="s">
        <v>4517</v>
      </c>
      <c r="C1745" s="18" t="s">
        <v>1954</v>
      </c>
      <c r="D1745" s="18" t="s">
        <v>1955</v>
      </c>
      <c r="E1745" s="18" t="s">
        <v>4518</v>
      </c>
      <c r="F1745" s="18" t="s">
        <v>1956</v>
      </c>
      <c r="G1745" s="18" t="s">
        <v>4519</v>
      </c>
      <c r="H1745" s="18" t="s">
        <v>2229</v>
      </c>
      <c r="I1745" s="18" t="s">
        <v>1959</v>
      </c>
      <c r="J1745" s="18" t="s">
        <v>4518</v>
      </c>
    </row>
    <row r="1746" ht="42.75" spans="1:10">
      <c r="A1746" s="21"/>
      <c r="B1746" s="21"/>
      <c r="C1746" s="18" t="s">
        <v>1954</v>
      </c>
      <c r="D1746" s="18" t="s">
        <v>1960</v>
      </c>
      <c r="E1746" s="18" t="s">
        <v>4520</v>
      </c>
      <c r="F1746" s="18" t="s">
        <v>1956</v>
      </c>
      <c r="G1746" s="18" t="s">
        <v>4521</v>
      </c>
      <c r="H1746" s="18" t="s">
        <v>1963</v>
      </c>
      <c r="I1746" s="18" t="s">
        <v>2055</v>
      </c>
      <c r="J1746" s="18" t="s">
        <v>4522</v>
      </c>
    </row>
    <row r="1747" ht="57" spans="1:10">
      <c r="A1747" s="21"/>
      <c r="B1747" s="21"/>
      <c r="C1747" s="18" t="s">
        <v>1966</v>
      </c>
      <c r="D1747" s="18" t="s">
        <v>2092</v>
      </c>
      <c r="E1747" s="18" t="s">
        <v>4523</v>
      </c>
      <c r="F1747" s="18" t="s">
        <v>1956</v>
      </c>
      <c r="G1747" s="18" t="s">
        <v>4524</v>
      </c>
      <c r="H1747" s="18" t="s">
        <v>4019</v>
      </c>
      <c r="I1747" s="18" t="s">
        <v>2055</v>
      </c>
      <c r="J1747" s="18" t="s">
        <v>4524</v>
      </c>
    </row>
    <row r="1748" ht="42.75" spans="1:10">
      <c r="A1748" s="21"/>
      <c r="B1748" s="21"/>
      <c r="C1748" s="18" t="s">
        <v>1971</v>
      </c>
      <c r="D1748" s="18" t="s">
        <v>1972</v>
      </c>
      <c r="E1748" s="18" t="s">
        <v>4525</v>
      </c>
      <c r="F1748" s="18" t="s">
        <v>1956</v>
      </c>
      <c r="G1748" s="18" t="s">
        <v>2032</v>
      </c>
      <c r="H1748" s="18" t="s">
        <v>1963</v>
      </c>
      <c r="I1748" s="18" t="s">
        <v>2055</v>
      </c>
      <c r="J1748" s="18" t="s">
        <v>4526</v>
      </c>
    </row>
    <row r="1749" ht="28.5" spans="1:10">
      <c r="A1749" s="18" t="s">
        <v>4527</v>
      </c>
      <c r="B1749" s="18" t="s">
        <v>4528</v>
      </c>
      <c r="C1749" s="18" t="s">
        <v>1954</v>
      </c>
      <c r="D1749" s="18" t="s">
        <v>1955</v>
      </c>
      <c r="E1749" s="18" t="s">
        <v>4529</v>
      </c>
      <c r="F1749" s="18" t="s">
        <v>1969</v>
      </c>
      <c r="G1749" s="18" t="s">
        <v>2281</v>
      </c>
      <c r="H1749" s="18" t="s">
        <v>4530</v>
      </c>
      <c r="I1749" s="18" t="s">
        <v>1959</v>
      </c>
      <c r="J1749" s="18" t="s">
        <v>4529</v>
      </c>
    </row>
    <row r="1750" ht="14.25" spans="1:10">
      <c r="A1750" s="21"/>
      <c r="B1750" s="21"/>
      <c r="C1750" s="18" t="s">
        <v>1966</v>
      </c>
      <c r="D1750" s="18" t="s">
        <v>1993</v>
      </c>
      <c r="E1750" s="18" t="s">
        <v>4531</v>
      </c>
      <c r="F1750" s="18" t="s">
        <v>1969</v>
      </c>
      <c r="G1750" s="18" t="s">
        <v>2083</v>
      </c>
      <c r="H1750" s="18" t="s">
        <v>1963</v>
      </c>
      <c r="I1750" s="18" t="s">
        <v>1959</v>
      </c>
      <c r="J1750" s="18" t="s">
        <v>4529</v>
      </c>
    </row>
    <row r="1751" ht="14.25" spans="1:10">
      <c r="A1751" s="21"/>
      <c r="B1751" s="21"/>
      <c r="C1751" s="18" t="s">
        <v>1971</v>
      </c>
      <c r="D1751" s="18" t="s">
        <v>1972</v>
      </c>
      <c r="E1751" s="18" t="s">
        <v>1973</v>
      </c>
      <c r="F1751" s="18" t="s">
        <v>1956</v>
      </c>
      <c r="G1751" s="18" t="s">
        <v>2032</v>
      </c>
      <c r="H1751" s="18" t="s">
        <v>1963</v>
      </c>
      <c r="I1751" s="18" t="s">
        <v>1959</v>
      </c>
      <c r="J1751" s="18" t="s">
        <v>1973</v>
      </c>
    </row>
    <row r="1752" ht="114" spans="1:10">
      <c r="A1752" s="18" t="s">
        <v>4532</v>
      </c>
      <c r="B1752" s="18" t="s">
        <v>4533</v>
      </c>
      <c r="C1752" s="18" t="s">
        <v>1954</v>
      </c>
      <c r="D1752" s="18" t="s">
        <v>1955</v>
      </c>
      <c r="E1752" s="18" t="s">
        <v>4534</v>
      </c>
      <c r="F1752" s="18" t="s">
        <v>1956</v>
      </c>
      <c r="G1752" s="18" t="s">
        <v>3812</v>
      </c>
      <c r="H1752" s="18" t="s">
        <v>4401</v>
      </c>
      <c r="I1752" s="18" t="s">
        <v>1959</v>
      </c>
      <c r="J1752" s="18" t="s">
        <v>4535</v>
      </c>
    </row>
    <row r="1753" ht="14.25" spans="1:10">
      <c r="A1753" s="21"/>
      <c r="B1753" s="21"/>
      <c r="C1753" s="18" t="s">
        <v>1966</v>
      </c>
      <c r="D1753" s="18" t="s">
        <v>1967</v>
      </c>
      <c r="E1753" s="18" t="s">
        <v>4536</v>
      </c>
      <c r="F1753" s="18" t="s">
        <v>1969</v>
      </c>
      <c r="G1753" s="18" t="s">
        <v>2083</v>
      </c>
      <c r="H1753" s="18" t="s">
        <v>1963</v>
      </c>
      <c r="I1753" s="18" t="s">
        <v>1959</v>
      </c>
      <c r="J1753" s="18" t="s">
        <v>4536</v>
      </c>
    </row>
    <row r="1754" ht="14.25" spans="1:10">
      <c r="A1754" s="21"/>
      <c r="B1754" s="21"/>
      <c r="C1754" s="18" t="s">
        <v>1971</v>
      </c>
      <c r="D1754" s="18" t="s">
        <v>1972</v>
      </c>
      <c r="E1754" s="18" t="s">
        <v>4483</v>
      </c>
      <c r="F1754" s="18" t="s">
        <v>1969</v>
      </c>
      <c r="G1754" s="18" t="s">
        <v>1970</v>
      </c>
      <c r="H1754" s="18" t="s">
        <v>1963</v>
      </c>
      <c r="I1754" s="18" t="s">
        <v>1959</v>
      </c>
      <c r="J1754" s="18" t="s">
        <v>4483</v>
      </c>
    </row>
    <row r="1755" ht="128.25" spans="1:10">
      <c r="A1755" s="18" t="s">
        <v>4537</v>
      </c>
      <c r="B1755" s="18" t="s">
        <v>4538</v>
      </c>
      <c r="C1755" s="18" t="s">
        <v>1954</v>
      </c>
      <c r="D1755" s="18" t="s">
        <v>1964</v>
      </c>
      <c r="E1755" s="18" t="s">
        <v>4539</v>
      </c>
      <c r="F1755" s="18" t="s">
        <v>1956</v>
      </c>
      <c r="G1755" s="18" t="s">
        <v>1962</v>
      </c>
      <c r="H1755" s="18" t="s">
        <v>1963</v>
      </c>
      <c r="I1755" s="18" t="s">
        <v>2055</v>
      </c>
      <c r="J1755" s="18" t="s">
        <v>4540</v>
      </c>
    </row>
    <row r="1756" ht="57" spans="1:10">
      <c r="A1756" s="21"/>
      <c r="B1756" s="21"/>
      <c r="C1756" s="18" t="s">
        <v>1966</v>
      </c>
      <c r="D1756" s="18" t="s">
        <v>1993</v>
      </c>
      <c r="E1756" s="18" t="s">
        <v>4541</v>
      </c>
      <c r="F1756" s="18" t="s">
        <v>1969</v>
      </c>
      <c r="G1756" s="18" t="s">
        <v>1970</v>
      </c>
      <c r="H1756" s="18" t="s">
        <v>1963</v>
      </c>
      <c r="I1756" s="18" t="s">
        <v>2055</v>
      </c>
      <c r="J1756" s="18" t="s">
        <v>4541</v>
      </c>
    </row>
    <row r="1757" ht="14.25" spans="1:10">
      <c r="A1757" s="21"/>
      <c r="B1757" s="21"/>
      <c r="C1757" s="18" t="s">
        <v>1971</v>
      </c>
      <c r="D1757" s="18" t="s">
        <v>1972</v>
      </c>
      <c r="E1757" s="18" t="s">
        <v>2074</v>
      </c>
      <c r="F1757" s="18" t="s">
        <v>1969</v>
      </c>
      <c r="G1757" s="18" t="s">
        <v>1970</v>
      </c>
      <c r="H1757" s="18" t="s">
        <v>1963</v>
      </c>
      <c r="I1757" s="18" t="s">
        <v>2055</v>
      </c>
      <c r="J1757" s="18" t="s">
        <v>2074</v>
      </c>
    </row>
    <row r="1758" ht="71.25" spans="1:10">
      <c r="A1758" s="18" t="s">
        <v>4542</v>
      </c>
      <c r="B1758" s="18" t="s">
        <v>4543</v>
      </c>
      <c r="C1758" s="18" t="s">
        <v>1954</v>
      </c>
      <c r="D1758" s="18" t="s">
        <v>1955</v>
      </c>
      <c r="E1758" s="18" t="s">
        <v>4544</v>
      </c>
      <c r="F1758" s="18" t="s">
        <v>1956</v>
      </c>
      <c r="G1758" s="18" t="s">
        <v>4545</v>
      </c>
      <c r="H1758" s="18" t="s">
        <v>2229</v>
      </c>
      <c r="I1758" s="18" t="s">
        <v>1959</v>
      </c>
      <c r="J1758" s="18" t="s">
        <v>4546</v>
      </c>
    </row>
    <row r="1759" ht="42.75" spans="1:10">
      <c r="A1759" s="21"/>
      <c r="B1759" s="21"/>
      <c r="C1759" s="18" t="s">
        <v>1954</v>
      </c>
      <c r="D1759" s="18" t="s">
        <v>1964</v>
      </c>
      <c r="E1759" s="18" t="s">
        <v>4547</v>
      </c>
      <c r="F1759" s="18" t="s">
        <v>1956</v>
      </c>
      <c r="G1759" s="18" t="s">
        <v>4548</v>
      </c>
      <c r="H1759" s="18" t="s">
        <v>1963</v>
      </c>
      <c r="I1759" s="18" t="s">
        <v>2055</v>
      </c>
      <c r="J1759" s="18" t="s">
        <v>4549</v>
      </c>
    </row>
    <row r="1760" ht="57" spans="1:10">
      <c r="A1760" s="21"/>
      <c r="B1760" s="21"/>
      <c r="C1760" s="18" t="s">
        <v>1966</v>
      </c>
      <c r="D1760" s="18" t="s">
        <v>2092</v>
      </c>
      <c r="E1760" s="18" t="s">
        <v>4550</v>
      </c>
      <c r="F1760" s="18" t="s">
        <v>1956</v>
      </c>
      <c r="G1760" s="18" t="s">
        <v>4551</v>
      </c>
      <c r="H1760" s="18" t="s">
        <v>1963</v>
      </c>
      <c r="I1760" s="18" t="s">
        <v>2055</v>
      </c>
      <c r="J1760" s="18" t="s">
        <v>4552</v>
      </c>
    </row>
    <row r="1761" ht="42.75" spans="1:10">
      <c r="A1761" s="21"/>
      <c r="B1761" s="21"/>
      <c r="C1761" s="18" t="s">
        <v>1971</v>
      </c>
      <c r="D1761" s="18" t="s">
        <v>1972</v>
      </c>
      <c r="E1761" s="18" t="s">
        <v>4553</v>
      </c>
      <c r="F1761" s="18" t="s">
        <v>1956</v>
      </c>
      <c r="G1761" s="18" t="s">
        <v>2032</v>
      </c>
      <c r="H1761" s="18" t="s">
        <v>1963</v>
      </c>
      <c r="I1761" s="18" t="s">
        <v>2055</v>
      </c>
      <c r="J1761" s="18" t="s">
        <v>4554</v>
      </c>
    </row>
    <row r="1762" ht="28.5" spans="1:10">
      <c r="A1762" s="18" t="s">
        <v>4555</v>
      </c>
      <c r="B1762" s="18" t="s">
        <v>4403</v>
      </c>
      <c r="C1762" s="18" t="s">
        <v>1954</v>
      </c>
      <c r="D1762" s="18" t="s">
        <v>1960</v>
      </c>
      <c r="E1762" s="18" t="s">
        <v>4556</v>
      </c>
      <c r="F1762" s="18" t="s">
        <v>1969</v>
      </c>
      <c r="G1762" s="18" t="s">
        <v>2080</v>
      </c>
      <c r="H1762" s="18" t="s">
        <v>1963</v>
      </c>
      <c r="I1762" s="18" t="s">
        <v>1959</v>
      </c>
      <c r="J1762" s="18" t="s">
        <v>4556</v>
      </c>
    </row>
    <row r="1763" ht="14.25" spans="1:10">
      <c r="A1763" s="21"/>
      <c r="B1763" s="21"/>
      <c r="C1763" s="18" t="s">
        <v>1966</v>
      </c>
      <c r="D1763" s="18" t="s">
        <v>1993</v>
      </c>
      <c r="E1763" s="18" t="s">
        <v>4403</v>
      </c>
      <c r="F1763" s="18" t="s">
        <v>1969</v>
      </c>
      <c r="G1763" s="18" t="s">
        <v>2080</v>
      </c>
      <c r="H1763" s="18" t="s">
        <v>1963</v>
      </c>
      <c r="I1763" s="18" t="s">
        <v>1959</v>
      </c>
      <c r="J1763" s="18" t="s">
        <v>4403</v>
      </c>
    </row>
    <row r="1764" ht="14.25" spans="1:10">
      <c r="A1764" s="21"/>
      <c r="B1764" s="21"/>
      <c r="C1764" s="18" t="s">
        <v>1971</v>
      </c>
      <c r="D1764" s="18" t="s">
        <v>1972</v>
      </c>
      <c r="E1764" s="18" t="s">
        <v>1973</v>
      </c>
      <c r="F1764" s="18" t="s">
        <v>1969</v>
      </c>
      <c r="G1764" s="18" t="s">
        <v>2032</v>
      </c>
      <c r="H1764" s="18" t="s">
        <v>1963</v>
      </c>
      <c r="I1764" s="18" t="s">
        <v>1959</v>
      </c>
      <c r="J1764" s="18" t="s">
        <v>1973</v>
      </c>
    </row>
    <row r="1765" ht="14.25" spans="1:10">
      <c r="A1765" s="18" t="s">
        <v>4557</v>
      </c>
      <c r="B1765" s="21"/>
      <c r="C1765" s="21"/>
      <c r="D1765" s="21"/>
      <c r="E1765" s="21"/>
      <c r="F1765" s="21"/>
      <c r="G1765" s="21"/>
      <c r="H1765" s="21"/>
      <c r="I1765" s="21"/>
      <c r="J1765" s="21"/>
    </row>
    <row r="1766" ht="14.25" spans="1:10">
      <c r="A1766" s="18" t="s">
        <v>4558</v>
      </c>
      <c r="B1766" s="21"/>
      <c r="C1766" s="21"/>
      <c r="D1766" s="21"/>
      <c r="E1766" s="21"/>
      <c r="F1766" s="21"/>
      <c r="G1766" s="21"/>
      <c r="H1766" s="21"/>
      <c r="I1766" s="21"/>
      <c r="J1766" s="21"/>
    </row>
    <row r="1767" ht="28.5" spans="1:10">
      <c r="A1767" s="18" t="s">
        <v>4559</v>
      </c>
      <c r="B1767" s="18" t="s">
        <v>4560</v>
      </c>
      <c r="C1767" s="18" t="s">
        <v>1954</v>
      </c>
      <c r="D1767" s="18" t="s">
        <v>1960</v>
      </c>
      <c r="E1767" s="18" t="s">
        <v>1960</v>
      </c>
      <c r="F1767" s="18" t="s">
        <v>1956</v>
      </c>
      <c r="G1767" s="18" t="s">
        <v>4561</v>
      </c>
      <c r="H1767" s="18" t="s">
        <v>1963</v>
      </c>
      <c r="I1767" s="18" t="s">
        <v>2055</v>
      </c>
      <c r="J1767" s="18" t="s">
        <v>4560</v>
      </c>
    </row>
    <row r="1768" ht="28.5" spans="1:10">
      <c r="A1768" s="21"/>
      <c r="B1768" s="21"/>
      <c r="C1768" s="18" t="s">
        <v>1966</v>
      </c>
      <c r="D1768" s="18" t="s">
        <v>1993</v>
      </c>
      <c r="E1768" s="18" t="s">
        <v>1993</v>
      </c>
      <c r="F1768" s="18" t="s">
        <v>1956</v>
      </c>
      <c r="G1768" s="18" t="s">
        <v>4561</v>
      </c>
      <c r="H1768" s="18" t="s">
        <v>1963</v>
      </c>
      <c r="I1768" s="18" t="s">
        <v>2055</v>
      </c>
      <c r="J1768" s="18" t="s">
        <v>4560</v>
      </c>
    </row>
    <row r="1769" ht="28.5" spans="1:10">
      <c r="A1769" s="21"/>
      <c r="B1769" s="21"/>
      <c r="C1769" s="18" t="s">
        <v>1971</v>
      </c>
      <c r="D1769" s="18" t="s">
        <v>1972</v>
      </c>
      <c r="E1769" s="18" t="s">
        <v>1972</v>
      </c>
      <c r="F1769" s="18" t="s">
        <v>1956</v>
      </c>
      <c r="G1769" s="18" t="s">
        <v>4561</v>
      </c>
      <c r="H1769" s="18" t="s">
        <v>1963</v>
      </c>
      <c r="I1769" s="18" t="s">
        <v>2055</v>
      </c>
      <c r="J1769" s="18" t="s">
        <v>4560</v>
      </c>
    </row>
    <row r="1770" ht="42.75" spans="1:10">
      <c r="A1770" s="18" t="s">
        <v>4562</v>
      </c>
      <c r="B1770" s="18" t="s">
        <v>4563</v>
      </c>
      <c r="C1770" s="18" t="s">
        <v>1954</v>
      </c>
      <c r="D1770" s="18" t="s">
        <v>1960</v>
      </c>
      <c r="E1770" s="18" t="s">
        <v>1960</v>
      </c>
      <c r="F1770" s="18" t="s">
        <v>1956</v>
      </c>
      <c r="G1770" s="18" t="s">
        <v>4561</v>
      </c>
      <c r="H1770" s="18" t="s">
        <v>1963</v>
      </c>
      <c r="I1770" s="18" t="s">
        <v>2055</v>
      </c>
      <c r="J1770" s="18" t="s">
        <v>4563</v>
      </c>
    </row>
    <row r="1771" ht="42.75" spans="1:10">
      <c r="A1771" s="21"/>
      <c r="B1771" s="21"/>
      <c r="C1771" s="18" t="s">
        <v>1966</v>
      </c>
      <c r="D1771" s="18" t="s">
        <v>1993</v>
      </c>
      <c r="E1771" s="18" t="s">
        <v>1993</v>
      </c>
      <c r="F1771" s="18" t="s">
        <v>1956</v>
      </c>
      <c r="G1771" s="18" t="s">
        <v>4561</v>
      </c>
      <c r="H1771" s="18" t="s">
        <v>1963</v>
      </c>
      <c r="I1771" s="18" t="s">
        <v>2055</v>
      </c>
      <c r="J1771" s="18" t="s">
        <v>4563</v>
      </c>
    </row>
    <row r="1772" ht="42.75" spans="1:10">
      <c r="A1772" s="21"/>
      <c r="B1772" s="21"/>
      <c r="C1772" s="18" t="s">
        <v>1971</v>
      </c>
      <c r="D1772" s="18" t="s">
        <v>1972</v>
      </c>
      <c r="E1772" s="18" t="s">
        <v>1972</v>
      </c>
      <c r="F1772" s="18" t="s">
        <v>1956</v>
      </c>
      <c r="G1772" s="18" t="s">
        <v>4561</v>
      </c>
      <c r="H1772" s="18" t="s">
        <v>1963</v>
      </c>
      <c r="I1772" s="18" t="s">
        <v>2055</v>
      </c>
      <c r="J1772" s="18" t="s">
        <v>4563</v>
      </c>
    </row>
    <row r="1773" ht="14.25" spans="1:10">
      <c r="A1773" s="18" t="s">
        <v>4564</v>
      </c>
      <c r="B1773" s="18" t="s">
        <v>4565</v>
      </c>
      <c r="C1773" s="18" t="s">
        <v>1954</v>
      </c>
      <c r="D1773" s="18" t="s">
        <v>1960</v>
      </c>
      <c r="E1773" s="18" t="s">
        <v>1960</v>
      </c>
      <c r="F1773" s="18" t="s">
        <v>1956</v>
      </c>
      <c r="G1773" s="18" t="s">
        <v>4561</v>
      </c>
      <c r="H1773" s="18" t="s">
        <v>1963</v>
      </c>
      <c r="I1773" s="18" t="s">
        <v>2055</v>
      </c>
      <c r="J1773" s="18" t="s">
        <v>4565</v>
      </c>
    </row>
    <row r="1774" ht="14.25" spans="1:10">
      <c r="A1774" s="21"/>
      <c r="B1774" s="21"/>
      <c r="C1774" s="18" t="s">
        <v>1966</v>
      </c>
      <c r="D1774" s="18" t="s">
        <v>1993</v>
      </c>
      <c r="E1774" s="18" t="s">
        <v>1993</v>
      </c>
      <c r="F1774" s="18" t="s">
        <v>1956</v>
      </c>
      <c r="G1774" s="18" t="s">
        <v>4561</v>
      </c>
      <c r="H1774" s="18" t="s">
        <v>1963</v>
      </c>
      <c r="I1774" s="18" t="s">
        <v>2055</v>
      </c>
      <c r="J1774" s="18" t="s">
        <v>4565</v>
      </c>
    </row>
    <row r="1775" ht="14.25" spans="1:10">
      <c r="A1775" s="21"/>
      <c r="B1775" s="21"/>
      <c r="C1775" s="18" t="s">
        <v>1971</v>
      </c>
      <c r="D1775" s="18" t="s">
        <v>1972</v>
      </c>
      <c r="E1775" s="18" t="s">
        <v>1972</v>
      </c>
      <c r="F1775" s="18" t="s">
        <v>1956</v>
      </c>
      <c r="G1775" s="18" t="s">
        <v>4561</v>
      </c>
      <c r="H1775" s="18" t="s">
        <v>1963</v>
      </c>
      <c r="I1775" s="18" t="s">
        <v>2055</v>
      </c>
      <c r="J1775" s="18" t="s">
        <v>4565</v>
      </c>
    </row>
    <row r="1776" ht="42.75" spans="1:10">
      <c r="A1776" s="18" t="s">
        <v>4566</v>
      </c>
      <c r="B1776" s="18" t="s">
        <v>4567</v>
      </c>
      <c r="C1776" s="18" t="s">
        <v>1954</v>
      </c>
      <c r="D1776" s="18" t="s">
        <v>1960</v>
      </c>
      <c r="E1776" s="18" t="s">
        <v>1960</v>
      </c>
      <c r="F1776" s="18" t="s">
        <v>1956</v>
      </c>
      <c r="G1776" s="18" t="s">
        <v>4561</v>
      </c>
      <c r="H1776" s="18" t="s">
        <v>1963</v>
      </c>
      <c r="I1776" s="18" t="s">
        <v>2055</v>
      </c>
      <c r="J1776" s="18" t="s">
        <v>4567</v>
      </c>
    </row>
    <row r="1777" ht="42.75" spans="1:10">
      <c r="A1777" s="21"/>
      <c r="B1777" s="21"/>
      <c r="C1777" s="18" t="s">
        <v>1966</v>
      </c>
      <c r="D1777" s="18" t="s">
        <v>1993</v>
      </c>
      <c r="E1777" s="18" t="s">
        <v>1993</v>
      </c>
      <c r="F1777" s="18" t="s">
        <v>1956</v>
      </c>
      <c r="G1777" s="18" t="s">
        <v>4561</v>
      </c>
      <c r="H1777" s="18" t="s">
        <v>1963</v>
      </c>
      <c r="I1777" s="18" t="s">
        <v>2055</v>
      </c>
      <c r="J1777" s="18" t="s">
        <v>4567</v>
      </c>
    </row>
    <row r="1778" ht="42.75" spans="1:10">
      <c r="A1778" s="21"/>
      <c r="B1778" s="21"/>
      <c r="C1778" s="18" t="s">
        <v>1971</v>
      </c>
      <c r="D1778" s="18" t="s">
        <v>1972</v>
      </c>
      <c r="E1778" s="18" t="s">
        <v>1972</v>
      </c>
      <c r="F1778" s="18" t="s">
        <v>1956</v>
      </c>
      <c r="G1778" s="18" t="s">
        <v>4561</v>
      </c>
      <c r="H1778" s="18" t="s">
        <v>1963</v>
      </c>
      <c r="I1778" s="18" t="s">
        <v>2055</v>
      </c>
      <c r="J1778" s="18" t="s">
        <v>4567</v>
      </c>
    </row>
    <row r="1779" ht="42.75" spans="1:10">
      <c r="A1779" s="18" t="s">
        <v>4568</v>
      </c>
      <c r="B1779" s="18" t="s">
        <v>4569</v>
      </c>
      <c r="C1779" s="18" t="s">
        <v>1954</v>
      </c>
      <c r="D1779" s="18" t="s">
        <v>1960</v>
      </c>
      <c r="E1779" s="18" t="s">
        <v>1960</v>
      </c>
      <c r="F1779" s="18" t="s">
        <v>1956</v>
      </c>
      <c r="G1779" s="18" t="s">
        <v>4561</v>
      </c>
      <c r="H1779" s="18" t="s">
        <v>1963</v>
      </c>
      <c r="I1779" s="18" t="s">
        <v>2055</v>
      </c>
      <c r="J1779" s="18" t="s">
        <v>4569</v>
      </c>
    </row>
    <row r="1780" ht="42.75" spans="1:10">
      <c r="A1780" s="21"/>
      <c r="B1780" s="21"/>
      <c r="C1780" s="18" t="s">
        <v>1966</v>
      </c>
      <c r="D1780" s="18" t="s">
        <v>1993</v>
      </c>
      <c r="E1780" s="18" t="s">
        <v>1993</v>
      </c>
      <c r="F1780" s="18" t="s">
        <v>1956</v>
      </c>
      <c r="G1780" s="18" t="s">
        <v>4561</v>
      </c>
      <c r="H1780" s="18" t="s">
        <v>1963</v>
      </c>
      <c r="I1780" s="18" t="s">
        <v>2055</v>
      </c>
      <c r="J1780" s="18" t="s">
        <v>4569</v>
      </c>
    </row>
    <row r="1781" ht="42.75" spans="1:10">
      <c r="A1781" s="21"/>
      <c r="B1781" s="21"/>
      <c r="C1781" s="18" t="s">
        <v>1971</v>
      </c>
      <c r="D1781" s="18" t="s">
        <v>1972</v>
      </c>
      <c r="E1781" s="18" t="s">
        <v>1972</v>
      </c>
      <c r="F1781" s="18" t="s">
        <v>1956</v>
      </c>
      <c r="G1781" s="18" t="s">
        <v>4561</v>
      </c>
      <c r="H1781" s="18" t="s">
        <v>1963</v>
      </c>
      <c r="I1781" s="18" t="s">
        <v>2055</v>
      </c>
      <c r="J1781" s="18" t="s">
        <v>4569</v>
      </c>
    </row>
    <row r="1782" ht="42.75" spans="1:10">
      <c r="A1782" s="18" t="s">
        <v>4570</v>
      </c>
      <c r="B1782" s="18" t="s">
        <v>4571</v>
      </c>
      <c r="C1782" s="18" t="s">
        <v>1954</v>
      </c>
      <c r="D1782" s="18" t="s">
        <v>1960</v>
      </c>
      <c r="E1782" s="18" t="s">
        <v>1960</v>
      </c>
      <c r="F1782" s="18" t="s">
        <v>1956</v>
      </c>
      <c r="G1782" s="18" t="s">
        <v>4561</v>
      </c>
      <c r="H1782" s="18" t="s">
        <v>1963</v>
      </c>
      <c r="I1782" s="18" t="s">
        <v>2055</v>
      </c>
      <c r="J1782" s="18" t="s">
        <v>4571</v>
      </c>
    </row>
    <row r="1783" ht="42.75" spans="1:10">
      <c r="A1783" s="21"/>
      <c r="B1783" s="21"/>
      <c r="C1783" s="18" t="s">
        <v>1966</v>
      </c>
      <c r="D1783" s="18" t="s">
        <v>1993</v>
      </c>
      <c r="E1783" s="18" t="s">
        <v>1993</v>
      </c>
      <c r="F1783" s="18" t="s">
        <v>1956</v>
      </c>
      <c r="G1783" s="18" t="s">
        <v>4561</v>
      </c>
      <c r="H1783" s="18" t="s">
        <v>1963</v>
      </c>
      <c r="I1783" s="18" t="s">
        <v>2055</v>
      </c>
      <c r="J1783" s="18" t="s">
        <v>4571</v>
      </c>
    </row>
    <row r="1784" ht="42.75" spans="1:10">
      <c r="A1784" s="21"/>
      <c r="B1784" s="21"/>
      <c r="C1784" s="18" t="s">
        <v>1971</v>
      </c>
      <c r="D1784" s="18" t="s">
        <v>1972</v>
      </c>
      <c r="E1784" s="18" t="s">
        <v>1972</v>
      </c>
      <c r="F1784" s="18" t="s">
        <v>1956</v>
      </c>
      <c r="G1784" s="18" t="s">
        <v>4561</v>
      </c>
      <c r="H1784" s="18" t="s">
        <v>1963</v>
      </c>
      <c r="I1784" s="18" t="s">
        <v>2055</v>
      </c>
      <c r="J1784" s="18" t="s">
        <v>4571</v>
      </c>
    </row>
    <row r="1785" ht="28.5" spans="1:10">
      <c r="A1785" s="18" t="s">
        <v>4572</v>
      </c>
      <c r="B1785" s="18" t="s">
        <v>4573</v>
      </c>
      <c r="C1785" s="18" t="s">
        <v>1954</v>
      </c>
      <c r="D1785" s="18" t="s">
        <v>1960</v>
      </c>
      <c r="E1785" s="18" t="s">
        <v>1960</v>
      </c>
      <c r="F1785" s="18" t="s">
        <v>1956</v>
      </c>
      <c r="G1785" s="18" t="s">
        <v>4561</v>
      </c>
      <c r="H1785" s="18" t="s">
        <v>1963</v>
      </c>
      <c r="I1785" s="18" t="s">
        <v>2055</v>
      </c>
      <c r="J1785" s="18" t="s">
        <v>4573</v>
      </c>
    </row>
    <row r="1786" ht="28.5" spans="1:10">
      <c r="A1786" s="21"/>
      <c r="B1786" s="21"/>
      <c r="C1786" s="18" t="s">
        <v>1966</v>
      </c>
      <c r="D1786" s="18" t="s">
        <v>1993</v>
      </c>
      <c r="E1786" s="18" t="s">
        <v>1993</v>
      </c>
      <c r="F1786" s="18" t="s">
        <v>1956</v>
      </c>
      <c r="G1786" s="18" t="s">
        <v>4561</v>
      </c>
      <c r="H1786" s="18" t="s">
        <v>1963</v>
      </c>
      <c r="I1786" s="18" t="s">
        <v>2055</v>
      </c>
      <c r="J1786" s="18" t="s">
        <v>4573</v>
      </c>
    </row>
    <row r="1787" ht="28.5" spans="1:10">
      <c r="A1787" s="21"/>
      <c r="B1787" s="21"/>
      <c r="C1787" s="18" t="s">
        <v>1971</v>
      </c>
      <c r="D1787" s="18" t="s">
        <v>1972</v>
      </c>
      <c r="E1787" s="18" t="s">
        <v>1972</v>
      </c>
      <c r="F1787" s="18" t="s">
        <v>1956</v>
      </c>
      <c r="G1787" s="18" t="s">
        <v>4561</v>
      </c>
      <c r="H1787" s="18" t="s">
        <v>1963</v>
      </c>
      <c r="I1787" s="18" t="s">
        <v>2055</v>
      </c>
      <c r="J1787" s="18" t="s">
        <v>4573</v>
      </c>
    </row>
    <row r="1788" ht="28.5" spans="1:10">
      <c r="A1788" s="18" t="s">
        <v>4574</v>
      </c>
      <c r="B1788" s="18" t="s">
        <v>4575</v>
      </c>
      <c r="C1788" s="18" t="s">
        <v>1954</v>
      </c>
      <c r="D1788" s="18" t="s">
        <v>1960</v>
      </c>
      <c r="E1788" s="18" t="s">
        <v>1960</v>
      </c>
      <c r="F1788" s="18" t="s">
        <v>1956</v>
      </c>
      <c r="G1788" s="18" t="s">
        <v>4561</v>
      </c>
      <c r="H1788" s="18" t="s">
        <v>1963</v>
      </c>
      <c r="I1788" s="18" t="s">
        <v>2055</v>
      </c>
      <c r="J1788" s="18" t="s">
        <v>4575</v>
      </c>
    </row>
    <row r="1789" ht="28.5" spans="1:10">
      <c r="A1789" s="21"/>
      <c r="B1789" s="21"/>
      <c r="C1789" s="18" t="s">
        <v>1966</v>
      </c>
      <c r="D1789" s="18" t="s">
        <v>1993</v>
      </c>
      <c r="E1789" s="18" t="s">
        <v>1993</v>
      </c>
      <c r="F1789" s="18" t="s">
        <v>1956</v>
      </c>
      <c r="G1789" s="18" t="s">
        <v>4561</v>
      </c>
      <c r="H1789" s="18" t="s">
        <v>1963</v>
      </c>
      <c r="I1789" s="18" t="s">
        <v>2055</v>
      </c>
      <c r="J1789" s="18" t="s">
        <v>4575</v>
      </c>
    </row>
    <row r="1790" ht="28.5" spans="1:10">
      <c r="A1790" s="21"/>
      <c r="B1790" s="21"/>
      <c r="C1790" s="18" t="s">
        <v>1971</v>
      </c>
      <c r="D1790" s="18" t="s">
        <v>1972</v>
      </c>
      <c r="E1790" s="18" t="s">
        <v>1972</v>
      </c>
      <c r="F1790" s="18" t="s">
        <v>1956</v>
      </c>
      <c r="G1790" s="18" t="s">
        <v>4561</v>
      </c>
      <c r="H1790" s="18" t="s">
        <v>1963</v>
      </c>
      <c r="I1790" s="18" t="s">
        <v>2055</v>
      </c>
      <c r="J1790" s="18" t="s">
        <v>4575</v>
      </c>
    </row>
    <row r="1791" ht="28.5" spans="1:10">
      <c r="A1791" s="18" t="s">
        <v>4576</v>
      </c>
      <c r="B1791" s="18" t="s">
        <v>4577</v>
      </c>
      <c r="C1791" s="18" t="s">
        <v>1954</v>
      </c>
      <c r="D1791" s="18" t="s">
        <v>1955</v>
      </c>
      <c r="E1791" s="18" t="s">
        <v>4578</v>
      </c>
      <c r="F1791" s="18" t="s">
        <v>1969</v>
      </c>
      <c r="G1791" s="18" t="s">
        <v>1962</v>
      </c>
      <c r="H1791" s="18" t="s">
        <v>1963</v>
      </c>
      <c r="I1791" s="18" t="s">
        <v>1959</v>
      </c>
      <c r="J1791" s="18" t="s">
        <v>4578</v>
      </c>
    </row>
    <row r="1792" ht="28.5" spans="1:10">
      <c r="A1792" s="21"/>
      <c r="B1792" s="21"/>
      <c r="C1792" s="18" t="s">
        <v>1966</v>
      </c>
      <c r="D1792" s="18" t="s">
        <v>1993</v>
      </c>
      <c r="E1792" s="18" t="s">
        <v>4578</v>
      </c>
      <c r="F1792" s="18" t="s">
        <v>1969</v>
      </c>
      <c r="G1792" s="18" t="s">
        <v>1962</v>
      </c>
      <c r="H1792" s="18" t="s">
        <v>1963</v>
      </c>
      <c r="I1792" s="18" t="s">
        <v>1959</v>
      </c>
      <c r="J1792" s="18" t="s">
        <v>4578</v>
      </c>
    </row>
    <row r="1793" ht="42.75" spans="1:10">
      <c r="A1793" s="21"/>
      <c r="B1793" s="21"/>
      <c r="C1793" s="18" t="s">
        <v>1971</v>
      </c>
      <c r="D1793" s="18" t="s">
        <v>1972</v>
      </c>
      <c r="E1793" s="18" t="s">
        <v>4579</v>
      </c>
      <c r="F1793" s="18" t="s">
        <v>1956</v>
      </c>
      <c r="G1793" s="18" t="s">
        <v>2032</v>
      </c>
      <c r="H1793" s="18" t="s">
        <v>1963</v>
      </c>
      <c r="I1793" s="18" t="s">
        <v>1959</v>
      </c>
      <c r="J1793" s="18" t="s">
        <v>4579</v>
      </c>
    </row>
    <row r="1794" ht="14.25" spans="1:10">
      <c r="A1794" s="18" t="s">
        <v>4580</v>
      </c>
      <c r="B1794" s="18" t="s">
        <v>4581</v>
      </c>
      <c r="C1794" s="18" t="s">
        <v>1954</v>
      </c>
      <c r="D1794" s="18" t="s">
        <v>1964</v>
      </c>
      <c r="E1794" s="18" t="s">
        <v>4581</v>
      </c>
      <c r="F1794" s="18" t="s">
        <v>1969</v>
      </c>
      <c r="G1794" s="18" t="s">
        <v>1962</v>
      </c>
      <c r="H1794" s="18" t="s">
        <v>1963</v>
      </c>
      <c r="I1794" s="18" t="s">
        <v>1959</v>
      </c>
      <c r="J1794" s="18" t="s">
        <v>4581</v>
      </c>
    </row>
    <row r="1795" ht="14.25" spans="1:10">
      <c r="A1795" s="21"/>
      <c r="B1795" s="21"/>
      <c r="C1795" s="18" t="s">
        <v>1966</v>
      </c>
      <c r="D1795" s="18" t="s">
        <v>1993</v>
      </c>
      <c r="E1795" s="18" t="s">
        <v>4581</v>
      </c>
      <c r="F1795" s="18" t="s">
        <v>1969</v>
      </c>
      <c r="G1795" s="18" t="s">
        <v>1962</v>
      </c>
      <c r="H1795" s="18" t="s">
        <v>1963</v>
      </c>
      <c r="I1795" s="18" t="s">
        <v>1959</v>
      </c>
      <c r="J1795" s="18" t="s">
        <v>4581</v>
      </c>
    </row>
    <row r="1796" ht="14.25" spans="1:10">
      <c r="A1796" s="21"/>
      <c r="B1796" s="21"/>
      <c r="C1796" s="18" t="s">
        <v>1971</v>
      </c>
      <c r="D1796" s="18" t="s">
        <v>1972</v>
      </c>
      <c r="E1796" s="18" t="s">
        <v>4581</v>
      </c>
      <c r="F1796" s="18" t="s">
        <v>1956</v>
      </c>
      <c r="G1796" s="18" t="s">
        <v>2032</v>
      </c>
      <c r="H1796" s="18" t="s">
        <v>1963</v>
      </c>
      <c r="I1796" s="18" t="s">
        <v>2055</v>
      </c>
      <c r="J1796" s="18" t="s">
        <v>4581</v>
      </c>
    </row>
    <row r="1797" ht="42.75" spans="1:10">
      <c r="A1797" s="18" t="s">
        <v>4582</v>
      </c>
      <c r="B1797" s="18" t="s">
        <v>4583</v>
      </c>
      <c r="C1797" s="18" t="s">
        <v>1954</v>
      </c>
      <c r="D1797" s="18" t="s">
        <v>1960</v>
      </c>
      <c r="E1797" s="18" t="s">
        <v>1960</v>
      </c>
      <c r="F1797" s="18" t="s">
        <v>1956</v>
      </c>
      <c r="G1797" s="18" t="s">
        <v>4561</v>
      </c>
      <c r="H1797" s="18" t="s">
        <v>1963</v>
      </c>
      <c r="I1797" s="18" t="s">
        <v>2055</v>
      </c>
      <c r="J1797" s="18" t="s">
        <v>4583</v>
      </c>
    </row>
    <row r="1798" ht="42.75" spans="1:10">
      <c r="A1798" s="21"/>
      <c r="B1798" s="21"/>
      <c r="C1798" s="18" t="s">
        <v>1966</v>
      </c>
      <c r="D1798" s="18" t="s">
        <v>1993</v>
      </c>
      <c r="E1798" s="18" t="s">
        <v>1993</v>
      </c>
      <c r="F1798" s="18" t="s">
        <v>1956</v>
      </c>
      <c r="G1798" s="18" t="s">
        <v>4561</v>
      </c>
      <c r="H1798" s="18" t="s">
        <v>1963</v>
      </c>
      <c r="I1798" s="18" t="s">
        <v>2055</v>
      </c>
      <c r="J1798" s="18" t="s">
        <v>4583</v>
      </c>
    </row>
    <row r="1799" ht="42.75" spans="1:10">
      <c r="A1799" s="21"/>
      <c r="B1799" s="21"/>
      <c r="C1799" s="18" t="s">
        <v>1971</v>
      </c>
      <c r="D1799" s="18" t="s">
        <v>1972</v>
      </c>
      <c r="E1799" s="18" t="s">
        <v>1972</v>
      </c>
      <c r="F1799" s="18" t="s">
        <v>1956</v>
      </c>
      <c r="G1799" s="18" t="s">
        <v>4561</v>
      </c>
      <c r="H1799" s="18" t="s">
        <v>1963</v>
      </c>
      <c r="I1799" s="18" t="s">
        <v>2055</v>
      </c>
      <c r="J1799" s="18" t="s">
        <v>4583</v>
      </c>
    </row>
    <row r="1800" ht="42.75" spans="1:10">
      <c r="A1800" s="18" t="s">
        <v>4584</v>
      </c>
      <c r="B1800" s="18" t="s">
        <v>4585</v>
      </c>
      <c r="C1800" s="18" t="s">
        <v>1954</v>
      </c>
      <c r="D1800" s="18" t="s">
        <v>1960</v>
      </c>
      <c r="E1800" s="18" t="s">
        <v>1960</v>
      </c>
      <c r="F1800" s="18" t="s">
        <v>1956</v>
      </c>
      <c r="G1800" s="18" t="s">
        <v>4561</v>
      </c>
      <c r="H1800" s="18" t="s">
        <v>1963</v>
      </c>
      <c r="I1800" s="18" t="s">
        <v>2055</v>
      </c>
      <c r="J1800" s="18" t="s">
        <v>4585</v>
      </c>
    </row>
    <row r="1801" ht="42.75" spans="1:10">
      <c r="A1801" s="21"/>
      <c r="B1801" s="21"/>
      <c r="C1801" s="18" t="s">
        <v>1966</v>
      </c>
      <c r="D1801" s="18" t="s">
        <v>1993</v>
      </c>
      <c r="E1801" s="18" t="s">
        <v>1993</v>
      </c>
      <c r="F1801" s="18" t="s">
        <v>1956</v>
      </c>
      <c r="G1801" s="18" t="s">
        <v>4561</v>
      </c>
      <c r="H1801" s="18" t="s">
        <v>1963</v>
      </c>
      <c r="I1801" s="18" t="s">
        <v>2055</v>
      </c>
      <c r="J1801" s="18" t="s">
        <v>4585</v>
      </c>
    </row>
    <row r="1802" ht="42.75" spans="1:10">
      <c r="A1802" s="21"/>
      <c r="B1802" s="21"/>
      <c r="C1802" s="18" t="s">
        <v>1971</v>
      </c>
      <c r="D1802" s="18" t="s">
        <v>1972</v>
      </c>
      <c r="E1802" s="18" t="s">
        <v>1972</v>
      </c>
      <c r="F1802" s="18" t="s">
        <v>1956</v>
      </c>
      <c r="G1802" s="18" t="s">
        <v>4561</v>
      </c>
      <c r="H1802" s="18" t="s">
        <v>1963</v>
      </c>
      <c r="I1802" s="18" t="s">
        <v>2055</v>
      </c>
      <c r="J1802" s="18" t="s">
        <v>4585</v>
      </c>
    </row>
    <row r="1803" ht="28.5" spans="1:10">
      <c r="A1803" s="18" t="s">
        <v>4586</v>
      </c>
      <c r="B1803" s="18" t="s">
        <v>4587</v>
      </c>
      <c r="C1803" s="18" t="s">
        <v>1954</v>
      </c>
      <c r="D1803" s="18" t="s">
        <v>1964</v>
      </c>
      <c r="E1803" s="18" t="s">
        <v>4587</v>
      </c>
      <c r="F1803" s="18" t="s">
        <v>1969</v>
      </c>
      <c r="G1803" s="18" t="s">
        <v>1962</v>
      </c>
      <c r="H1803" s="18" t="s">
        <v>1963</v>
      </c>
      <c r="I1803" s="18" t="s">
        <v>1959</v>
      </c>
      <c r="J1803" s="18" t="s">
        <v>4587</v>
      </c>
    </row>
    <row r="1804" ht="28.5" spans="1:10">
      <c r="A1804" s="21"/>
      <c r="B1804" s="21"/>
      <c r="C1804" s="18" t="s">
        <v>1966</v>
      </c>
      <c r="D1804" s="18" t="s">
        <v>1993</v>
      </c>
      <c r="E1804" s="18" t="s">
        <v>4587</v>
      </c>
      <c r="F1804" s="18" t="s">
        <v>1969</v>
      </c>
      <c r="G1804" s="18" t="s">
        <v>4588</v>
      </c>
      <c r="H1804" s="18" t="s">
        <v>1963</v>
      </c>
      <c r="I1804" s="18" t="s">
        <v>1959</v>
      </c>
      <c r="J1804" s="18" t="s">
        <v>4587</v>
      </c>
    </row>
    <row r="1805" ht="28.5" spans="1:10">
      <c r="A1805" s="21"/>
      <c r="B1805" s="21"/>
      <c r="C1805" s="18" t="s">
        <v>1971</v>
      </c>
      <c r="D1805" s="18" t="s">
        <v>1972</v>
      </c>
      <c r="E1805" s="18" t="s">
        <v>4587</v>
      </c>
      <c r="F1805" s="18" t="s">
        <v>1956</v>
      </c>
      <c r="G1805" s="18" t="s">
        <v>1962</v>
      </c>
      <c r="H1805" s="18" t="s">
        <v>1963</v>
      </c>
      <c r="I1805" s="18" t="s">
        <v>2055</v>
      </c>
      <c r="J1805" s="18" t="s">
        <v>4587</v>
      </c>
    </row>
    <row r="1806" ht="28.5" spans="1:10">
      <c r="A1806" s="18" t="s">
        <v>4589</v>
      </c>
      <c r="B1806" s="18" t="s">
        <v>4590</v>
      </c>
      <c r="C1806" s="18" t="s">
        <v>1954</v>
      </c>
      <c r="D1806" s="18" t="s">
        <v>1960</v>
      </c>
      <c r="E1806" s="18" t="s">
        <v>1960</v>
      </c>
      <c r="F1806" s="18" t="s">
        <v>1956</v>
      </c>
      <c r="G1806" s="18" t="s">
        <v>4561</v>
      </c>
      <c r="H1806" s="18" t="s">
        <v>1963</v>
      </c>
      <c r="I1806" s="18" t="s">
        <v>2055</v>
      </c>
      <c r="J1806" s="18" t="s">
        <v>4590</v>
      </c>
    </row>
    <row r="1807" ht="28.5" spans="1:10">
      <c r="A1807" s="21"/>
      <c r="B1807" s="21"/>
      <c r="C1807" s="18" t="s">
        <v>1966</v>
      </c>
      <c r="D1807" s="18" t="s">
        <v>1993</v>
      </c>
      <c r="E1807" s="18" t="s">
        <v>1993</v>
      </c>
      <c r="F1807" s="18" t="s">
        <v>1956</v>
      </c>
      <c r="G1807" s="18" t="s">
        <v>4561</v>
      </c>
      <c r="H1807" s="18" t="s">
        <v>1963</v>
      </c>
      <c r="I1807" s="18" t="s">
        <v>2055</v>
      </c>
      <c r="J1807" s="18" t="s">
        <v>4590</v>
      </c>
    </row>
    <row r="1808" ht="28.5" spans="1:10">
      <c r="A1808" s="21"/>
      <c r="B1808" s="21"/>
      <c r="C1808" s="18" t="s">
        <v>1971</v>
      </c>
      <c r="D1808" s="18" t="s">
        <v>1972</v>
      </c>
      <c r="E1808" s="18" t="s">
        <v>1972</v>
      </c>
      <c r="F1808" s="18" t="s">
        <v>1956</v>
      </c>
      <c r="G1808" s="18" t="s">
        <v>4561</v>
      </c>
      <c r="H1808" s="18" t="s">
        <v>1963</v>
      </c>
      <c r="I1808" s="18" t="s">
        <v>2055</v>
      </c>
      <c r="J1808" s="18" t="s">
        <v>4590</v>
      </c>
    </row>
    <row r="1809" ht="14.25" spans="1:10">
      <c r="A1809" s="18" t="s">
        <v>4591</v>
      </c>
      <c r="B1809" s="18" t="s">
        <v>4592</v>
      </c>
      <c r="C1809" s="18" t="s">
        <v>1954</v>
      </c>
      <c r="D1809" s="18" t="s">
        <v>1960</v>
      </c>
      <c r="E1809" s="18" t="s">
        <v>1960</v>
      </c>
      <c r="F1809" s="18" t="s">
        <v>1956</v>
      </c>
      <c r="G1809" s="18" t="s">
        <v>1960</v>
      </c>
      <c r="H1809" s="18" t="s">
        <v>1963</v>
      </c>
      <c r="I1809" s="18" t="s">
        <v>2055</v>
      </c>
      <c r="J1809" s="18" t="s">
        <v>4592</v>
      </c>
    </row>
    <row r="1810" ht="14.25" spans="1:10">
      <c r="A1810" s="21"/>
      <c r="B1810" s="21"/>
      <c r="C1810" s="18" t="s">
        <v>1966</v>
      </c>
      <c r="D1810" s="18" t="s">
        <v>1993</v>
      </c>
      <c r="E1810" s="18" t="s">
        <v>1993</v>
      </c>
      <c r="F1810" s="18" t="s">
        <v>1956</v>
      </c>
      <c r="G1810" s="18" t="s">
        <v>1993</v>
      </c>
      <c r="H1810" s="18" t="s">
        <v>1963</v>
      </c>
      <c r="I1810" s="18" t="s">
        <v>2055</v>
      </c>
      <c r="J1810" s="18" t="s">
        <v>4592</v>
      </c>
    </row>
    <row r="1811" ht="14.25" spans="1:10">
      <c r="A1811" s="21"/>
      <c r="B1811" s="21"/>
      <c r="C1811" s="18" t="s">
        <v>1971</v>
      </c>
      <c r="D1811" s="18" t="s">
        <v>1972</v>
      </c>
      <c r="E1811" s="18" t="s">
        <v>1972</v>
      </c>
      <c r="F1811" s="18" t="s">
        <v>1956</v>
      </c>
      <c r="G1811" s="18" t="s">
        <v>1972</v>
      </c>
      <c r="H1811" s="18" t="s">
        <v>1963</v>
      </c>
      <c r="I1811" s="18" t="s">
        <v>2055</v>
      </c>
      <c r="J1811" s="18" t="s">
        <v>4592</v>
      </c>
    </row>
    <row r="1812" ht="28.5" spans="1:10">
      <c r="A1812" s="18" t="s">
        <v>4593</v>
      </c>
      <c r="B1812" s="18" t="s">
        <v>4594</v>
      </c>
      <c r="C1812" s="18" t="s">
        <v>1954</v>
      </c>
      <c r="D1812" s="18" t="s">
        <v>1955</v>
      </c>
      <c r="E1812" s="18" t="s">
        <v>4594</v>
      </c>
      <c r="F1812" s="18" t="s">
        <v>1969</v>
      </c>
      <c r="G1812" s="18" t="s">
        <v>1962</v>
      </c>
      <c r="H1812" s="18" t="s">
        <v>1963</v>
      </c>
      <c r="I1812" s="18" t="s">
        <v>1959</v>
      </c>
      <c r="J1812" s="18" t="s">
        <v>4594</v>
      </c>
    </row>
    <row r="1813" ht="28.5" spans="1:10">
      <c r="A1813" s="21"/>
      <c r="B1813" s="21"/>
      <c r="C1813" s="18" t="s">
        <v>1966</v>
      </c>
      <c r="D1813" s="18" t="s">
        <v>1993</v>
      </c>
      <c r="E1813" s="18" t="s">
        <v>4594</v>
      </c>
      <c r="F1813" s="18" t="s">
        <v>1969</v>
      </c>
      <c r="G1813" s="18" t="s">
        <v>1962</v>
      </c>
      <c r="H1813" s="18" t="s">
        <v>1963</v>
      </c>
      <c r="I1813" s="18" t="s">
        <v>1959</v>
      </c>
      <c r="J1813" s="18" t="s">
        <v>4594</v>
      </c>
    </row>
    <row r="1814" ht="28.5" spans="1:10">
      <c r="A1814" s="21"/>
      <c r="B1814" s="21"/>
      <c r="C1814" s="18" t="s">
        <v>1971</v>
      </c>
      <c r="D1814" s="18" t="s">
        <v>1972</v>
      </c>
      <c r="E1814" s="18" t="s">
        <v>4594</v>
      </c>
      <c r="F1814" s="18" t="s">
        <v>1956</v>
      </c>
      <c r="G1814" s="18" t="s">
        <v>2032</v>
      </c>
      <c r="H1814" s="18" t="s">
        <v>1963</v>
      </c>
      <c r="I1814" s="18" t="s">
        <v>1959</v>
      </c>
      <c r="J1814" s="18" t="s">
        <v>4594</v>
      </c>
    </row>
    <row r="1815" ht="28.5" spans="1:10">
      <c r="A1815" s="18" t="s">
        <v>4595</v>
      </c>
      <c r="B1815" s="18" t="s">
        <v>4596</v>
      </c>
      <c r="C1815" s="18" t="s">
        <v>1954</v>
      </c>
      <c r="D1815" s="18" t="s">
        <v>1960</v>
      </c>
      <c r="E1815" s="18" t="s">
        <v>1960</v>
      </c>
      <c r="F1815" s="18" t="s">
        <v>1956</v>
      </c>
      <c r="G1815" s="18" t="s">
        <v>4561</v>
      </c>
      <c r="H1815" s="18" t="s">
        <v>1963</v>
      </c>
      <c r="I1815" s="18" t="s">
        <v>2055</v>
      </c>
      <c r="J1815" s="18" t="s">
        <v>4596</v>
      </c>
    </row>
    <row r="1816" ht="28.5" spans="1:10">
      <c r="A1816" s="21"/>
      <c r="B1816" s="21"/>
      <c r="C1816" s="18" t="s">
        <v>1966</v>
      </c>
      <c r="D1816" s="18" t="s">
        <v>1993</v>
      </c>
      <c r="E1816" s="18" t="s">
        <v>1993</v>
      </c>
      <c r="F1816" s="18" t="s">
        <v>1956</v>
      </c>
      <c r="G1816" s="18" t="s">
        <v>4561</v>
      </c>
      <c r="H1816" s="18" t="s">
        <v>1963</v>
      </c>
      <c r="I1816" s="18" t="s">
        <v>2055</v>
      </c>
      <c r="J1816" s="18" t="s">
        <v>4596</v>
      </c>
    </row>
    <row r="1817" ht="28.5" spans="1:10">
      <c r="A1817" s="21"/>
      <c r="B1817" s="21"/>
      <c r="C1817" s="18" t="s">
        <v>1971</v>
      </c>
      <c r="D1817" s="18" t="s">
        <v>1972</v>
      </c>
      <c r="E1817" s="18" t="s">
        <v>1972</v>
      </c>
      <c r="F1817" s="18" t="s">
        <v>1956</v>
      </c>
      <c r="G1817" s="18" t="s">
        <v>4561</v>
      </c>
      <c r="H1817" s="18" t="s">
        <v>1963</v>
      </c>
      <c r="I1817" s="18" t="s">
        <v>2055</v>
      </c>
      <c r="J1817" s="18" t="s">
        <v>4596</v>
      </c>
    </row>
    <row r="1818" ht="28.5" spans="1:10">
      <c r="A1818" s="18" t="s">
        <v>4597</v>
      </c>
      <c r="B1818" s="18" t="s">
        <v>4598</v>
      </c>
      <c r="C1818" s="18" t="s">
        <v>1954</v>
      </c>
      <c r="D1818" s="18" t="s">
        <v>1960</v>
      </c>
      <c r="E1818" s="18" t="s">
        <v>1960</v>
      </c>
      <c r="F1818" s="18" t="s">
        <v>1956</v>
      </c>
      <c r="G1818" s="18" t="s">
        <v>4561</v>
      </c>
      <c r="H1818" s="18" t="s">
        <v>1963</v>
      </c>
      <c r="I1818" s="18" t="s">
        <v>2055</v>
      </c>
      <c r="J1818" s="18" t="s">
        <v>4598</v>
      </c>
    </row>
    <row r="1819" ht="28.5" spans="1:10">
      <c r="A1819" s="21"/>
      <c r="B1819" s="21"/>
      <c r="C1819" s="18" t="s">
        <v>1966</v>
      </c>
      <c r="D1819" s="18" t="s">
        <v>1993</v>
      </c>
      <c r="E1819" s="18" t="s">
        <v>1993</v>
      </c>
      <c r="F1819" s="18" t="s">
        <v>1956</v>
      </c>
      <c r="G1819" s="18" t="s">
        <v>4561</v>
      </c>
      <c r="H1819" s="18" t="s">
        <v>1963</v>
      </c>
      <c r="I1819" s="18" t="s">
        <v>2055</v>
      </c>
      <c r="J1819" s="18" t="s">
        <v>4598</v>
      </c>
    </row>
    <row r="1820" ht="28.5" spans="1:10">
      <c r="A1820" s="21"/>
      <c r="B1820" s="21"/>
      <c r="C1820" s="18" t="s">
        <v>1971</v>
      </c>
      <c r="D1820" s="18" t="s">
        <v>1972</v>
      </c>
      <c r="E1820" s="18" t="s">
        <v>1972</v>
      </c>
      <c r="F1820" s="18" t="s">
        <v>1956</v>
      </c>
      <c r="G1820" s="18" t="s">
        <v>4561</v>
      </c>
      <c r="H1820" s="18" t="s">
        <v>1963</v>
      </c>
      <c r="I1820" s="18" t="s">
        <v>2055</v>
      </c>
      <c r="J1820" s="18" t="s">
        <v>4598</v>
      </c>
    </row>
    <row r="1821" ht="28.5" spans="1:10">
      <c r="A1821" s="18" t="s">
        <v>4599</v>
      </c>
      <c r="B1821" s="18" t="s">
        <v>4600</v>
      </c>
      <c r="C1821" s="18" t="s">
        <v>1954</v>
      </c>
      <c r="D1821" s="18" t="s">
        <v>1960</v>
      </c>
      <c r="E1821" s="18" t="s">
        <v>1960</v>
      </c>
      <c r="F1821" s="18" t="s">
        <v>1956</v>
      </c>
      <c r="G1821" s="18" t="s">
        <v>4561</v>
      </c>
      <c r="H1821" s="18" t="s">
        <v>1963</v>
      </c>
      <c r="I1821" s="18" t="s">
        <v>2055</v>
      </c>
      <c r="J1821" s="18" t="s">
        <v>4600</v>
      </c>
    </row>
    <row r="1822" ht="28.5" spans="1:10">
      <c r="A1822" s="21"/>
      <c r="B1822" s="21"/>
      <c r="C1822" s="18" t="s">
        <v>1966</v>
      </c>
      <c r="D1822" s="18" t="s">
        <v>1993</v>
      </c>
      <c r="E1822" s="18" t="s">
        <v>1993</v>
      </c>
      <c r="F1822" s="18" t="s">
        <v>1956</v>
      </c>
      <c r="G1822" s="18" t="s">
        <v>4561</v>
      </c>
      <c r="H1822" s="18" t="s">
        <v>1963</v>
      </c>
      <c r="I1822" s="18" t="s">
        <v>2055</v>
      </c>
      <c r="J1822" s="18" t="s">
        <v>4600</v>
      </c>
    </row>
    <row r="1823" ht="28.5" spans="1:10">
      <c r="A1823" s="21"/>
      <c r="B1823" s="21"/>
      <c r="C1823" s="18" t="s">
        <v>1971</v>
      </c>
      <c r="D1823" s="18" t="s">
        <v>1972</v>
      </c>
      <c r="E1823" s="18" t="s">
        <v>1972</v>
      </c>
      <c r="F1823" s="18" t="s">
        <v>1956</v>
      </c>
      <c r="G1823" s="18" t="s">
        <v>4561</v>
      </c>
      <c r="H1823" s="18" t="s">
        <v>1963</v>
      </c>
      <c r="I1823" s="18" t="s">
        <v>2055</v>
      </c>
      <c r="J1823" s="18" t="s">
        <v>4600</v>
      </c>
    </row>
    <row r="1824" ht="28.5" spans="1:10">
      <c r="A1824" s="18" t="s">
        <v>4601</v>
      </c>
      <c r="B1824" s="18" t="s">
        <v>4602</v>
      </c>
      <c r="C1824" s="18" t="s">
        <v>1954</v>
      </c>
      <c r="D1824" s="18" t="s">
        <v>1960</v>
      </c>
      <c r="E1824" s="18" t="s">
        <v>1960</v>
      </c>
      <c r="F1824" s="18" t="s">
        <v>1956</v>
      </c>
      <c r="G1824" s="18" t="s">
        <v>4561</v>
      </c>
      <c r="H1824" s="18" t="s">
        <v>1963</v>
      </c>
      <c r="I1824" s="18" t="s">
        <v>2055</v>
      </c>
      <c r="J1824" s="18" t="s">
        <v>4602</v>
      </c>
    </row>
    <row r="1825" ht="28.5" spans="1:10">
      <c r="A1825" s="21"/>
      <c r="B1825" s="21"/>
      <c r="C1825" s="18" t="s">
        <v>1966</v>
      </c>
      <c r="D1825" s="18" t="s">
        <v>1993</v>
      </c>
      <c r="E1825" s="18" t="s">
        <v>1993</v>
      </c>
      <c r="F1825" s="18" t="s">
        <v>1956</v>
      </c>
      <c r="G1825" s="18" t="s">
        <v>4561</v>
      </c>
      <c r="H1825" s="18" t="s">
        <v>1963</v>
      </c>
      <c r="I1825" s="18" t="s">
        <v>2055</v>
      </c>
      <c r="J1825" s="18" t="s">
        <v>4602</v>
      </c>
    </row>
    <row r="1826" ht="28.5" spans="1:10">
      <c r="A1826" s="21"/>
      <c r="B1826" s="21"/>
      <c r="C1826" s="18" t="s">
        <v>1971</v>
      </c>
      <c r="D1826" s="18" t="s">
        <v>1972</v>
      </c>
      <c r="E1826" s="18" t="s">
        <v>1972</v>
      </c>
      <c r="F1826" s="18" t="s">
        <v>1956</v>
      </c>
      <c r="G1826" s="18" t="s">
        <v>4561</v>
      </c>
      <c r="H1826" s="18" t="s">
        <v>1963</v>
      </c>
      <c r="I1826" s="18" t="s">
        <v>2055</v>
      </c>
      <c r="J1826" s="18" t="s">
        <v>4602</v>
      </c>
    </row>
    <row r="1827" ht="28.5" spans="1:10">
      <c r="A1827" s="18" t="s">
        <v>4603</v>
      </c>
      <c r="B1827" s="18" t="s">
        <v>4604</v>
      </c>
      <c r="C1827" s="18" t="s">
        <v>1954</v>
      </c>
      <c r="D1827" s="18" t="s">
        <v>1960</v>
      </c>
      <c r="E1827" s="18" t="s">
        <v>1960</v>
      </c>
      <c r="F1827" s="18" t="s">
        <v>1956</v>
      </c>
      <c r="G1827" s="18" t="s">
        <v>4561</v>
      </c>
      <c r="H1827" s="18" t="s">
        <v>1963</v>
      </c>
      <c r="I1827" s="18" t="s">
        <v>2055</v>
      </c>
      <c r="J1827" s="18" t="s">
        <v>4604</v>
      </c>
    </row>
    <row r="1828" ht="28.5" spans="1:10">
      <c r="A1828" s="21"/>
      <c r="B1828" s="21"/>
      <c r="C1828" s="18" t="s">
        <v>1966</v>
      </c>
      <c r="D1828" s="18" t="s">
        <v>1993</v>
      </c>
      <c r="E1828" s="18" t="s">
        <v>1993</v>
      </c>
      <c r="F1828" s="18" t="s">
        <v>1956</v>
      </c>
      <c r="G1828" s="18" t="s">
        <v>4561</v>
      </c>
      <c r="H1828" s="18" t="s">
        <v>1963</v>
      </c>
      <c r="I1828" s="18" t="s">
        <v>2055</v>
      </c>
      <c r="J1828" s="18" t="s">
        <v>4604</v>
      </c>
    </row>
    <row r="1829" ht="28.5" spans="1:10">
      <c r="A1829" s="21"/>
      <c r="B1829" s="21"/>
      <c r="C1829" s="18" t="s">
        <v>1971</v>
      </c>
      <c r="D1829" s="18" t="s">
        <v>1972</v>
      </c>
      <c r="E1829" s="18" t="s">
        <v>1972</v>
      </c>
      <c r="F1829" s="18" t="s">
        <v>1956</v>
      </c>
      <c r="G1829" s="18" t="s">
        <v>4561</v>
      </c>
      <c r="H1829" s="18" t="s">
        <v>1963</v>
      </c>
      <c r="I1829" s="18" t="s">
        <v>2055</v>
      </c>
      <c r="J1829" s="18" t="s">
        <v>4604</v>
      </c>
    </row>
    <row r="1830" ht="28.5" spans="1:10">
      <c r="A1830" s="18" t="s">
        <v>4605</v>
      </c>
      <c r="B1830" s="18" t="s">
        <v>4606</v>
      </c>
      <c r="C1830" s="18" t="s">
        <v>1954</v>
      </c>
      <c r="D1830" s="18" t="s">
        <v>1960</v>
      </c>
      <c r="E1830" s="18" t="s">
        <v>1960</v>
      </c>
      <c r="F1830" s="18" t="s">
        <v>1956</v>
      </c>
      <c r="G1830" s="18" t="s">
        <v>4561</v>
      </c>
      <c r="H1830" s="18" t="s">
        <v>1963</v>
      </c>
      <c r="I1830" s="18" t="s">
        <v>2055</v>
      </c>
      <c r="J1830" s="18" t="s">
        <v>4606</v>
      </c>
    </row>
    <row r="1831" ht="28.5" spans="1:10">
      <c r="A1831" s="21"/>
      <c r="B1831" s="21"/>
      <c r="C1831" s="18" t="s">
        <v>1966</v>
      </c>
      <c r="D1831" s="18" t="s">
        <v>1993</v>
      </c>
      <c r="E1831" s="18" t="s">
        <v>1993</v>
      </c>
      <c r="F1831" s="18" t="s">
        <v>1956</v>
      </c>
      <c r="G1831" s="18" t="s">
        <v>4561</v>
      </c>
      <c r="H1831" s="18" t="s">
        <v>1963</v>
      </c>
      <c r="I1831" s="18" t="s">
        <v>2055</v>
      </c>
      <c r="J1831" s="18" t="s">
        <v>4606</v>
      </c>
    </row>
    <row r="1832" ht="28.5" spans="1:10">
      <c r="A1832" s="21"/>
      <c r="B1832" s="21"/>
      <c r="C1832" s="18" t="s">
        <v>1971</v>
      </c>
      <c r="D1832" s="18" t="s">
        <v>1972</v>
      </c>
      <c r="E1832" s="18" t="s">
        <v>1972</v>
      </c>
      <c r="F1832" s="18" t="s">
        <v>1956</v>
      </c>
      <c r="G1832" s="18" t="s">
        <v>4561</v>
      </c>
      <c r="H1832" s="18" t="s">
        <v>1963</v>
      </c>
      <c r="I1832" s="18" t="s">
        <v>2055</v>
      </c>
      <c r="J1832" s="18" t="s">
        <v>4606</v>
      </c>
    </row>
    <row r="1833" ht="57" spans="1:10">
      <c r="A1833" s="18" t="s">
        <v>4607</v>
      </c>
      <c r="B1833" s="18" t="s">
        <v>4608</v>
      </c>
      <c r="C1833" s="18" t="s">
        <v>1954</v>
      </c>
      <c r="D1833" s="18" t="s">
        <v>1955</v>
      </c>
      <c r="E1833" s="18" t="s">
        <v>2705</v>
      </c>
      <c r="F1833" s="18" t="s">
        <v>1969</v>
      </c>
      <c r="G1833" s="18" t="s">
        <v>1962</v>
      </c>
      <c r="H1833" s="18" t="s">
        <v>2706</v>
      </c>
      <c r="I1833" s="18" t="s">
        <v>1959</v>
      </c>
      <c r="J1833" s="18" t="s">
        <v>2707</v>
      </c>
    </row>
    <row r="1834" ht="57" spans="1:10">
      <c r="A1834" s="21"/>
      <c r="B1834" s="21"/>
      <c r="C1834" s="18" t="s">
        <v>1954</v>
      </c>
      <c r="D1834" s="18" t="s">
        <v>1955</v>
      </c>
      <c r="E1834" s="18" t="s">
        <v>2708</v>
      </c>
      <c r="F1834" s="18" t="s">
        <v>1969</v>
      </c>
      <c r="G1834" s="18" t="s">
        <v>1962</v>
      </c>
      <c r="H1834" s="18" t="s">
        <v>2233</v>
      </c>
      <c r="I1834" s="18" t="s">
        <v>1959</v>
      </c>
      <c r="J1834" s="18" t="s">
        <v>2330</v>
      </c>
    </row>
    <row r="1835" ht="57" spans="1:10">
      <c r="A1835" s="21"/>
      <c r="B1835" s="21"/>
      <c r="C1835" s="18" t="s">
        <v>1954</v>
      </c>
      <c r="D1835" s="18" t="s">
        <v>1955</v>
      </c>
      <c r="E1835" s="18" t="s">
        <v>2709</v>
      </c>
      <c r="F1835" s="18" t="s">
        <v>1969</v>
      </c>
      <c r="G1835" s="18" t="s">
        <v>1962</v>
      </c>
      <c r="H1835" s="18" t="s">
        <v>2505</v>
      </c>
      <c r="I1835" s="18" t="s">
        <v>1959</v>
      </c>
      <c r="J1835" s="18" t="s">
        <v>2711</v>
      </c>
    </row>
    <row r="1836" ht="128.25" spans="1:10">
      <c r="A1836" s="21"/>
      <c r="B1836" s="21"/>
      <c r="C1836" s="18" t="s">
        <v>1954</v>
      </c>
      <c r="D1836" s="18" t="s">
        <v>1960</v>
      </c>
      <c r="E1836" s="18" t="s">
        <v>2712</v>
      </c>
      <c r="F1836" s="18" t="s">
        <v>1969</v>
      </c>
      <c r="G1836" s="18" t="s">
        <v>1962</v>
      </c>
      <c r="H1836" s="18" t="s">
        <v>1963</v>
      </c>
      <c r="I1836" s="18" t="s">
        <v>1959</v>
      </c>
      <c r="J1836" s="18" t="s">
        <v>2713</v>
      </c>
    </row>
    <row r="1837" ht="142.5" spans="1:10">
      <c r="A1837" s="21"/>
      <c r="B1837" s="21"/>
      <c r="C1837" s="18" t="s">
        <v>1954</v>
      </c>
      <c r="D1837" s="18" t="s">
        <v>1960</v>
      </c>
      <c r="E1837" s="18" t="s">
        <v>2714</v>
      </c>
      <c r="F1837" s="18" t="s">
        <v>1969</v>
      </c>
      <c r="G1837" s="18" t="s">
        <v>1962</v>
      </c>
      <c r="H1837" s="18" t="s">
        <v>1963</v>
      </c>
      <c r="I1837" s="18" t="s">
        <v>1959</v>
      </c>
      <c r="J1837" s="18" t="s">
        <v>2715</v>
      </c>
    </row>
    <row r="1838" ht="99.75" spans="1:10">
      <c r="A1838" s="21"/>
      <c r="B1838" s="21"/>
      <c r="C1838" s="18" t="s">
        <v>1954</v>
      </c>
      <c r="D1838" s="18" t="s">
        <v>1960</v>
      </c>
      <c r="E1838" s="18" t="s">
        <v>2716</v>
      </c>
      <c r="F1838" s="18" t="s">
        <v>1969</v>
      </c>
      <c r="G1838" s="18" t="s">
        <v>1962</v>
      </c>
      <c r="H1838" s="18" t="s">
        <v>1963</v>
      </c>
      <c r="I1838" s="18" t="s">
        <v>1959</v>
      </c>
      <c r="J1838" s="18" t="s">
        <v>2717</v>
      </c>
    </row>
    <row r="1839" ht="42.75" spans="1:10">
      <c r="A1839" s="21"/>
      <c r="B1839" s="21"/>
      <c r="C1839" s="18" t="s">
        <v>1966</v>
      </c>
      <c r="D1839" s="18" t="s">
        <v>1993</v>
      </c>
      <c r="E1839" s="18" t="s">
        <v>4609</v>
      </c>
      <c r="F1839" s="18" t="s">
        <v>1969</v>
      </c>
      <c r="G1839" s="18" t="s">
        <v>1962</v>
      </c>
      <c r="H1839" s="18" t="s">
        <v>2233</v>
      </c>
      <c r="I1839" s="18" t="s">
        <v>1959</v>
      </c>
      <c r="J1839" s="18" t="s">
        <v>4609</v>
      </c>
    </row>
    <row r="1840" ht="42.75" spans="1:10">
      <c r="A1840" s="21"/>
      <c r="B1840" s="21"/>
      <c r="C1840" s="18" t="s">
        <v>1966</v>
      </c>
      <c r="D1840" s="18" t="s">
        <v>1993</v>
      </c>
      <c r="E1840" s="18" t="s">
        <v>4610</v>
      </c>
      <c r="F1840" s="18" t="s">
        <v>1969</v>
      </c>
      <c r="G1840" s="18" t="s">
        <v>1962</v>
      </c>
      <c r="H1840" s="18" t="s">
        <v>2233</v>
      </c>
      <c r="I1840" s="18" t="s">
        <v>1959</v>
      </c>
      <c r="J1840" s="18" t="s">
        <v>4610</v>
      </c>
    </row>
    <row r="1841" ht="42.75" spans="1:10">
      <c r="A1841" s="21"/>
      <c r="B1841" s="21"/>
      <c r="C1841" s="18" t="s">
        <v>1966</v>
      </c>
      <c r="D1841" s="18" t="s">
        <v>1993</v>
      </c>
      <c r="E1841" s="18" t="s">
        <v>4611</v>
      </c>
      <c r="F1841" s="18" t="s">
        <v>1969</v>
      </c>
      <c r="G1841" s="18" t="s">
        <v>1962</v>
      </c>
      <c r="H1841" s="18" t="s">
        <v>1963</v>
      </c>
      <c r="I1841" s="18" t="s">
        <v>1959</v>
      </c>
      <c r="J1841" s="18" t="s">
        <v>4611</v>
      </c>
    </row>
    <row r="1842" ht="142.5" spans="1:10">
      <c r="A1842" s="21"/>
      <c r="B1842" s="21"/>
      <c r="C1842" s="18" t="s">
        <v>1971</v>
      </c>
      <c r="D1842" s="18" t="s">
        <v>1972</v>
      </c>
      <c r="E1842" s="18" t="s">
        <v>2725</v>
      </c>
      <c r="F1842" s="18" t="s">
        <v>1969</v>
      </c>
      <c r="G1842" s="18" t="s">
        <v>2032</v>
      </c>
      <c r="H1842" s="18" t="s">
        <v>1963</v>
      </c>
      <c r="I1842" s="18" t="s">
        <v>1959</v>
      </c>
      <c r="J1842" s="18" t="s">
        <v>2726</v>
      </c>
    </row>
    <row r="1843" ht="28.5" spans="1:10">
      <c r="A1843" s="18" t="s">
        <v>4612</v>
      </c>
      <c r="B1843" s="18" t="s">
        <v>4613</v>
      </c>
      <c r="C1843" s="18" t="s">
        <v>1954</v>
      </c>
      <c r="D1843" s="18" t="s">
        <v>1960</v>
      </c>
      <c r="E1843" s="18" t="s">
        <v>1960</v>
      </c>
      <c r="F1843" s="18" t="s">
        <v>1956</v>
      </c>
      <c r="G1843" s="18" t="s">
        <v>4561</v>
      </c>
      <c r="H1843" s="18" t="s">
        <v>1963</v>
      </c>
      <c r="I1843" s="18" t="s">
        <v>2055</v>
      </c>
      <c r="J1843" s="18" t="s">
        <v>4613</v>
      </c>
    </row>
    <row r="1844" ht="28.5" spans="1:10">
      <c r="A1844" s="21"/>
      <c r="B1844" s="21"/>
      <c r="C1844" s="18" t="s">
        <v>1966</v>
      </c>
      <c r="D1844" s="18" t="s">
        <v>1993</v>
      </c>
      <c r="E1844" s="18" t="s">
        <v>1993</v>
      </c>
      <c r="F1844" s="18" t="s">
        <v>1956</v>
      </c>
      <c r="G1844" s="18" t="s">
        <v>4561</v>
      </c>
      <c r="H1844" s="18" t="s">
        <v>1963</v>
      </c>
      <c r="I1844" s="18" t="s">
        <v>2055</v>
      </c>
      <c r="J1844" s="18" t="s">
        <v>4613</v>
      </c>
    </row>
    <row r="1845" ht="28.5" spans="1:10">
      <c r="A1845" s="21"/>
      <c r="B1845" s="21"/>
      <c r="C1845" s="18" t="s">
        <v>1971</v>
      </c>
      <c r="D1845" s="18" t="s">
        <v>1972</v>
      </c>
      <c r="E1845" s="18" t="s">
        <v>1972</v>
      </c>
      <c r="F1845" s="18" t="s">
        <v>1956</v>
      </c>
      <c r="G1845" s="18" t="s">
        <v>4561</v>
      </c>
      <c r="H1845" s="18" t="s">
        <v>1963</v>
      </c>
      <c r="I1845" s="18" t="s">
        <v>2055</v>
      </c>
      <c r="J1845" s="18" t="s">
        <v>4613</v>
      </c>
    </row>
    <row r="1846" ht="28.5" spans="1:10">
      <c r="A1846" s="18" t="s">
        <v>4614</v>
      </c>
      <c r="B1846" s="18" t="s">
        <v>4615</v>
      </c>
      <c r="C1846" s="18" t="s">
        <v>1954</v>
      </c>
      <c r="D1846" s="18" t="s">
        <v>1960</v>
      </c>
      <c r="E1846" s="18" t="s">
        <v>1960</v>
      </c>
      <c r="F1846" s="18" t="s">
        <v>1956</v>
      </c>
      <c r="G1846" s="18" t="s">
        <v>4561</v>
      </c>
      <c r="H1846" s="18" t="s">
        <v>1963</v>
      </c>
      <c r="I1846" s="18" t="s">
        <v>2055</v>
      </c>
      <c r="J1846" s="18" t="s">
        <v>4615</v>
      </c>
    </row>
    <row r="1847" ht="28.5" spans="1:10">
      <c r="A1847" s="21"/>
      <c r="B1847" s="21"/>
      <c r="C1847" s="18" t="s">
        <v>1966</v>
      </c>
      <c r="D1847" s="18" t="s">
        <v>1993</v>
      </c>
      <c r="E1847" s="18" t="s">
        <v>1993</v>
      </c>
      <c r="F1847" s="18" t="s">
        <v>1956</v>
      </c>
      <c r="G1847" s="18" t="s">
        <v>4561</v>
      </c>
      <c r="H1847" s="18" t="s">
        <v>1963</v>
      </c>
      <c r="I1847" s="18" t="s">
        <v>2055</v>
      </c>
      <c r="J1847" s="18" t="s">
        <v>4615</v>
      </c>
    </row>
    <row r="1848" ht="28.5" spans="1:10">
      <c r="A1848" s="21"/>
      <c r="B1848" s="21"/>
      <c r="C1848" s="18" t="s">
        <v>1971</v>
      </c>
      <c r="D1848" s="18" t="s">
        <v>1972</v>
      </c>
      <c r="E1848" s="18" t="s">
        <v>1972</v>
      </c>
      <c r="F1848" s="18" t="s">
        <v>1956</v>
      </c>
      <c r="G1848" s="18" t="s">
        <v>4561</v>
      </c>
      <c r="H1848" s="18" t="s">
        <v>1963</v>
      </c>
      <c r="I1848" s="18" t="s">
        <v>2055</v>
      </c>
      <c r="J1848" s="18" t="s">
        <v>4615</v>
      </c>
    </row>
    <row r="1849" ht="28.5" spans="1:10">
      <c r="A1849" s="18" t="s">
        <v>4616</v>
      </c>
      <c r="B1849" s="18" t="s">
        <v>4617</v>
      </c>
      <c r="C1849" s="18" t="s">
        <v>1954</v>
      </c>
      <c r="D1849" s="18" t="s">
        <v>1960</v>
      </c>
      <c r="E1849" s="18" t="s">
        <v>1960</v>
      </c>
      <c r="F1849" s="18" t="s">
        <v>1956</v>
      </c>
      <c r="G1849" s="18" t="s">
        <v>4561</v>
      </c>
      <c r="H1849" s="18" t="s">
        <v>1963</v>
      </c>
      <c r="I1849" s="18" t="s">
        <v>2055</v>
      </c>
      <c r="J1849" s="18" t="s">
        <v>4617</v>
      </c>
    </row>
    <row r="1850" ht="28.5" spans="1:10">
      <c r="A1850" s="21"/>
      <c r="B1850" s="21"/>
      <c r="C1850" s="18" t="s">
        <v>1966</v>
      </c>
      <c r="D1850" s="18" t="s">
        <v>1993</v>
      </c>
      <c r="E1850" s="18" t="s">
        <v>1993</v>
      </c>
      <c r="F1850" s="18" t="s">
        <v>1956</v>
      </c>
      <c r="G1850" s="18" t="s">
        <v>4561</v>
      </c>
      <c r="H1850" s="18" t="s">
        <v>1963</v>
      </c>
      <c r="I1850" s="18" t="s">
        <v>2055</v>
      </c>
      <c r="J1850" s="18" t="s">
        <v>4617</v>
      </c>
    </row>
    <row r="1851" ht="28.5" spans="1:10">
      <c r="A1851" s="21"/>
      <c r="B1851" s="21"/>
      <c r="C1851" s="18" t="s">
        <v>1971</v>
      </c>
      <c r="D1851" s="18" t="s">
        <v>1972</v>
      </c>
      <c r="E1851" s="18" t="s">
        <v>1972</v>
      </c>
      <c r="F1851" s="18" t="s">
        <v>1956</v>
      </c>
      <c r="G1851" s="18" t="s">
        <v>4561</v>
      </c>
      <c r="H1851" s="18" t="s">
        <v>1963</v>
      </c>
      <c r="I1851" s="18" t="s">
        <v>2055</v>
      </c>
      <c r="J1851" s="18" t="s">
        <v>4617</v>
      </c>
    </row>
    <row r="1852" ht="28.5" spans="1:10">
      <c r="A1852" s="18" t="s">
        <v>4618</v>
      </c>
      <c r="B1852" s="18" t="s">
        <v>4619</v>
      </c>
      <c r="C1852" s="18" t="s">
        <v>1954</v>
      </c>
      <c r="D1852" s="18" t="s">
        <v>1960</v>
      </c>
      <c r="E1852" s="18" t="s">
        <v>1960</v>
      </c>
      <c r="F1852" s="18" t="s">
        <v>1956</v>
      </c>
      <c r="G1852" s="18" t="s">
        <v>4561</v>
      </c>
      <c r="H1852" s="18" t="s">
        <v>1963</v>
      </c>
      <c r="I1852" s="18" t="s">
        <v>2055</v>
      </c>
      <c r="J1852" s="18" t="s">
        <v>4619</v>
      </c>
    </row>
    <row r="1853" ht="28.5" spans="1:10">
      <c r="A1853" s="21"/>
      <c r="B1853" s="21"/>
      <c r="C1853" s="18" t="s">
        <v>1966</v>
      </c>
      <c r="D1853" s="18" t="s">
        <v>1993</v>
      </c>
      <c r="E1853" s="18" t="s">
        <v>1993</v>
      </c>
      <c r="F1853" s="18" t="s">
        <v>1956</v>
      </c>
      <c r="G1853" s="18" t="s">
        <v>4561</v>
      </c>
      <c r="H1853" s="18" t="s">
        <v>1963</v>
      </c>
      <c r="I1853" s="18" t="s">
        <v>2055</v>
      </c>
      <c r="J1853" s="18" t="s">
        <v>4619</v>
      </c>
    </row>
    <row r="1854" ht="28.5" spans="1:10">
      <c r="A1854" s="21"/>
      <c r="B1854" s="21"/>
      <c r="C1854" s="18" t="s">
        <v>1971</v>
      </c>
      <c r="D1854" s="18" t="s">
        <v>1972</v>
      </c>
      <c r="E1854" s="18" t="s">
        <v>1972</v>
      </c>
      <c r="F1854" s="18" t="s">
        <v>1956</v>
      </c>
      <c r="G1854" s="18" t="s">
        <v>4561</v>
      </c>
      <c r="H1854" s="18" t="s">
        <v>1963</v>
      </c>
      <c r="I1854" s="18" t="s">
        <v>2055</v>
      </c>
      <c r="J1854" s="18" t="s">
        <v>4619</v>
      </c>
    </row>
    <row r="1855" ht="42.75" spans="1:10">
      <c r="A1855" s="18" t="s">
        <v>4620</v>
      </c>
      <c r="B1855" s="18" t="s">
        <v>4621</v>
      </c>
      <c r="C1855" s="18" t="s">
        <v>1954</v>
      </c>
      <c r="D1855" s="18" t="s">
        <v>1960</v>
      </c>
      <c r="E1855" s="18" t="s">
        <v>1960</v>
      </c>
      <c r="F1855" s="18" t="s">
        <v>1956</v>
      </c>
      <c r="G1855" s="18" t="s">
        <v>4561</v>
      </c>
      <c r="H1855" s="18" t="s">
        <v>1963</v>
      </c>
      <c r="I1855" s="18" t="s">
        <v>2055</v>
      </c>
      <c r="J1855" s="18" t="s">
        <v>4621</v>
      </c>
    </row>
    <row r="1856" ht="42.75" spans="1:10">
      <c r="A1856" s="21"/>
      <c r="B1856" s="21"/>
      <c r="C1856" s="18" t="s">
        <v>1966</v>
      </c>
      <c r="D1856" s="18" t="s">
        <v>1993</v>
      </c>
      <c r="E1856" s="18" t="s">
        <v>1993</v>
      </c>
      <c r="F1856" s="18" t="s">
        <v>1956</v>
      </c>
      <c r="G1856" s="18" t="s">
        <v>4561</v>
      </c>
      <c r="H1856" s="18" t="s">
        <v>1963</v>
      </c>
      <c r="I1856" s="18" t="s">
        <v>2055</v>
      </c>
      <c r="J1856" s="18" t="s">
        <v>4621</v>
      </c>
    </row>
    <row r="1857" ht="42.75" spans="1:10">
      <c r="A1857" s="21"/>
      <c r="B1857" s="21"/>
      <c r="C1857" s="18" t="s">
        <v>1971</v>
      </c>
      <c r="D1857" s="18" t="s">
        <v>1972</v>
      </c>
      <c r="E1857" s="18" t="s">
        <v>1972</v>
      </c>
      <c r="F1857" s="18" t="s">
        <v>1956</v>
      </c>
      <c r="G1857" s="18" t="s">
        <v>4561</v>
      </c>
      <c r="H1857" s="18" t="s">
        <v>1963</v>
      </c>
      <c r="I1857" s="18" t="s">
        <v>2055</v>
      </c>
      <c r="J1857" s="18" t="s">
        <v>4621</v>
      </c>
    </row>
    <row r="1858" ht="28.5" spans="1:10">
      <c r="A1858" s="18" t="s">
        <v>4622</v>
      </c>
      <c r="B1858" s="18" t="s">
        <v>4623</v>
      </c>
      <c r="C1858" s="18" t="s">
        <v>1954</v>
      </c>
      <c r="D1858" s="18" t="s">
        <v>1960</v>
      </c>
      <c r="E1858" s="18" t="s">
        <v>1960</v>
      </c>
      <c r="F1858" s="18" t="s">
        <v>1956</v>
      </c>
      <c r="G1858" s="18" t="s">
        <v>4561</v>
      </c>
      <c r="H1858" s="18" t="s">
        <v>1963</v>
      </c>
      <c r="I1858" s="18" t="s">
        <v>2055</v>
      </c>
      <c r="J1858" s="18" t="s">
        <v>4623</v>
      </c>
    </row>
    <row r="1859" ht="28.5" spans="1:10">
      <c r="A1859" s="21"/>
      <c r="B1859" s="21"/>
      <c r="C1859" s="18" t="s">
        <v>1966</v>
      </c>
      <c r="D1859" s="18" t="s">
        <v>1993</v>
      </c>
      <c r="E1859" s="18" t="s">
        <v>1993</v>
      </c>
      <c r="F1859" s="18" t="s">
        <v>1956</v>
      </c>
      <c r="G1859" s="18" t="s">
        <v>4561</v>
      </c>
      <c r="H1859" s="18" t="s">
        <v>1963</v>
      </c>
      <c r="I1859" s="18" t="s">
        <v>2055</v>
      </c>
      <c r="J1859" s="18" t="s">
        <v>4623</v>
      </c>
    </row>
    <row r="1860" ht="28.5" spans="1:10">
      <c r="A1860" s="21"/>
      <c r="B1860" s="21"/>
      <c r="C1860" s="18" t="s">
        <v>1971</v>
      </c>
      <c r="D1860" s="18" t="s">
        <v>1972</v>
      </c>
      <c r="E1860" s="18" t="s">
        <v>1972</v>
      </c>
      <c r="F1860" s="18" t="s">
        <v>1956</v>
      </c>
      <c r="G1860" s="18" t="s">
        <v>4561</v>
      </c>
      <c r="H1860" s="18" t="s">
        <v>1963</v>
      </c>
      <c r="I1860" s="18" t="s">
        <v>2055</v>
      </c>
      <c r="J1860" s="18" t="s">
        <v>4623</v>
      </c>
    </row>
    <row r="1861" ht="14.25" spans="1:10">
      <c r="A1861" s="18" t="s">
        <v>4624</v>
      </c>
      <c r="B1861" s="18" t="s">
        <v>4625</v>
      </c>
      <c r="C1861" s="18" t="s">
        <v>1954</v>
      </c>
      <c r="D1861" s="18" t="s">
        <v>1960</v>
      </c>
      <c r="E1861" s="18" t="s">
        <v>1960</v>
      </c>
      <c r="F1861" s="18" t="s">
        <v>1956</v>
      </c>
      <c r="G1861" s="18" t="s">
        <v>4403</v>
      </c>
      <c r="H1861" s="18" t="s">
        <v>1963</v>
      </c>
      <c r="I1861" s="18" t="s">
        <v>2055</v>
      </c>
      <c r="J1861" s="18" t="s">
        <v>4403</v>
      </c>
    </row>
    <row r="1862" ht="14.25" spans="1:10">
      <c r="A1862" s="21"/>
      <c r="B1862" s="21"/>
      <c r="C1862" s="18" t="s">
        <v>1966</v>
      </c>
      <c r="D1862" s="18" t="s">
        <v>1993</v>
      </c>
      <c r="E1862" s="18" t="s">
        <v>1993</v>
      </c>
      <c r="F1862" s="18" t="s">
        <v>1956</v>
      </c>
      <c r="G1862" s="18" t="s">
        <v>4403</v>
      </c>
      <c r="H1862" s="18" t="s">
        <v>1963</v>
      </c>
      <c r="I1862" s="18" t="s">
        <v>2055</v>
      </c>
      <c r="J1862" s="18" t="s">
        <v>4403</v>
      </c>
    </row>
    <row r="1863" ht="14.25" spans="1:10">
      <c r="A1863" s="21"/>
      <c r="B1863" s="21"/>
      <c r="C1863" s="18" t="s">
        <v>1971</v>
      </c>
      <c r="D1863" s="18" t="s">
        <v>1972</v>
      </c>
      <c r="E1863" s="18" t="s">
        <v>2551</v>
      </c>
      <c r="F1863" s="18" t="s">
        <v>1956</v>
      </c>
      <c r="G1863" s="18" t="s">
        <v>4403</v>
      </c>
      <c r="H1863" s="18" t="s">
        <v>1963</v>
      </c>
      <c r="I1863" s="18" t="s">
        <v>2055</v>
      </c>
      <c r="J1863" s="18" t="s">
        <v>4403</v>
      </c>
    </row>
    <row r="1864" ht="71.25" spans="1:10">
      <c r="A1864" s="18" t="s">
        <v>4626</v>
      </c>
      <c r="B1864" s="18" t="s">
        <v>4627</v>
      </c>
      <c r="C1864" s="18" t="s">
        <v>1954</v>
      </c>
      <c r="D1864" s="18" t="s">
        <v>1964</v>
      </c>
      <c r="E1864" s="18" t="s">
        <v>4628</v>
      </c>
      <c r="F1864" s="18" t="s">
        <v>1969</v>
      </c>
      <c r="G1864" s="18" t="s">
        <v>1962</v>
      </c>
      <c r="H1864" s="18" t="s">
        <v>1963</v>
      </c>
      <c r="I1864" s="18" t="s">
        <v>1959</v>
      </c>
      <c r="J1864" s="18" t="s">
        <v>4629</v>
      </c>
    </row>
    <row r="1865" ht="142.5" spans="1:10">
      <c r="A1865" s="21"/>
      <c r="B1865" s="21"/>
      <c r="C1865" s="18" t="s">
        <v>1966</v>
      </c>
      <c r="D1865" s="18" t="s">
        <v>1993</v>
      </c>
      <c r="E1865" s="18" t="s">
        <v>4630</v>
      </c>
      <c r="F1865" s="18" t="s">
        <v>1956</v>
      </c>
      <c r="G1865" s="18" t="s">
        <v>1962</v>
      </c>
      <c r="H1865" s="18" t="s">
        <v>1963</v>
      </c>
      <c r="I1865" s="18" t="s">
        <v>2055</v>
      </c>
      <c r="J1865" s="18" t="s">
        <v>4631</v>
      </c>
    </row>
    <row r="1866" ht="199.5" spans="1:10">
      <c r="A1866" s="21"/>
      <c r="B1866" s="21"/>
      <c r="C1866" s="18" t="s">
        <v>1966</v>
      </c>
      <c r="D1866" s="18" t="s">
        <v>1993</v>
      </c>
      <c r="E1866" s="18" t="s">
        <v>4632</v>
      </c>
      <c r="F1866" s="18" t="s">
        <v>1956</v>
      </c>
      <c r="G1866" s="18" t="s">
        <v>1962</v>
      </c>
      <c r="H1866" s="18" t="s">
        <v>2233</v>
      </c>
      <c r="I1866" s="18" t="s">
        <v>2055</v>
      </c>
      <c r="J1866" s="18" t="s">
        <v>4633</v>
      </c>
    </row>
    <row r="1867" ht="85.5" spans="1:10">
      <c r="A1867" s="21"/>
      <c r="B1867" s="21"/>
      <c r="C1867" s="18" t="s">
        <v>1966</v>
      </c>
      <c r="D1867" s="18" t="s">
        <v>1993</v>
      </c>
      <c r="E1867" s="18" t="s">
        <v>4634</v>
      </c>
      <c r="F1867" s="18" t="s">
        <v>1969</v>
      </c>
      <c r="G1867" s="18" t="s">
        <v>1962</v>
      </c>
      <c r="H1867" s="18" t="s">
        <v>1963</v>
      </c>
      <c r="I1867" s="18" t="s">
        <v>1959</v>
      </c>
      <c r="J1867" s="18" t="s">
        <v>4635</v>
      </c>
    </row>
    <row r="1868" ht="242.25" spans="1:10">
      <c r="A1868" s="21"/>
      <c r="B1868" s="21"/>
      <c r="C1868" s="18" t="s">
        <v>1966</v>
      </c>
      <c r="D1868" s="18" t="s">
        <v>1993</v>
      </c>
      <c r="E1868" s="18" t="s">
        <v>4636</v>
      </c>
      <c r="F1868" s="18" t="s">
        <v>1969</v>
      </c>
      <c r="G1868" s="18" t="s">
        <v>1962</v>
      </c>
      <c r="H1868" s="18" t="s">
        <v>1963</v>
      </c>
      <c r="I1868" s="18" t="s">
        <v>1959</v>
      </c>
      <c r="J1868" s="18" t="s">
        <v>4637</v>
      </c>
    </row>
    <row r="1869" ht="57" spans="1:10">
      <c r="A1869" s="21"/>
      <c r="B1869" s="21"/>
      <c r="C1869" s="18" t="s">
        <v>1966</v>
      </c>
      <c r="D1869" s="18" t="s">
        <v>1993</v>
      </c>
      <c r="E1869" s="18" t="s">
        <v>4638</v>
      </c>
      <c r="F1869" s="18" t="s">
        <v>1969</v>
      </c>
      <c r="G1869" s="18" t="s">
        <v>1962</v>
      </c>
      <c r="H1869" s="18" t="s">
        <v>2233</v>
      </c>
      <c r="I1869" s="18" t="s">
        <v>1959</v>
      </c>
      <c r="J1869" s="18" t="s">
        <v>4639</v>
      </c>
    </row>
    <row r="1870" ht="28.5" spans="1:10">
      <c r="A1870" s="21"/>
      <c r="B1870" s="21"/>
      <c r="C1870" s="18" t="s">
        <v>1966</v>
      </c>
      <c r="D1870" s="18" t="s">
        <v>1993</v>
      </c>
      <c r="E1870" s="18" t="s">
        <v>4640</v>
      </c>
      <c r="F1870" s="18" t="s">
        <v>1969</v>
      </c>
      <c r="G1870" s="18" t="s">
        <v>1962</v>
      </c>
      <c r="H1870" s="18" t="s">
        <v>2505</v>
      </c>
      <c r="I1870" s="18" t="s">
        <v>1959</v>
      </c>
      <c r="J1870" s="18" t="s">
        <v>4641</v>
      </c>
    </row>
    <row r="1871" ht="42.75" spans="1:10">
      <c r="A1871" s="21"/>
      <c r="B1871" s="21"/>
      <c r="C1871" s="18" t="s">
        <v>1971</v>
      </c>
      <c r="D1871" s="18" t="s">
        <v>1972</v>
      </c>
      <c r="E1871" s="18" t="s">
        <v>2108</v>
      </c>
      <c r="F1871" s="18" t="s">
        <v>1969</v>
      </c>
      <c r="G1871" s="18" t="s">
        <v>2032</v>
      </c>
      <c r="H1871" s="18" t="s">
        <v>1963</v>
      </c>
      <c r="I1871" s="18" t="s">
        <v>1959</v>
      </c>
      <c r="J1871" s="18" t="s">
        <v>4642</v>
      </c>
    </row>
    <row r="1872" ht="28.5" spans="1:10">
      <c r="A1872" s="18" t="s">
        <v>4643</v>
      </c>
      <c r="B1872" s="18" t="s">
        <v>4644</v>
      </c>
      <c r="C1872" s="18" t="s">
        <v>1954</v>
      </c>
      <c r="D1872" s="18" t="s">
        <v>1960</v>
      </c>
      <c r="E1872" s="18" t="s">
        <v>1960</v>
      </c>
      <c r="F1872" s="18" t="s">
        <v>1956</v>
      </c>
      <c r="G1872" s="18" t="s">
        <v>4561</v>
      </c>
      <c r="H1872" s="18" t="s">
        <v>1963</v>
      </c>
      <c r="I1872" s="18" t="s">
        <v>2055</v>
      </c>
      <c r="J1872" s="18" t="s">
        <v>4644</v>
      </c>
    </row>
    <row r="1873" ht="28.5" spans="1:10">
      <c r="A1873" s="21"/>
      <c r="B1873" s="21"/>
      <c r="C1873" s="18" t="s">
        <v>1966</v>
      </c>
      <c r="D1873" s="18" t="s">
        <v>1993</v>
      </c>
      <c r="E1873" s="18" t="s">
        <v>1993</v>
      </c>
      <c r="F1873" s="18" t="s">
        <v>1956</v>
      </c>
      <c r="G1873" s="18" t="s">
        <v>4561</v>
      </c>
      <c r="H1873" s="18" t="s">
        <v>1963</v>
      </c>
      <c r="I1873" s="18" t="s">
        <v>2055</v>
      </c>
      <c r="J1873" s="18" t="s">
        <v>4644</v>
      </c>
    </row>
    <row r="1874" ht="28.5" spans="1:10">
      <c r="A1874" s="21"/>
      <c r="B1874" s="21"/>
      <c r="C1874" s="18" t="s">
        <v>1971</v>
      </c>
      <c r="D1874" s="18" t="s">
        <v>1972</v>
      </c>
      <c r="E1874" s="18" t="s">
        <v>1972</v>
      </c>
      <c r="F1874" s="18" t="s">
        <v>1956</v>
      </c>
      <c r="G1874" s="18" t="s">
        <v>4561</v>
      </c>
      <c r="H1874" s="18" t="s">
        <v>1963</v>
      </c>
      <c r="I1874" s="18" t="s">
        <v>2055</v>
      </c>
      <c r="J1874" s="18" t="s">
        <v>4644</v>
      </c>
    </row>
    <row r="1875" ht="28.5" spans="1:10">
      <c r="A1875" s="18" t="s">
        <v>4645</v>
      </c>
      <c r="B1875" s="18" t="s">
        <v>4646</v>
      </c>
      <c r="C1875" s="18" t="s">
        <v>1954</v>
      </c>
      <c r="D1875" s="18" t="s">
        <v>1960</v>
      </c>
      <c r="E1875" s="18" t="s">
        <v>1960</v>
      </c>
      <c r="F1875" s="18" t="s">
        <v>1956</v>
      </c>
      <c r="G1875" s="18" t="s">
        <v>4561</v>
      </c>
      <c r="H1875" s="18" t="s">
        <v>1963</v>
      </c>
      <c r="I1875" s="18" t="s">
        <v>2055</v>
      </c>
      <c r="J1875" s="18" t="s">
        <v>4646</v>
      </c>
    </row>
    <row r="1876" ht="28.5" spans="1:10">
      <c r="A1876" s="21"/>
      <c r="B1876" s="21"/>
      <c r="C1876" s="18" t="s">
        <v>1966</v>
      </c>
      <c r="D1876" s="18" t="s">
        <v>1993</v>
      </c>
      <c r="E1876" s="18" t="s">
        <v>1993</v>
      </c>
      <c r="F1876" s="18" t="s">
        <v>1956</v>
      </c>
      <c r="G1876" s="18" t="s">
        <v>4561</v>
      </c>
      <c r="H1876" s="18" t="s">
        <v>1963</v>
      </c>
      <c r="I1876" s="18" t="s">
        <v>2055</v>
      </c>
      <c r="J1876" s="18" t="s">
        <v>4646</v>
      </c>
    </row>
    <row r="1877" ht="28.5" spans="1:10">
      <c r="A1877" s="21"/>
      <c r="B1877" s="21"/>
      <c r="C1877" s="18" t="s">
        <v>1971</v>
      </c>
      <c r="D1877" s="18" t="s">
        <v>1972</v>
      </c>
      <c r="E1877" s="18" t="s">
        <v>1972</v>
      </c>
      <c r="F1877" s="18" t="s">
        <v>1956</v>
      </c>
      <c r="G1877" s="18" t="s">
        <v>4561</v>
      </c>
      <c r="H1877" s="18" t="s">
        <v>1963</v>
      </c>
      <c r="I1877" s="18" t="s">
        <v>2055</v>
      </c>
      <c r="J1877" s="18" t="s">
        <v>4646</v>
      </c>
    </row>
    <row r="1878" ht="14.25" spans="1:10">
      <c r="A1878" s="18" t="s">
        <v>4647</v>
      </c>
      <c r="B1878" s="21"/>
      <c r="C1878" s="21"/>
      <c r="D1878" s="21"/>
      <c r="E1878" s="21"/>
      <c r="F1878" s="21"/>
      <c r="G1878" s="21"/>
      <c r="H1878" s="21"/>
      <c r="I1878" s="21"/>
      <c r="J1878" s="21"/>
    </row>
    <row r="1879" ht="14.25" spans="1:10">
      <c r="A1879" s="18" t="s">
        <v>4648</v>
      </c>
      <c r="B1879" s="21"/>
      <c r="C1879" s="21"/>
      <c r="D1879" s="21"/>
      <c r="E1879" s="21"/>
      <c r="F1879" s="21"/>
      <c r="G1879" s="21"/>
      <c r="H1879" s="21"/>
      <c r="I1879" s="21"/>
      <c r="J1879" s="21"/>
    </row>
    <row r="1880" ht="57" spans="1:10">
      <c r="A1880" s="18" t="s">
        <v>4649</v>
      </c>
      <c r="B1880" s="18" t="s">
        <v>4650</v>
      </c>
      <c r="C1880" s="18" t="s">
        <v>1954</v>
      </c>
      <c r="D1880" s="18" t="s">
        <v>1955</v>
      </c>
      <c r="E1880" s="18" t="s">
        <v>4651</v>
      </c>
      <c r="F1880" s="18" t="s">
        <v>2327</v>
      </c>
      <c r="G1880" s="18" t="s">
        <v>4651</v>
      </c>
      <c r="H1880" s="18" t="s">
        <v>2001</v>
      </c>
      <c r="I1880" s="18" t="s">
        <v>1959</v>
      </c>
      <c r="J1880" s="18" t="s">
        <v>4652</v>
      </c>
    </row>
    <row r="1881" ht="28.5" spans="1:10">
      <c r="A1881" s="21"/>
      <c r="B1881" s="21"/>
      <c r="C1881" s="18" t="s">
        <v>1954</v>
      </c>
      <c r="D1881" s="18" t="s">
        <v>1960</v>
      </c>
      <c r="E1881" s="18" t="s">
        <v>4653</v>
      </c>
      <c r="F1881" s="18" t="s">
        <v>1956</v>
      </c>
      <c r="G1881" s="18" t="s">
        <v>3369</v>
      </c>
      <c r="H1881" s="18" t="s">
        <v>1963</v>
      </c>
      <c r="I1881" s="18" t="s">
        <v>1959</v>
      </c>
      <c r="J1881" s="18" t="s">
        <v>4652</v>
      </c>
    </row>
    <row r="1882" ht="28.5" spans="1:10">
      <c r="A1882" s="21"/>
      <c r="B1882" s="21"/>
      <c r="C1882" s="18" t="s">
        <v>1966</v>
      </c>
      <c r="D1882" s="18" t="s">
        <v>1967</v>
      </c>
      <c r="E1882" s="18" t="s">
        <v>2106</v>
      </c>
      <c r="F1882" s="18" t="s">
        <v>1969</v>
      </c>
      <c r="G1882" s="18" t="s">
        <v>2106</v>
      </c>
      <c r="H1882" s="18" t="s">
        <v>1963</v>
      </c>
      <c r="I1882" s="18" t="s">
        <v>1959</v>
      </c>
      <c r="J1882" s="18" t="s">
        <v>4652</v>
      </c>
    </row>
    <row r="1883" ht="28.5" spans="1:10">
      <c r="A1883" s="21"/>
      <c r="B1883" s="21"/>
      <c r="C1883" s="18" t="s">
        <v>1971</v>
      </c>
      <c r="D1883" s="18" t="s">
        <v>1972</v>
      </c>
      <c r="E1883" s="18" t="s">
        <v>2109</v>
      </c>
      <c r="F1883" s="18" t="s">
        <v>1969</v>
      </c>
      <c r="G1883" s="18" t="s">
        <v>2032</v>
      </c>
      <c r="H1883" s="18" t="s">
        <v>1963</v>
      </c>
      <c r="I1883" s="18" t="s">
        <v>1959</v>
      </c>
      <c r="J1883" s="18" t="s">
        <v>4652</v>
      </c>
    </row>
    <row r="1884" ht="28.5" spans="1:10">
      <c r="A1884" s="18" t="s">
        <v>4654</v>
      </c>
      <c r="B1884" s="18" t="s">
        <v>4655</v>
      </c>
      <c r="C1884" s="18" t="s">
        <v>1954</v>
      </c>
      <c r="D1884" s="18" t="s">
        <v>1955</v>
      </c>
      <c r="E1884" s="18" t="s">
        <v>4656</v>
      </c>
      <c r="F1884" s="18" t="s">
        <v>1956</v>
      </c>
      <c r="G1884" s="18" t="s">
        <v>4656</v>
      </c>
      <c r="H1884" s="18" t="s">
        <v>1963</v>
      </c>
      <c r="I1884" s="18" t="s">
        <v>2055</v>
      </c>
      <c r="J1884" s="18" t="s">
        <v>4657</v>
      </c>
    </row>
    <row r="1885" ht="28.5" spans="1:10">
      <c r="A1885" s="21"/>
      <c r="B1885" s="21"/>
      <c r="C1885" s="18" t="s">
        <v>1954</v>
      </c>
      <c r="D1885" s="18" t="s">
        <v>2129</v>
      </c>
      <c r="E1885" s="18" t="s">
        <v>4658</v>
      </c>
      <c r="F1885" s="18" t="s">
        <v>1969</v>
      </c>
      <c r="G1885" s="18" t="s">
        <v>4659</v>
      </c>
      <c r="H1885" s="18" t="s">
        <v>2001</v>
      </c>
      <c r="I1885" s="18" t="s">
        <v>1959</v>
      </c>
      <c r="J1885" s="18" t="s">
        <v>4657</v>
      </c>
    </row>
    <row r="1886" ht="14.25" spans="1:10">
      <c r="A1886" s="21"/>
      <c r="B1886" s="21"/>
      <c r="C1886" s="18" t="s">
        <v>1966</v>
      </c>
      <c r="D1886" s="18" t="s">
        <v>1993</v>
      </c>
      <c r="E1886" s="18" t="s">
        <v>4660</v>
      </c>
      <c r="F1886" s="18" t="s">
        <v>1956</v>
      </c>
      <c r="G1886" s="18" t="s">
        <v>4661</v>
      </c>
      <c r="H1886" s="18" t="s">
        <v>1963</v>
      </c>
      <c r="I1886" s="18" t="s">
        <v>1959</v>
      </c>
      <c r="J1886" s="18" t="s">
        <v>4662</v>
      </c>
    </row>
    <row r="1887" ht="14.25" spans="1:10">
      <c r="A1887" s="21"/>
      <c r="B1887" s="21"/>
      <c r="C1887" s="18" t="s">
        <v>1971</v>
      </c>
      <c r="D1887" s="18" t="s">
        <v>1972</v>
      </c>
      <c r="E1887" s="18" t="s">
        <v>3081</v>
      </c>
      <c r="F1887" s="18" t="s">
        <v>1969</v>
      </c>
      <c r="G1887" s="18" t="s">
        <v>4663</v>
      </c>
      <c r="H1887" s="18" t="s">
        <v>1963</v>
      </c>
      <c r="I1887" s="18" t="s">
        <v>1959</v>
      </c>
      <c r="J1887" s="18" t="s">
        <v>4663</v>
      </c>
    </row>
    <row r="1888" ht="156.75" spans="1:10">
      <c r="A1888" s="18" t="s">
        <v>4664</v>
      </c>
      <c r="B1888" s="18" t="s">
        <v>4665</v>
      </c>
      <c r="C1888" s="18" t="s">
        <v>1954</v>
      </c>
      <c r="D1888" s="18" t="s">
        <v>1960</v>
      </c>
      <c r="E1888" s="18" t="s">
        <v>4666</v>
      </c>
      <c r="F1888" s="18" t="s">
        <v>1956</v>
      </c>
      <c r="G1888" s="18" t="s">
        <v>1962</v>
      </c>
      <c r="H1888" s="18" t="s">
        <v>1963</v>
      </c>
      <c r="I1888" s="18" t="s">
        <v>2055</v>
      </c>
      <c r="J1888" s="18" t="s">
        <v>4667</v>
      </c>
    </row>
    <row r="1889" ht="28.5" spans="1:10">
      <c r="A1889" s="21"/>
      <c r="B1889" s="21"/>
      <c r="C1889" s="18" t="s">
        <v>1954</v>
      </c>
      <c r="D1889" s="18" t="s">
        <v>1964</v>
      </c>
      <c r="E1889" s="18" t="s">
        <v>2028</v>
      </c>
      <c r="F1889" s="18" t="s">
        <v>1956</v>
      </c>
      <c r="G1889" s="18" t="s">
        <v>1962</v>
      </c>
      <c r="H1889" s="18" t="s">
        <v>1963</v>
      </c>
      <c r="I1889" s="18" t="s">
        <v>2055</v>
      </c>
      <c r="J1889" s="18" t="s">
        <v>2381</v>
      </c>
    </row>
    <row r="1890" ht="28.5" spans="1:10">
      <c r="A1890" s="21"/>
      <c r="B1890" s="21"/>
      <c r="C1890" s="18" t="s">
        <v>1966</v>
      </c>
      <c r="D1890" s="18" t="s">
        <v>1967</v>
      </c>
      <c r="E1890" s="18" t="s">
        <v>4668</v>
      </c>
      <c r="F1890" s="18" t="s">
        <v>1956</v>
      </c>
      <c r="G1890" s="18" t="s">
        <v>1962</v>
      </c>
      <c r="H1890" s="18" t="s">
        <v>1963</v>
      </c>
      <c r="I1890" s="18" t="s">
        <v>2055</v>
      </c>
      <c r="J1890" s="18" t="s">
        <v>4668</v>
      </c>
    </row>
    <row r="1891" ht="28.5" spans="1:10">
      <c r="A1891" s="21"/>
      <c r="B1891" s="21"/>
      <c r="C1891" s="18" t="s">
        <v>1966</v>
      </c>
      <c r="D1891" s="18" t="s">
        <v>1993</v>
      </c>
      <c r="E1891" s="18" t="s">
        <v>4669</v>
      </c>
      <c r="F1891" s="18" t="s">
        <v>1956</v>
      </c>
      <c r="G1891" s="18" t="s">
        <v>1962</v>
      </c>
      <c r="H1891" s="18" t="s">
        <v>1963</v>
      </c>
      <c r="I1891" s="18" t="s">
        <v>2055</v>
      </c>
      <c r="J1891" s="18" t="s">
        <v>2388</v>
      </c>
    </row>
    <row r="1892" ht="28.5" spans="1:10">
      <c r="A1892" s="21"/>
      <c r="B1892" s="21"/>
      <c r="C1892" s="18" t="s">
        <v>1966</v>
      </c>
      <c r="D1892" s="18" t="s">
        <v>2153</v>
      </c>
      <c r="E1892" s="18" t="s">
        <v>4670</v>
      </c>
      <c r="F1892" s="18" t="s">
        <v>1956</v>
      </c>
      <c r="G1892" s="18" t="s">
        <v>1962</v>
      </c>
      <c r="H1892" s="18" t="s">
        <v>1963</v>
      </c>
      <c r="I1892" s="18" t="s">
        <v>2055</v>
      </c>
      <c r="J1892" s="18" t="s">
        <v>4671</v>
      </c>
    </row>
    <row r="1893" ht="28.5" spans="1:10">
      <c r="A1893" s="21"/>
      <c r="B1893" s="21"/>
      <c r="C1893" s="18" t="s">
        <v>1971</v>
      </c>
      <c r="D1893" s="18" t="s">
        <v>1972</v>
      </c>
      <c r="E1893" s="18" t="s">
        <v>2393</v>
      </c>
      <c r="F1893" s="18" t="s">
        <v>1956</v>
      </c>
      <c r="G1893" s="18" t="s">
        <v>2306</v>
      </c>
      <c r="H1893" s="18" t="s">
        <v>1963</v>
      </c>
      <c r="I1893" s="18" t="s">
        <v>2055</v>
      </c>
      <c r="J1893" s="18" t="s">
        <v>2393</v>
      </c>
    </row>
    <row r="1894" ht="356.25" spans="1:10">
      <c r="A1894" s="18" t="s">
        <v>4672</v>
      </c>
      <c r="B1894" s="18" t="s">
        <v>4673</v>
      </c>
      <c r="C1894" s="18" t="s">
        <v>1954</v>
      </c>
      <c r="D1894" s="18" t="s">
        <v>1955</v>
      </c>
      <c r="E1894" s="18" t="s">
        <v>4674</v>
      </c>
      <c r="F1894" s="18" t="s">
        <v>1969</v>
      </c>
      <c r="G1894" s="18" t="s">
        <v>4675</v>
      </c>
      <c r="H1894" s="18" t="s">
        <v>1963</v>
      </c>
      <c r="I1894" s="18" t="s">
        <v>1959</v>
      </c>
      <c r="J1894" s="18" t="s">
        <v>4674</v>
      </c>
    </row>
    <row r="1895" ht="28.5" spans="1:10">
      <c r="A1895" s="21"/>
      <c r="B1895" s="21"/>
      <c r="C1895" s="18" t="s">
        <v>1954</v>
      </c>
      <c r="D1895" s="18" t="s">
        <v>1960</v>
      </c>
      <c r="E1895" s="18" t="s">
        <v>4676</v>
      </c>
      <c r="F1895" s="18" t="s">
        <v>1969</v>
      </c>
      <c r="G1895" s="18" t="s">
        <v>4677</v>
      </c>
      <c r="H1895" s="18" t="s">
        <v>1963</v>
      </c>
      <c r="I1895" s="18" t="s">
        <v>1959</v>
      </c>
      <c r="J1895" s="18" t="s">
        <v>4677</v>
      </c>
    </row>
    <row r="1896" ht="14.25" spans="1:10">
      <c r="A1896" s="21"/>
      <c r="B1896" s="21"/>
      <c r="C1896" s="18" t="s">
        <v>1966</v>
      </c>
      <c r="D1896" s="18" t="s">
        <v>1967</v>
      </c>
      <c r="E1896" s="18" t="s">
        <v>4678</v>
      </c>
      <c r="F1896" s="18" t="s">
        <v>1969</v>
      </c>
      <c r="G1896" s="18" t="s">
        <v>4677</v>
      </c>
      <c r="H1896" s="18" t="s">
        <v>1963</v>
      </c>
      <c r="I1896" s="18" t="s">
        <v>1959</v>
      </c>
      <c r="J1896" s="18" t="s">
        <v>4677</v>
      </c>
    </row>
    <row r="1897" ht="14.25" spans="1:10">
      <c r="A1897" s="21"/>
      <c r="B1897" s="21"/>
      <c r="C1897" s="18" t="s">
        <v>1966</v>
      </c>
      <c r="D1897" s="18" t="s">
        <v>1993</v>
      </c>
      <c r="E1897" s="18" t="s">
        <v>4661</v>
      </c>
      <c r="F1897" s="18" t="s">
        <v>2327</v>
      </c>
      <c r="G1897" s="18" t="s">
        <v>4679</v>
      </c>
      <c r="H1897" s="18" t="s">
        <v>1963</v>
      </c>
      <c r="I1897" s="18" t="s">
        <v>1959</v>
      </c>
      <c r="J1897" s="18" t="s">
        <v>4680</v>
      </c>
    </row>
    <row r="1898" ht="28.5" spans="1:10">
      <c r="A1898" s="21"/>
      <c r="B1898" s="21"/>
      <c r="C1898" s="18" t="s">
        <v>1966</v>
      </c>
      <c r="D1898" s="18" t="s">
        <v>2153</v>
      </c>
      <c r="E1898" s="18" t="s">
        <v>4681</v>
      </c>
      <c r="F1898" s="18" t="s">
        <v>1969</v>
      </c>
      <c r="G1898" s="18" t="s">
        <v>4682</v>
      </c>
      <c r="H1898" s="18" t="s">
        <v>1963</v>
      </c>
      <c r="I1898" s="18" t="s">
        <v>1959</v>
      </c>
      <c r="J1898" s="18" t="s">
        <v>4682</v>
      </c>
    </row>
    <row r="1899" ht="28.5" spans="1:10">
      <c r="A1899" s="21"/>
      <c r="B1899" s="21"/>
      <c r="C1899" s="18" t="s">
        <v>1966</v>
      </c>
      <c r="D1899" s="18" t="s">
        <v>2092</v>
      </c>
      <c r="E1899" s="18" t="s">
        <v>4683</v>
      </c>
      <c r="F1899" s="18" t="s">
        <v>1969</v>
      </c>
      <c r="G1899" s="18" t="s">
        <v>4683</v>
      </c>
      <c r="H1899" s="18" t="s">
        <v>1963</v>
      </c>
      <c r="I1899" s="18" t="s">
        <v>1959</v>
      </c>
      <c r="J1899" s="18" t="s">
        <v>4683</v>
      </c>
    </row>
    <row r="1900" ht="14.25" spans="1:10">
      <c r="A1900" s="21"/>
      <c r="B1900" s="21"/>
      <c r="C1900" s="18" t="s">
        <v>1971</v>
      </c>
      <c r="D1900" s="18" t="s">
        <v>1972</v>
      </c>
      <c r="E1900" s="18" t="s">
        <v>3081</v>
      </c>
      <c r="F1900" s="18" t="s">
        <v>1969</v>
      </c>
      <c r="G1900" s="18" t="s">
        <v>4684</v>
      </c>
      <c r="H1900" s="18" t="s">
        <v>1963</v>
      </c>
      <c r="I1900" s="18" t="s">
        <v>1959</v>
      </c>
      <c r="J1900" s="18" t="s">
        <v>4684</v>
      </c>
    </row>
    <row r="1901" ht="57" spans="1:10">
      <c r="A1901" s="18" t="s">
        <v>4685</v>
      </c>
      <c r="B1901" s="18" t="s">
        <v>2103</v>
      </c>
      <c r="C1901" s="18" t="s">
        <v>1954</v>
      </c>
      <c r="D1901" s="18" t="s">
        <v>1955</v>
      </c>
      <c r="E1901" s="18" t="s">
        <v>4651</v>
      </c>
      <c r="F1901" s="18" t="s">
        <v>1956</v>
      </c>
      <c r="G1901" s="18" t="s">
        <v>4651</v>
      </c>
      <c r="H1901" s="18" t="s">
        <v>2001</v>
      </c>
      <c r="I1901" s="18" t="s">
        <v>1959</v>
      </c>
      <c r="J1901" s="18" t="s">
        <v>4686</v>
      </c>
    </row>
    <row r="1902" ht="28.5" spans="1:10">
      <c r="A1902" s="21"/>
      <c r="B1902" s="21"/>
      <c r="C1902" s="18" t="s">
        <v>1966</v>
      </c>
      <c r="D1902" s="18" t="s">
        <v>1993</v>
      </c>
      <c r="E1902" s="18" t="s">
        <v>2106</v>
      </c>
      <c r="F1902" s="18" t="s">
        <v>1956</v>
      </c>
      <c r="G1902" s="18" t="s">
        <v>2106</v>
      </c>
      <c r="H1902" s="18" t="s">
        <v>2001</v>
      </c>
      <c r="I1902" s="18" t="s">
        <v>2055</v>
      </c>
      <c r="J1902" s="18" t="s">
        <v>4687</v>
      </c>
    </row>
    <row r="1903" ht="42.75" spans="1:10">
      <c r="A1903" s="21"/>
      <c r="B1903" s="21"/>
      <c r="C1903" s="18" t="s">
        <v>1971</v>
      </c>
      <c r="D1903" s="18" t="s">
        <v>1972</v>
      </c>
      <c r="E1903" s="18" t="s">
        <v>2109</v>
      </c>
      <c r="F1903" s="18" t="s">
        <v>1969</v>
      </c>
      <c r="G1903" s="18" t="s">
        <v>2032</v>
      </c>
      <c r="H1903" s="18" t="s">
        <v>2001</v>
      </c>
      <c r="I1903" s="18" t="s">
        <v>1959</v>
      </c>
      <c r="J1903" s="18" t="s">
        <v>4688</v>
      </c>
    </row>
    <row r="1904" ht="171" spans="1:10">
      <c r="A1904" s="18" t="s">
        <v>4689</v>
      </c>
      <c r="B1904" s="18" t="s">
        <v>4690</v>
      </c>
      <c r="C1904" s="18" t="s">
        <v>1954</v>
      </c>
      <c r="D1904" s="18" t="s">
        <v>1955</v>
      </c>
      <c r="E1904" s="18" t="s">
        <v>2310</v>
      </c>
      <c r="F1904" s="18" t="s">
        <v>1956</v>
      </c>
      <c r="G1904" s="18" t="s">
        <v>4691</v>
      </c>
      <c r="H1904" s="18" t="s">
        <v>2312</v>
      </c>
      <c r="I1904" s="18" t="s">
        <v>2055</v>
      </c>
      <c r="J1904" s="18" t="s">
        <v>2296</v>
      </c>
    </row>
    <row r="1905" ht="99.75" spans="1:10">
      <c r="A1905" s="21"/>
      <c r="B1905" s="21"/>
      <c r="C1905" s="18" t="s">
        <v>1954</v>
      </c>
      <c r="D1905" s="18" t="s">
        <v>1955</v>
      </c>
      <c r="E1905" s="18" t="s">
        <v>3767</v>
      </c>
      <c r="F1905" s="18" t="s">
        <v>1956</v>
      </c>
      <c r="G1905" s="18" t="s">
        <v>1957</v>
      </c>
      <c r="H1905" s="18" t="s">
        <v>2233</v>
      </c>
      <c r="I1905" s="18" t="s">
        <v>2055</v>
      </c>
      <c r="J1905" s="18" t="s">
        <v>2328</v>
      </c>
    </row>
    <row r="1906" ht="114" spans="1:10">
      <c r="A1906" s="21"/>
      <c r="B1906" s="21"/>
      <c r="C1906" s="18" t="s">
        <v>1954</v>
      </c>
      <c r="D1906" s="18" t="s">
        <v>1960</v>
      </c>
      <c r="E1906" s="18" t="s">
        <v>2313</v>
      </c>
      <c r="F1906" s="18" t="s">
        <v>1956</v>
      </c>
      <c r="G1906" s="18" t="s">
        <v>1962</v>
      </c>
      <c r="H1906" s="18" t="s">
        <v>1963</v>
      </c>
      <c r="I1906" s="18" t="s">
        <v>1959</v>
      </c>
      <c r="J1906" s="18" t="s">
        <v>2314</v>
      </c>
    </row>
    <row r="1907" ht="71.25" spans="1:10">
      <c r="A1907" s="21"/>
      <c r="B1907" s="21"/>
      <c r="C1907" s="18" t="s">
        <v>1954</v>
      </c>
      <c r="D1907" s="18" t="s">
        <v>1960</v>
      </c>
      <c r="E1907" s="18" t="s">
        <v>2297</v>
      </c>
      <c r="F1907" s="18" t="s">
        <v>1956</v>
      </c>
      <c r="G1907" s="18" t="s">
        <v>1962</v>
      </c>
      <c r="H1907" s="18" t="s">
        <v>1963</v>
      </c>
      <c r="I1907" s="18" t="s">
        <v>1959</v>
      </c>
      <c r="J1907" s="18" t="s">
        <v>2298</v>
      </c>
    </row>
    <row r="1908" ht="114" spans="1:10">
      <c r="A1908" s="21"/>
      <c r="B1908" s="21"/>
      <c r="C1908" s="18" t="s">
        <v>1954</v>
      </c>
      <c r="D1908" s="18" t="s">
        <v>1960</v>
      </c>
      <c r="E1908" s="18" t="s">
        <v>4692</v>
      </c>
      <c r="F1908" s="18" t="s">
        <v>1956</v>
      </c>
      <c r="G1908" s="18" t="s">
        <v>1962</v>
      </c>
      <c r="H1908" s="18" t="s">
        <v>1963</v>
      </c>
      <c r="I1908" s="18" t="s">
        <v>1959</v>
      </c>
      <c r="J1908" s="18" t="s">
        <v>4693</v>
      </c>
    </row>
    <row r="1909" ht="85.5" spans="1:10">
      <c r="A1909" s="21"/>
      <c r="B1909" s="21"/>
      <c r="C1909" s="18" t="s">
        <v>1954</v>
      </c>
      <c r="D1909" s="18" t="s">
        <v>1960</v>
      </c>
      <c r="E1909" s="18" t="s">
        <v>2315</v>
      </c>
      <c r="F1909" s="18" t="s">
        <v>1956</v>
      </c>
      <c r="G1909" s="18" t="s">
        <v>1962</v>
      </c>
      <c r="H1909" s="18" t="s">
        <v>1963</v>
      </c>
      <c r="I1909" s="18" t="s">
        <v>1959</v>
      </c>
      <c r="J1909" s="18" t="s">
        <v>2316</v>
      </c>
    </row>
    <row r="1910" ht="128.25" spans="1:10">
      <c r="A1910" s="21"/>
      <c r="B1910" s="21"/>
      <c r="C1910" s="18" t="s">
        <v>1954</v>
      </c>
      <c r="D1910" s="18" t="s">
        <v>1960</v>
      </c>
      <c r="E1910" s="18" t="s">
        <v>2299</v>
      </c>
      <c r="F1910" s="18" t="s">
        <v>1956</v>
      </c>
      <c r="G1910" s="18" t="s">
        <v>1962</v>
      </c>
      <c r="H1910" s="18" t="s">
        <v>1963</v>
      </c>
      <c r="I1910" s="18" t="s">
        <v>1959</v>
      </c>
      <c r="J1910" s="18" t="s">
        <v>2300</v>
      </c>
    </row>
    <row r="1911" ht="99.75" spans="1:10">
      <c r="A1911" s="21"/>
      <c r="B1911" s="21"/>
      <c r="C1911" s="18" t="s">
        <v>1954</v>
      </c>
      <c r="D1911" s="18" t="s">
        <v>1964</v>
      </c>
      <c r="E1911" s="18" t="s">
        <v>2317</v>
      </c>
      <c r="F1911" s="18" t="s">
        <v>1956</v>
      </c>
      <c r="G1911" s="18" t="s">
        <v>1962</v>
      </c>
      <c r="H1911" s="18" t="s">
        <v>1963</v>
      </c>
      <c r="I1911" s="18" t="s">
        <v>1959</v>
      </c>
      <c r="J1911" s="18" t="s">
        <v>2318</v>
      </c>
    </row>
    <row r="1912" ht="28.5" spans="1:10">
      <c r="A1912" s="21"/>
      <c r="B1912" s="21"/>
      <c r="C1912" s="18" t="s">
        <v>1966</v>
      </c>
      <c r="D1912" s="18" t="s">
        <v>1967</v>
      </c>
      <c r="E1912" s="18" t="s">
        <v>2533</v>
      </c>
      <c r="F1912" s="18" t="s">
        <v>1956</v>
      </c>
      <c r="G1912" s="18" t="s">
        <v>4694</v>
      </c>
      <c r="H1912" s="18" t="s">
        <v>2001</v>
      </c>
      <c r="I1912" s="18" t="s">
        <v>2055</v>
      </c>
      <c r="J1912" s="18" t="s">
        <v>2539</v>
      </c>
    </row>
    <row r="1913" ht="42.75" spans="1:10">
      <c r="A1913" s="21"/>
      <c r="B1913" s="21"/>
      <c r="C1913" s="18" t="s">
        <v>1966</v>
      </c>
      <c r="D1913" s="18" t="s">
        <v>1967</v>
      </c>
      <c r="E1913" s="18" t="s">
        <v>4695</v>
      </c>
      <c r="F1913" s="18" t="s">
        <v>1956</v>
      </c>
      <c r="G1913" s="18" t="s">
        <v>4694</v>
      </c>
      <c r="H1913" s="18" t="s">
        <v>2001</v>
      </c>
      <c r="I1913" s="18" t="s">
        <v>2055</v>
      </c>
      <c r="J1913" s="18" t="s">
        <v>4696</v>
      </c>
    </row>
    <row r="1914" ht="85.5" spans="1:10">
      <c r="A1914" s="21"/>
      <c r="B1914" s="21"/>
      <c r="C1914" s="18" t="s">
        <v>1966</v>
      </c>
      <c r="D1914" s="18" t="s">
        <v>1993</v>
      </c>
      <c r="E1914" s="18" t="s">
        <v>2337</v>
      </c>
      <c r="F1914" s="18" t="s">
        <v>1969</v>
      </c>
      <c r="G1914" s="18" t="s">
        <v>1962</v>
      </c>
      <c r="H1914" s="18" t="s">
        <v>1963</v>
      </c>
      <c r="I1914" s="18" t="s">
        <v>1959</v>
      </c>
      <c r="J1914" s="18" t="s">
        <v>2338</v>
      </c>
    </row>
    <row r="1915" ht="42.75" spans="1:10">
      <c r="A1915" s="21"/>
      <c r="B1915" s="21"/>
      <c r="C1915" s="18" t="s">
        <v>1966</v>
      </c>
      <c r="D1915" s="18" t="s">
        <v>1993</v>
      </c>
      <c r="E1915" s="18" t="s">
        <v>2319</v>
      </c>
      <c r="F1915" s="18" t="s">
        <v>1956</v>
      </c>
      <c r="G1915" s="18" t="s">
        <v>4691</v>
      </c>
      <c r="H1915" s="18" t="s">
        <v>1950</v>
      </c>
      <c r="I1915" s="18" t="s">
        <v>2055</v>
      </c>
      <c r="J1915" s="18" t="s">
        <v>2320</v>
      </c>
    </row>
    <row r="1916" ht="57" spans="1:10">
      <c r="A1916" s="21"/>
      <c r="B1916" s="21"/>
      <c r="C1916" s="18" t="s">
        <v>1966</v>
      </c>
      <c r="D1916" s="18" t="s">
        <v>1993</v>
      </c>
      <c r="E1916" s="18" t="s">
        <v>2323</v>
      </c>
      <c r="F1916" s="18" t="s">
        <v>1956</v>
      </c>
      <c r="G1916" s="18" t="s">
        <v>4691</v>
      </c>
      <c r="H1916" s="18" t="s">
        <v>1950</v>
      </c>
      <c r="I1916" s="18" t="s">
        <v>2055</v>
      </c>
      <c r="J1916" s="18" t="s">
        <v>2303</v>
      </c>
    </row>
    <row r="1917" ht="42.75" spans="1:10">
      <c r="A1917" s="21"/>
      <c r="B1917" s="21"/>
      <c r="C1917" s="18" t="s">
        <v>1966</v>
      </c>
      <c r="D1917" s="18" t="s">
        <v>1993</v>
      </c>
      <c r="E1917" s="18" t="s">
        <v>2321</v>
      </c>
      <c r="F1917" s="18" t="s">
        <v>1956</v>
      </c>
      <c r="G1917" s="18" t="s">
        <v>4691</v>
      </c>
      <c r="H1917" s="18" t="s">
        <v>1950</v>
      </c>
      <c r="I1917" s="18" t="s">
        <v>2055</v>
      </c>
      <c r="J1917" s="18" t="s">
        <v>2322</v>
      </c>
    </row>
    <row r="1918" ht="42.75" spans="1:10">
      <c r="A1918" s="21"/>
      <c r="B1918" s="21"/>
      <c r="C1918" s="18" t="s">
        <v>1971</v>
      </c>
      <c r="D1918" s="18" t="s">
        <v>1972</v>
      </c>
      <c r="E1918" s="18" t="s">
        <v>2056</v>
      </c>
      <c r="F1918" s="18" t="s">
        <v>1969</v>
      </c>
      <c r="G1918" s="18" t="s">
        <v>2306</v>
      </c>
      <c r="H1918" s="18" t="s">
        <v>1963</v>
      </c>
      <c r="I1918" s="18" t="s">
        <v>1959</v>
      </c>
      <c r="J1918" s="18" t="s">
        <v>2307</v>
      </c>
    </row>
    <row r="1919" ht="57" spans="1:10">
      <c r="A1919" s="18" t="s">
        <v>4697</v>
      </c>
      <c r="B1919" s="18" t="s">
        <v>2103</v>
      </c>
      <c r="C1919" s="18" t="s">
        <v>1954</v>
      </c>
      <c r="D1919" s="18" t="s">
        <v>1955</v>
      </c>
      <c r="E1919" s="18" t="s">
        <v>4698</v>
      </c>
      <c r="F1919" s="18" t="s">
        <v>1956</v>
      </c>
      <c r="G1919" s="18" t="s">
        <v>4699</v>
      </c>
      <c r="H1919" s="18" t="s">
        <v>2001</v>
      </c>
      <c r="I1919" s="18" t="s">
        <v>1959</v>
      </c>
      <c r="J1919" s="18" t="s">
        <v>4686</v>
      </c>
    </row>
    <row r="1920" ht="28.5" spans="1:10">
      <c r="A1920" s="21"/>
      <c r="B1920" s="21"/>
      <c r="C1920" s="18" t="s">
        <v>1954</v>
      </c>
      <c r="D1920" s="18" t="s">
        <v>1960</v>
      </c>
      <c r="E1920" s="18" t="s">
        <v>2106</v>
      </c>
      <c r="F1920" s="18" t="s">
        <v>1956</v>
      </c>
      <c r="G1920" s="18" t="s">
        <v>4700</v>
      </c>
      <c r="H1920" s="18" t="s">
        <v>2001</v>
      </c>
      <c r="I1920" s="18" t="s">
        <v>1959</v>
      </c>
      <c r="J1920" s="18" t="s">
        <v>4701</v>
      </c>
    </row>
    <row r="1921" ht="14.25" spans="1:10">
      <c r="A1921" s="21"/>
      <c r="B1921" s="21"/>
      <c r="C1921" s="18" t="s">
        <v>1966</v>
      </c>
      <c r="D1921" s="18" t="s">
        <v>1993</v>
      </c>
      <c r="E1921" s="18" t="s">
        <v>4702</v>
      </c>
      <c r="F1921" s="18" t="s">
        <v>1969</v>
      </c>
      <c r="G1921" s="18" t="s">
        <v>4703</v>
      </c>
      <c r="H1921" s="18" t="s">
        <v>1963</v>
      </c>
      <c r="I1921" s="18" t="s">
        <v>1959</v>
      </c>
      <c r="J1921" s="18" t="s">
        <v>4704</v>
      </c>
    </row>
    <row r="1922" ht="42.75" spans="1:10">
      <c r="A1922" s="21"/>
      <c r="B1922" s="21"/>
      <c r="C1922" s="18" t="s">
        <v>1971</v>
      </c>
      <c r="D1922" s="18" t="s">
        <v>1972</v>
      </c>
      <c r="E1922" s="18" t="s">
        <v>2109</v>
      </c>
      <c r="F1922" s="18" t="s">
        <v>1969</v>
      </c>
      <c r="G1922" s="18" t="s">
        <v>2032</v>
      </c>
      <c r="H1922" s="18" t="s">
        <v>1963</v>
      </c>
      <c r="I1922" s="18" t="s">
        <v>1959</v>
      </c>
      <c r="J1922" s="18" t="s">
        <v>4688</v>
      </c>
    </row>
    <row r="1923" ht="14.25" spans="1:10">
      <c r="A1923" s="18" t="s">
        <v>4705</v>
      </c>
      <c r="B1923" s="21"/>
      <c r="C1923" s="21"/>
      <c r="D1923" s="21"/>
      <c r="E1923" s="21"/>
      <c r="F1923" s="21"/>
      <c r="G1923" s="21"/>
      <c r="H1923" s="21"/>
      <c r="I1923" s="21"/>
      <c r="J1923" s="21"/>
    </row>
    <row r="1924" ht="14.25" spans="1:10">
      <c r="A1924" s="18" t="s">
        <v>4706</v>
      </c>
      <c r="B1924" s="21"/>
      <c r="C1924" s="21"/>
      <c r="D1924" s="21"/>
      <c r="E1924" s="21"/>
      <c r="F1924" s="21"/>
      <c r="G1924" s="21"/>
      <c r="H1924" s="21"/>
      <c r="I1924" s="21"/>
      <c r="J1924" s="21"/>
    </row>
    <row r="1925" ht="128.25" spans="1:10">
      <c r="A1925" s="18" t="s">
        <v>4707</v>
      </c>
      <c r="B1925" s="18" t="s">
        <v>4708</v>
      </c>
      <c r="C1925" s="18" t="s">
        <v>1954</v>
      </c>
      <c r="D1925" s="18" t="s">
        <v>1955</v>
      </c>
      <c r="E1925" s="18" t="s">
        <v>4709</v>
      </c>
      <c r="F1925" s="18" t="s">
        <v>1969</v>
      </c>
      <c r="G1925" s="18" t="s">
        <v>4710</v>
      </c>
      <c r="H1925" s="18" t="s">
        <v>1963</v>
      </c>
      <c r="I1925" s="18" t="s">
        <v>1959</v>
      </c>
      <c r="J1925" s="18" t="s">
        <v>4711</v>
      </c>
    </row>
    <row r="1926" ht="42.75" spans="1:10">
      <c r="A1926" s="21"/>
      <c r="B1926" s="21"/>
      <c r="C1926" s="18" t="s">
        <v>1966</v>
      </c>
      <c r="D1926" s="18" t="s">
        <v>2153</v>
      </c>
      <c r="E1926" s="18" t="s">
        <v>4712</v>
      </c>
      <c r="F1926" s="18" t="s">
        <v>1969</v>
      </c>
      <c r="G1926" s="18" t="s">
        <v>4713</v>
      </c>
      <c r="H1926" s="18" t="s">
        <v>4714</v>
      </c>
      <c r="I1926" s="18" t="s">
        <v>2055</v>
      </c>
      <c r="J1926" s="18" t="s">
        <v>4715</v>
      </c>
    </row>
    <row r="1927" ht="57" spans="1:10">
      <c r="A1927" s="21"/>
      <c r="B1927" s="21"/>
      <c r="C1927" s="18" t="s">
        <v>1971</v>
      </c>
      <c r="D1927" s="18" t="s">
        <v>1972</v>
      </c>
      <c r="E1927" s="18" t="s">
        <v>4716</v>
      </c>
      <c r="F1927" s="18" t="s">
        <v>1969</v>
      </c>
      <c r="G1927" s="18" t="s">
        <v>1970</v>
      </c>
      <c r="H1927" s="18" t="s">
        <v>1963</v>
      </c>
      <c r="I1927" s="18" t="s">
        <v>1959</v>
      </c>
      <c r="J1927" s="18" t="s">
        <v>4717</v>
      </c>
    </row>
    <row r="1928" ht="57" spans="1:10">
      <c r="A1928" s="21"/>
      <c r="B1928" s="21"/>
      <c r="C1928" s="18" t="s">
        <v>1971</v>
      </c>
      <c r="D1928" s="18" t="s">
        <v>1972</v>
      </c>
      <c r="E1928" s="18" t="s">
        <v>4718</v>
      </c>
      <c r="F1928" s="18" t="s">
        <v>1969</v>
      </c>
      <c r="G1928" s="18" t="s">
        <v>1970</v>
      </c>
      <c r="H1928" s="18" t="s">
        <v>1963</v>
      </c>
      <c r="I1928" s="18" t="s">
        <v>1959</v>
      </c>
      <c r="J1928" s="18" t="s">
        <v>4719</v>
      </c>
    </row>
    <row r="1929" ht="384.75" spans="1:10">
      <c r="A1929" s="18" t="s">
        <v>4720</v>
      </c>
      <c r="B1929" s="18" t="s">
        <v>4721</v>
      </c>
      <c r="C1929" s="18" t="s">
        <v>1954</v>
      </c>
      <c r="D1929" s="18" t="s">
        <v>1955</v>
      </c>
      <c r="E1929" s="18" t="s">
        <v>4722</v>
      </c>
      <c r="F1929" s="18" t="s">
        <v>1969</v>
      </c>
      <c r="G1929" s="18" t="s">
        <v>4723</v>
      </c>
      <c r="H1929" s="18" t="s">
        <v>3014</v>
      </c>
      <c r="I1929" s="18" t="s">
        <v>1959</v>
      </c>
      <c r="J1929" s="18" t="s">
        <v>4724</v>
      </c>
    </row>
    <row r="1930" ht="71.25" spans="1:10">
      <c r="A1930" s="21"/>
      <c r="B1930" s="21"/>
      <c r="C1930" s="18" t="s">
        <v>1966</v>
      </c>
      <c r="D1930" s="18" t="s">
        <v>2153</v>
      </c>
      <c r="E1930" s="18" t="s">
        <v>4725</v>
      </c>
      <c r="F1930" s="18" t="s">
        <v>1969</v>
      </c>
      <c r="G1930" s="18" t="s">
        <v>4713</v>
      </c>
      <c r="H1930" s="18" t="s">
        <v>4726</v>
      </c>
      <c r="I1930" s="18" t="s">
        <v>2055</v>
      </c>
      <c r="J1930" s="18" t="s">
        <v>4727</v>
      </c>
    </row>
    <row r="1931" ht="42.75" spans="1:10">
      <c r="A1931" s="21"/>
      <c r="B1931" s="21"/>
      <c r="C1931" s="18" t="s">
        <v>1971</v>
      </c>
      <c r="D1931" s="18" t="s">
        <v>1972</v>
      </c>
      <c r="E1931" s="18" t="s">
        <v>4728</v>
      </c>
      <c r="F1931" s="18" t="s">
        <v>1969</v>
      </c>
      <c r="G1931" s="18" t="s">
        <v>4729</v>
      </c>
      <c r="H1931" s="18" t="s">
        <v>1963</v>
      </c>
      <c r="I1931" s="18" t="s">
        <v>1959</v>
      </c>
      <c r="J1931" s="18" t="s">
        <v>4730</v>
      </c>
    </row>
    <row r="1932" ht="99.75" spans="1:10">
      <c r="A1932" s="18" t="s">
        <v>4731</v>
      </c>
      <c r="B1932" s="18" t="s">
        <v>4732</v>
      </c>
      <c r="C1932" s="18" t="s">
        <v>1954</v>
      </c>
      <c r="D1932" s="18" t="s">
        <v>1955</v>
      </c>
      <c r="E1932" s="18" t="s">
        <v>4733</v>
      </c>
      <c r="F1932" s="18" t="s">
        <v>1969</v>
      </c>
      <c r="G1932" s="18" t="s">
        <v>2144</v>
      </c>
      <c r="H1932" s="18" t="s">
        <v>4393</v>
      </c>
      <c r="I1932" s="18" t="s">
        <v>1959</v>
      </c>
      <c r="J1932" s="18" t="s">
        <v>4734</v>
      </c>
    </row>
    <row r="1933" ht="42.75" spans="1:10">
      <c r="A1933" s="21"/>
      <c r="B1933" s="21"/>
      <c r="C1933" s="18" t="s">
        <v>1954</v>
      </c>
      <c r="D1933" s="18" t="s">
        <v>1955</v>
      </c>
      <c r="E1933" s="18" t="s">
        <v>4735</v>
      </c>
      <c r="F1933" s="18" t="s">
        <v>1969</v>
      </c>
      <c r="G1933" s="18" t="s">
        <v>2254</v>
      </c>
      <c r="H1933" s="18" t="s">
        <v>4393</v>
      </c>
      <c r="I1933" s="18" t="s">
        <v>1959</v>
      </c>
      <c r="J1933" s="18" t="s">
        <v>4736</v>
      </c>
    </row>
    <row r="1934" ht="28.5" spans="1:10">
      <c r="A1934" s="21"/>
      <c r="B1934" s="21"/>
      <c r="C1934" s="18" t="s">
        <v>1954</v>
      </c>
      <c r="D1934" s="18" t="s">
        <v>1955</v>
      </c>
      <c r="E1934" s="18" t="s">
        <v>4737</v>
      </c>
      <c r="F1934" s="18" t="s">
        <v>1969</v>
      </c>
      <c r="G1934" s="18" t="s">
        <v>4109</v>
      </c>
      <c r="H1934" s="18" t="s">
        <v>4393</v>
      </c>
      <c r="I1934" s="18" t="s">
        <v>1959</v>
      </c>
      <c r="J1934" s="18" t="s">
        <v>4738</v>
      </c>
    </row>
    <row r="1935" ht="71.25" spans="1:10">
      <c r="A1935" s="21"/>
      <c r="B1935" s="21"/>
      <c r="C1935" s="18" t="s">
        <v>1966</v>
      </c>
      <c r="D1935" s="18" t="s">
        <v>2153</v>
      </c>
      <c r="E1935" s="18" t="s">
        <v>4739</v>
      </c>
      <c r="F1935" s="18" t="s">
        <v>1969</v>
      </c>
      <c r="G1935" s="18" t="s">
        <v>2686</v>
      </c>
      <c r="H1935" s="18" t="s">
        <v>4713</v>
      </c>
      <c r="I1935" s="18" t="s">
        <v>2055</v>
      </c>
      <c r="J1935" s="18" t="s">
        <v>4740</v>
      </c>
    </row>
    <row r="1936" ht="28.5" spans="1:10">
      <c r="A1936" s="21"/>
      <c r="B1936" s="21"/>
      <c r="C1936" s="18" t="s">
        <v>1971</v>
      </c>
      <c r="D1936" s="18" t="s">
        <v>1972</v>
      </c>
      <c r="E1936" s="18" t="s">
        <v>4741</v>
      </c>
      <c r="F1936" s="18" t="s">
        <v>1969</v>
      </c>
      <c r="G1936" s="18" t="s">
        <v>2686</v>
      </c>
      <c r="H1936" s="18" t="s">
        <v>1963</v>
      </c>
      <c r="I1936" s="18" t="s">
        <v>1959</v>
      </c>
      <c r="J1936" s="18" t="s">
        <v>4742</v>
      </c>
    </row>
    <row r="1937" ht="42.75" spans="1:10">
      <c r="A1937" s="18" t="s">
        <v>4743</v>
      </c>
      <c r="B1937" s="18" t="s">
        <v>4744</v>
      </c>
      <c r="C1937" s="18" t="s">
        <v>1954</v>
      </c>
      <c r="D1937" s="18" t="s">
        <v>1955</v>
      </c>
      <c r="E1937" s="18" t="s">
        <v>4745</v>
      </c>
      <c r="F1937" s="18" t="s">
        <v>1969</v>
      </c>
      <c r="G1937" s="18" t="s">
        <v>4746</v>
      </c>
      <c r="H1937" s="18" t="s">
        <v>2229</v>
      </c>
      <c r="I1937" s="18" t="s">
        <v>1959</v>
      </c>
      <c r="J1937" s="18" t="s">
        <v>4747</v>
      </c>
    </row>
    <row r="1938" ht="57" spans="1:10">
      <c r="A1938" s="21"/>
      <c r="B1938" s="21"/>
      <c r="C1938" s="18" t="s">
        <v>1966</v>
      </c>
      <c r="D1938" s="18" t="s">
        <v>2153</v>
      </c>
      <c r="E1938" s="18" t="s">
        <v>4748</v>
      </c>
      <c r="F1938" s="18" t="s">
        <v>1969</v>
      </c>
      <c r="G1938" s="18" t="s">
        <v>4713</v>
      </c>
      <c r="H1938" s="18" t="s">
        <v>4749</v>
      </c>
      <c r="I1938" s="18" t="s">
        <v>1959</v>
      </c>
      <c r="J1938" s="18" t="s">
        <v>4750</v>
      </c>
    </row>
    <row r="1939" ht="42.75" spans="1:10">
      <c r="A1939" s="21"/>
      <c r="B1939" s="21"/>
      <c r="C1939" s="18" t="s">
        <v>1971</v>
      </c>
      <c r="D1939" s="18" t="s">
        <v>1972</v>
      </c>
      <c r="E1939" s="18" t="s">
        <v>4751</v>
      </c>
      <c r="F1939" s="18" t="s">
        <v>1969</v>
      </c>
      <c r="G1939" s="18" t="s">
        <v>1970</v>
      </c>
      <c r="H1939" s="18" t="s">
        <v>1963</v>
      </c>
      <c r="I1939" s="18" t="s">
        <v>1959</v>
      </c>
      <c r="J1939" s="18" t="s">
        <v>4752</v>
      </c>
    </row>
    <row r="1940" ht="42.75" spans="1:10">
      <c r="A1940" s="21"/>
      <c r="B1940" s="21"/>
      <c r="C1940" s="18" t="s">
        <v>1971</v>
      </c>
      <c r="D1940" s="18" t="s">
        <v>1972</v>
      </c>
      <c r="E1940" s="18" t="s">
        <v>4753</v>
      </c>
      <c r="F1940" s="18" t="s">
        <v>1969</v>
      </c>
      <c r="G1940" s="18" t="s">
        <v>1970</v>
      </c>
      <c r="H1940" s="18" t="s">
        <v>1963</v>
      </c>
      <c r="I1940" s="18" t="s">
        <v>1959</v>
      </c>
      <c r="J1940" s="18" t="s">
        <v>4754</v>
      </c>
    </row>
    <row r="1941" ht="42.75" spans="1:10">
      <c r="A1941" s="21"/>
      <c r="B1941" s="21"/>
      <c r="C1941" s="18" t="s">
        <v>1971</v>
      </c>
      <c r="D1941" s="18" t="s">
        <v>1972</v>
      </c>
      <c r="E1941" s="18" t="s">
        <v>4755</v>
      </c>
      <c r="F1941" s="18" t="s">
        <v>1969</v>
      </c>
      <c r="G1941" s="18" t="s">
        <v>1970</v>
      </c>
      <c r="H1941" s="18" t="s">
        <v>1963</v>
      </c>
      <c r="I1941" s="18" t="s">
        <v>1959</v>
      </c>
      <c r="J1941" s="18" t="s">
        <v>4756</v>
      </c>
    </row>
    <row r="1942" ht="14.25" spans="1:10">
      <c r="A1942" s="18" t="s">
        <v>4757</v>
      </c>
      <c r="B1942" s="21"/>
      <c r="C1942" s="21"/>
      <c r="D1942" s="21"/>
      <c r="E1942" s="21"/>
      <c r="F1942" s="21"/>
      <c r="G1942" s="21"/>
      <c r="H1942" s="21"/>
      <c r="I1942" s="21"/>
      <c r="J1942" s="21"/>
    </row>
    <row r="1943" ht="28.5" spans="1:10">
      <c r="A1943" s="18" t="s">
        <v>4758</v>
      </c>
      <c r="B1943" s="21"/>
      <c r="C1943" s="21"/>
      <c r="D1943" s="21"/>
      <c r="E1943" s="21"/>
      <c r="F1943" s="21"/>
      <c r="G1943" s="21"/>
      <c r="H1943" s="21"/>
      <c r="I1943" s="21"/>
      <c r="J1943" s="21"/>
    </row>
    <row r="1944" ht="28.5" spans="1:10">
      <c r="A1944" s="18" t="s">
        <v>4759</v>
      </c>
      <c r="B1944" s="21"/>
      <c r="C1944" s="21"/>
      <c r="D1944" s="21"/>
      <c r="E1944" s="21"/>
      <c r="F1944" s="21"/>
      <c r="G1944" s="21"/>
      <c r="H1944" s="21"/>
      <c r="I1944" s="21"/>
      <c r="J1944" s="21"/>
    </row>
    <row r="1945" ht="28.5" spans="1:10">
      <c r="A1945" s="18" t="s">
        <v>4438</v>
      </c>
      <c r="B1945" s="18" t="s">
        <v>4760</v>
      </c>
      <c r="C1945" s="18" t="s">
        <v>1954</v>
      </c>
      <c r="D1945" s="18" t="s">
        <v>1955</v>
      </c>
      <c r="E1945" s="18" t="s">
        <v>4761</v>
      </c>
      <c r="F1945" s="18" t="s">
        <v>1969</v>
      </c>
      <c r="G1945" s="18" t="s">
        <v>2010</v>
      </c>
      <c r="H1945" s="18" t="s">
        <v>2090</v>
      </c>
      <c r="I1945" s="18" t="s">
        <v>1959</v>
      </c>
      <c r="J1945" s="18" t="s">
        <v>4762</v>
      </c>
    </row>
    <row r="1946" ht="85.5" spans="1:10">
      <c r="A1946" s="21"/>
      <c r="B1946" s="21"/>
      <c r="C1946" s="18" t="s">
        <v>1954</v>
      </c>
      <c r="D1946" s="18" t="s">
        <v>1960</v>
      </c>
      <c r="E1946" s="18" t="s">
        <v>3332</v>
      </c>
      <c r="F1946" s="18" t="s">
        <v>1969</v>
      </c>
      <c r="G1946" s="18" t="s">
        <v>1962</v>
      </c>
      <c r="H1946" s="18" t="s">
        <v>1963</v>
      </c>
      <c r="I1946" s="18" t="s">
        <v>1959</v>
      </c>
      <c r="J1946" s="18" t="s">
        <v>4763</v>
      </c>
    </row>
    <row r="1947" ht="28.5" spans="1:10">
      <c r="A1947" s="21"/>
      <c r="B1947" s="21"/>
      <c r="C1947" s="18" t="s">
        <v>1966</v>
      </c>
      <c r="D1947" s="18" t="s">
        <v>2092</v>
      </c>
      <c r="E1947" s="18" t="s">
        <v>4764</v>
      </c>
      <c r="F1947" s="18" t="s">
        <v>1969</v>
      </c>
      <c r="G1947" s="18" t="s">
        <v>2046</v>
      </c>
      <c r="H1947" s="18" t="s">
        <v>2145</v>
      </c>
      <c r="I1947" s="18" t="s">
        <v>1959</v>
      </c>
      <c r="J1947" s="18" t="s">
        <v>4765</v>
      </c>
    </row>
    <row r="1948" ht="114" spans="1:10">
      <c r="A1948" s="21"/>
      <c r="B1948" s="21"/>
      <c r="C1948" s="18" t="s">
        <v>1971</v>
      </c>
      <c r="D1948" s="18" t="s">
        <v>1972</v>
      </c>
      <c r="E1948" s="18" t="s">
        <v>3943</v>
      </c>
      <c r="F1948" s="18" t="s">
        <v>1969</v>
      </c>
      <c r="G1948" s="18" t="s">
        <v>2032</v>
      </c>
      <c r="H1948" s="18" t="s">
        <v>1963</v>
      </c>
      <c r="I1948" s="18" t="s">
        <v>1959</v>
      </c>
      <c r="J1948" s="18" t="s">
        <v>3944</v>
      </c>
    </row>
    <row r="1949" ht="71.25" spans="1:10">
      <c r="A1949" s="18" t="s">
        <v>4766</v>
      </c>
      <c r="B1949" s="18" t="s">
        <v>4767</v>
      </c>
      <c r="C1949" s="18" t="s">
        <v>1954</v>
      </c>
      <c r="D1949" s="18" t="s">
        <v>1964</v>
      </c>
      <c r="E1949" s="18" t="s">
        <v>4768</v>
      </c>
      <c r="F1949" s="18" t="s">
        <v>1969</v>
      </c>
      <c r="G1949" s="18" t="s">
        <v>4769</v>
      </c>
      <c r="H1949" s="18" t="s">
        <v>2286</v>
      </c>
      <c r="I1949" s="18" t="s">
        <v>1959</v>
      </c>
      <c r="J1949" s="18" t="s">
        <v>4768</v>
      </c>
    </row>
    <row r="1950" ht="14.25" spans="1:10">
      <c r="A1950" s="21"/>
      <c r="B1950" s="21"/>
      <c r="C1950" s="18" t="s">
        <v>1966</v>
      </c>
      <c r="D1950" s="18" t="s">
        <v>1993</v>
      </c>
      <c r="E1950" s="18" t="s">
        <v>4770</v>
      </c>
      <c r="F1950" s="18" t="s">
        <v>1969</v>
      </c>
      <c r="G1950" s="18" t="s">
        <v>2247</v>
      </c>
      <c r="H1950" s="18" t="s">
        <v>2233</v>
      </c>
      <c r="I1950" s="18" t="s">
        <v>1959</v>
      </c>
      <c r="J1950" s="18" t="s">
        <v>4770</v>
      </c>
    </row>
    <row r="1951" ht="14.25" spans="1:10">
      <c r="A1951" s="21"/>
      <c r="B1951" s="21"/>
      <c r="C1951" s="18" t="s">
        <v>1971</v>
      </c>
      <c r="D1951" s="18" t="s">
        <v>1972</v>
      </c>
      <c r="E1951" s="18" t="s">
        <v>2551</v>
      </c>
      <c r="F1951" s="18" t="s">
        <v>1969</v>
      </c>
      <c r="G1951" s="18" t="s">
        <v>1970</v>
      </c>
      <c r="H1951" s="18" t="s">
        <v>1963</v>
      </c>
      <c r="I1951" s="18" t="s">
        <v>1959</v>
      </c>
      <c r="J1951" s="18" t="s">
        <v>2551</v>
      </c>
    </row>
    <row r="1952" ht="28.5" spans="1:10">
      <c r="A1952" s="18" t="s">
        <v>4434</v>
      </c>
      <c r="B1952" s="18" t="s">
        <v>4771</v>
      </c>
      <c r="C1952" s="18" t="s">
        <v>1954</v>
      </c>
      <c r="D1952" s="18" t="s">
        <v>1955</v>
      </c>
      <c r="E1952" s="18" t="s">
        <v>4772</v>
      </c>
      <c r="F1952" s="18" t="s">
        <v>1956</v>
      </c>
      <c r="G1952" s="18" t="s">
        <v>1962</v>
      </c>
      <c r="H1952" s="18" t="s">
        <v>1963</v>
      </c>
      <c r="I1952" s="18" t="s">
        <v>1959</v>
      </c>
      <c r="J1952" s="18" t="s">
        <v>4772</v>
      </c>
    </row>
    <row r="1953" ht="28.5" spans="1:10">
      <c r="A1953" s="21"/>
      <c r="B1953" s="21"/>
      <c r="C1953" s="18" t="s">
        <v>1966</v>
      </c>
      <c r="D1953" s="18" t="s">
        <v>1967</v>
      </c>
      <c r="E1953" s="18" t="s">
        <v>4773</v>
      </c>
      <c r="F1953" s="18" t="s">
        <v>1956</v>
      </c>
      <c r="G1953" s="18" t="s">
        <v>1962</v>
      </c>
      <c r="H1953" s="18" t="s">
        <v>1963</v>
      </c>
      <c r="I1953" s="18" t="s">
        <v>1959</v>
      </c>
      <c r="J1953" s="18" t="s">
        <v>4773</v>
      </c>
    </row>
    <row r="1954" ht="14.25" spans="1:10">
      <c r="A1954" s="21"/>
      <c r="B1954" s="21"/>
      <c r="C1954" s="18" t="s">
        <v>1971</v>
      </c>
      <c r="D1954" s="18" t="s">
        <v>1972</v>
      </c>
      <c r="E1954" s="18" t="s">
        <v>2074</v>
      </c>
      <c r="F1954" s="18" t="s">
        <v>1969</v>
      </c>
      <c r="G1954" s="18" t="s">
        <v>1970</v>
      </c>
      <c r="H1954" s="18" t="s">
        <v>1963</v>
      </c>
      <c r="I1954" s="18" t="s">
        <v>1959</v>
      </c>
      <c r="J1954" s="18" t="s">
        <v>2074</v>
      </c>
    </row>
    <row r="1955" ht="57" spans="1:10">
      <c r="A1955" s="18" t="s">
        <v>4774</v>
      </c>
      <c r="B1955" s="18" t="s">
        <v>4775</v>
      </c>
      <c r="C1955" s="18" t="s">
        <v>1954</v>
      </c>
      <c r="D1955" s="18" t="s">
        <v>1955</v>
      </c>
      <c r="E1955" s="18" t="s">
        <v>4776</v>
      </c>
      <c r="F1955" s="18" t="s">
        <v>1956</v>
      </c>
      <c r="G1955" s="18" t="s">
        <v>2529</v>
      </c>
      <c r="H1955" s="18" t="s">
        <v>2068</v>
      </c>
      <c r="I1955" s="18" t="s">
        <v>1959</v>
      </c>
      <c r="J1955" s="18" t="s">
        <v>4777</v>
      </c>
    </row>
    <row r="1956" ht="28.5" spans="1:10">
      <c r="A1956" s="21"/>
      <c r="B1956" s="21"/>
      <c r="C1956" s="18" t="s">
        <v>1966</v>
      </c>
      <c r="D1956" s="18" t="s">
        <v>1993</v>
      </c>
      <c r="E1956" s="18" t="s">
        <v>4778</v>
      </c>
      <c r="F1956" s="18" t="s">
        <v>1956</v>
      </c>
      <c r="G1956" s="18" t="s">
        <v>4779</v>
      </c>
      <c r="H1956" s="18" t="s">
        <v>2286</v>
      </c>
      <c r="I1956" s="18" t="s">
        <v>1959</v>
      </c>
      <c r="J1956" s="18" t="s">
        <v>4780</v>
      </c>
    </row>
    <row r="1957" ht="14.25" spans="1:10">
      <c r="A1957" s="21"/>
      <c r="B1957" s="21"/>
      <c r="C1957" s="18" t="s">
        <v>1971</v>
      </c>
      <c r="D1957" s="18" t="s">
        <v>1972</v>
      </c>
      <c r="E1957" s="18" t="s">
        <v>2074</v>
      </c>
      <c r="F1957" s="18" t="s">
        <v>1969</v>
      </c>
      <c r="G1957" s="18" t="s">
        <v>1970</v>
      </c>
      <c r="H1957" s="18" t="s">
        <v>1963</v>
      </c>
      <c r="I1957" s="18" t="s">
        <v>1959</v>
      </c>
      <c r="J1957" s="18" t="s">
        <v>2074</v>
      </c>
    </row>
    <row r="1958" ht="57" spans="1:10">
      <c r="A1958" s="18" t="s">
        <v>4781</v>
      </c>
      <c r="B1958" s="18" t="s">
        <v>4782</v>
      </c>
      <c r="C1958" s="18" t="s">
        <v>1954</v>
      </c>
      <c r="D1958" s="18" t="s">
        <v>1964</v>
      </c>
      <c r="E1958" s="18" t="s">
        <v>4783</v>
      </c>
      <c r="F1958" s="18" t="s">
        <v>1956</v>
      </c>
      <c r="G1958" s="18" t="s">
        <v>4784</v>
      </c>
      <c r="H1958" s="18" t="s">
        <v>2286</v>
      </c>
      <c r="I1958" s="18" t="s">
        <v>2055</v>
      </c>
      <c r="J1958" s="18" t="s">
        <v>4783</v>
      </c>
    </row>
    <row r="1959" ht="28.5" spans="1:10">
      <c r="A1959" s="21"/>
      <c r="B1959" s="21"/>
      <c r="C1959" s="18" t="s">
        <v>1966</v>
      </c>
      <c r="D1959" s="18" t="s">
        <v>1993</v>
      </c>
      <c r="E1959" s="18" t="s">
        <v>4785</v>
      </c>
      <c r="F1959" s="18" t="s">
        <v>2402</v>
      </c>
      <c r="G1959" s="18" t="s">
        <v>4786</v>
      </c>
      <c r="H1959" s="18" t="s">
        <v>1963</v>
      </c>
      <c r="I1959" s="18" t="s">
        <v>1959</v>
      </c>
      <c r="J1959" s="18" t="s">
        <v>4787</v>
      </c>
    </row>
    <row r="1960" ht="14.25" spans="1:10">
      <c r="A1960" s="21"/>
      <c r="B1960" s="21"/>
      <c r="C1960" s="18" t="s">
        <v>1971</v>
      </c>
      <c r="D1960" s="18" t="s">
        <v>1972</v>
      </c>
      <c r="E1960" s="18" t="s">
        <v>2551</v>
      </c>
      <c r="F1960" s="18" t="s">
        <v>1969</v>
      </c>
      <c r="G1960" s="18" t="s">
        <v>1970</v>
      </c>
      <c r="H1960" s="18" t="s">
        <v>1963</v>
      </c>
      <c r="I1960" s="18" t="s">
        <v>1959</v>
      </c>
      <c r="J1960" s="18" t="s">
        <v>2551</v>
      </c>
    </row>
    <row r="1961" ht="28.5" spans="1:10">
      <c r="A1961" s="18" t="s">
        <v>4788</v>
      </c>
      <c r="B1961" s="18" t="s">
        <v>4789</v>
      </c>
      <c r="C1961" s="18" t="s">
        <v>1954</v>
      </c>
      <c r="D1961" s="18" t="s">
        <v>1960</v>
      </c>
      <c r="E1961" s="18" t="s">
        <v>4790</v>
      </c>
      <c r="F1961" s="18" t="s">
        <v>1969</v>
      </c>
      <c r="G1961" s="18" t="s">
        <v>1970</v>
      </c>
      <c r="H1961" s="18" t="s">
        <v>1963</v>
      </c>
      <c r="I1961" s="18" t="s">
        <v>1959</v>
      </c>
      <c r="J1961" s="18" t="s">
        <v>4790</v>
      </c>
    </row>
    <row r="1962" ht="14.25" spans="1:10">
      <c r="A1962" s="21"/>
      <c r="B1962" s="21"/>
      <c r="C1962" s="18" t="s">
        <v>1966</v>
      </c>
      <c r="D1962" s="18" t="s">
        <v>1993</v>
      </c>
      <c r="E1962" s="18" t="s">
        <v>4791</v>
      </c>
      <c r="F1962" s="18" t="s">
        <v>1969</v>
      </c>
      <c r="G1962" s="18" t="s">
        <v>2052</v>
      </c>
      <c r="H1962" s="18" t="s">
        <v>1963</v>
      </c>
      <c r="I1962" s="18" t="s">
        <v>1959</v>
      </c>
      <c r="J1962" s="18" t="s">
        <v>4791</v>
      </c>
    </row>
    <row r="1963" ht="14.25" spans="1:10">
      <c r="A1963" s="21"/>
      <c r="B1963" s="21"/>
      <c r="C1963" s="18" t="s">
        <v>1971</v>
      </c>
      <c r="D1963" s="18" t="s">
        <v>1972</v>
      </c>
      <c r="E1963" s="18" t="s">
        <v>1973</v>
      </c>
      <c r="F1963" s="18" t="s">
        <v>1969</v>
      </c>
      <c r="G1963" s="18" t="s">
        <v>1970</v>
      </c>
      <c r="H1963" s="18" t="s">
        <v>1963</v>
      </c>
      <c r="I1963" s="18" t="s">
        <v>1959</v>
      </c>
      <c r="J1963" s="18" t="s">
        <v>1973</v>
      </c>
    </row>
    <row r="1964" ht="28.5" spans="1:10">
      <c r="A1964" s="18" t="s">
        <v>4792</v>
      </c>
      <c r="B1964" s="18" t="s">
        <v>4789</v>
      </c>
      <c r="C1964" s="18" t="s">
        <v>1954</v>
      </c>
      <c r="D1964" s="18" t="s">
        <v>1960</v>
      </c>
      <c r="E1964" s="18" t="s">
        <v>4790</v>
      </c>
      <c r="F1964" s="18" t="s">
        <v>1969</v>
      </c>
      <c r="G1964" s="18" t="s">
        <v>1970</v>
      </c>
      <c r="H1964" s="18" t="s">
        <v>1963</v>
      </c>
      <c r="I1964" s="18" t="s">
        <v>1959</v>
      </c>
      <c r="J1964" s="18" t="s">
        <v>4790</v>
      </c>
    </row>
    <row r="1965" ht="14.25" spans="1:10">
      <c r="A1965" s="21"/>
      <c r="B1965" s="21"/>
      <c r="C1965" s="18" t="s">
        <v>1966</v>
      </c>
      <c r="D1965" s="18" t="s">
        <v>1993</v>
      </c>
      <c r="E1965" s="18" t="s">
        <v>4791</v>
      </c>
      <c r="F1965" s="18" t="s">
        <v>1969</v>
      </c>
      <c r="G1965" s="18" t="s">
        <v>2052</v>
      </c>
      <c r="H1965" s="18" t="s">
        <v>1963</v>
      </c>
      <c r="I1965" s="18" t="s">
        <v>1959</v>
      </c>
      <c r="J1965" s="18" t="s">
        <v>4791</v>
      </c>
    </row>
    <row r="1966" ht="14.25" spans="1:10">
      <c r="A1966" s="21"/>
      <c r="B1966" s="21"/>
      <c r="C1966" s="18" t="s">
        <v>1971</v>
      </c>
      <c r="D1966" s="18" t="s">
        <v>1972</v>
      </c>
      <c r="E1966" s="18" t="s">
        <v>1973</v>
      </c>
      <c r="F1966" s="18" t="s">
        <v>1969</v>
      </c>
      <c r="G1966" s="18" t="s">
        <v>1970</v>
      </c>
      <c r="H1966" s="18" t="s">
        <v>1963</v>
      </c>
      <c r="I1966" s="18" t="s">
        <v>1959</v>
      </c>
      <c r="J1966" s="18" t="s">
        <v>1973</v>
      </c>
    </row>
    <row r="1967" ht="28.5" spans="1:10">
      <c r="A1967" s="18" t="s">
        <v>4793</v>
      </c>
      <c r="B1967" s="18" t="s">
        <v>4794</v>
      </c>
      <c r="C1967" s="18" t="s">
        <v>1954</v>
      </c>
      <c r="D1967" s="18" t="s">
        <v>1960</v>
      </c>
      <c r="E1967" s="18" t="s">
        <v>4795</v>
      </c>
      <c r="F1967" s="18" t="s">
        <v>1969</v>
      </c>
      <c r="G1967" s="18" t="s">
        <v>1970</v>
      </c>
      <c r="H1967" s="18" t="s">
        <v>1963</v>
      </c>
      <c r="I1967" s="18" t="s">
        <v>1959</v>
      </c>
      <c r="J1967" s="18" t="s">
        <v>4795</v>
      </c>
    </row>
    <row r="1968" ht="14.25" spans="1:10">
      <c r="A1968" s="21"/>
      <c r="B1968" s="21"/>
      <c r="C1968" s="18" t="s">
        <v>1966</v>
      </c>
      <c r="D1968" s="18" t="s">
        <v>1993</v>
      </c>
      <c r="E1968" s="18" t="s">
        <v>4795</v>
      </c>
      <c r="F1968" s="18" t="s">
        <v>1969</v>
      </c>
      <c r="G1968" s="18" t="s">
        <v>1970</v>
      </c>
      <c r="H1968" s="18" t="s">
        <v>1963</v>
      </c>
      <c r="I1968" s="18" t="s">
        <v>1959</v>
      </c>
      <c r="J1968" s="18" t="s">
        <v>4795</v>
      </c>
    </row>
    <row r="1969" ht="14.25" spans="1:10">
      <c r="A1969" s="21"/>
      <c r="B1969" s="21"/>
      <c r="C1969" s="18" t="s">
        <v>1971</v>
      </c>
      <c r="D1969" s="18" t="s">
        <v>1972</v>
      </c>
      <c r="E1969" s="18" t="s">
        <v>4796</v>
      </c>
      <c r="F1969" s="18" t="s">
        <v>1969</v>
      </c>
      <c r="G1969" s="18" t="s">
        <v>1970</v>
      </c>
      <c r="H1969" s="18" t="s">
        <v>1963</v>
      </c>
      <c r="I1969" s="18" t="s">
        <v>1959</v>
      </c>
      <c r="J1969" s="18" t="s">
        <v>4796</v>
      </c>
    </row>
    <row r="1970" ht="42.75" spans="1:10">
      <c r="A1970" s="18" t="s">
        <v>4797</v>
      </c>
      <c r="B1970" s="18" t="s">
        <v>4798</v>
      </c>
      <c r="C1970" s="18" t="s">
        <v>1954</v>
      </c>
      <c r="D1970" s="18" t="s">
        <v>1960</v>
      </c>
      <c r="E1970" s="18" t="s">
        <v>4799</v>
      </c>
      <c r="F1970" s="18" t="s">
        <v>1969</v>
      </c>
      <c r="G1970" s="18" t="s">
        <v>2046</v>
      </c>
      <c r="H1970" s="18" t="s">
        <v>1963</v>
      </c>
      <c r="I1970" s="18" t="s">
        <v>1959</v>
      </c>
      <c r="J1970" s="18" t="s">
        <v>4800</v>
      </c>
    </row>
    <row r="1971" ht="14.25" spans="1:10">
      <c r="A1971" s="21"/>
      <c r="B1971" s="21"/>
      <c r="C1971" s="18" t="s">
        <v>1966</v>
      </c>
      <c r="D1971" s="18" t="s">
        <v>1993</v>
      </c>
      <c r="E1971" s="18" t="s">
        <v>4801</v>
      </c>
      <c r="F1971" s="18" t="s">
        <v>1969</v>
      </c>
      <c r="G1971" s="18" t="s">
        <v>2052</v>
      </c>
      <c r="H1971" s="18" t="s">
        <v>1963</v>
      </c>
      <c r="I1971" s="18" t="s">
        <v>1959</v>
      </c>
      <c r="J1971" s="18" t="s">
        <v>4802</v>
      </c>
    </row>
    <row r="1972" ht="14.25" spans="1:10">
      <c r="A1972" s="21"/>
      <c r="B1972" s="21"/>
      <c r="C1972" s="18" t="s">
        <v>1971</v>
      </c>
      <c r="D1972" s="18" t="s">
        <v>1972</v>
      </c>
      <c r="E1972" s="18" t="s">
        <v>2551</v>
      </c>
      <c r="F1972" s="18" t="s">
        <v>1969</v>
      </c>
      <c r="G1972" s="18" t="s">
        <v>1970</v>
      </c>
      <c r="H1972" s="18" t="s">
        <v>1963</v>
      </c>
      <c r="I1972" s="18" t="s">
        <v>1959</v>
      </c>
      <c r="J1972" s="18" t="s">
        <v>2551</v>
      </c>
    </row>
    <row r="1973" ht="28.5" spans="1:10">
      <c r="A1973" s="18" t="s">
        <v>4803</v>
      </c>
      <c r="B1973" s="18" t="s">
        <v>4804</v>
      </c>
      <c r="C1973" s="18" t="s">
        <v>1954</v>
      </c>
      <c r="D1973" s="18" t="s">
        <v>1955</v>
      </c>
      <c r="E1973" s="18" t="s">
        <v>4805</v>
      </c>
      <c r="F1973" s="18" t="s">
        <v>1956</v>
      </c>
      <c r="G1973" s="18" t="s">
        <v>1962</v>
      </c>
      <c r="H1973" s="18" t="s">
        <v>1963</v>
      </c>
      <c r="I1973" s="18" t="s">
        <v>1959</v>
      </c>
      <c r="J1973" s="18" t="s">
        <v>4806</v>
      </c>
    </row>
    <row r="1974" ht="28.5" spans="1:10">
      <c r="A1974" s="21"/>
      <c r="B1974" s="21"/>
      <c r="C1974" s="18" t="s">
        <v>1954</v>
      </c>
      <c r="D1974" s="18" t="s">
        <v>1960</v>
      </c>
      <c r="E1974" s="18" t="s">
        <v>4807</v>
      </c>
      <c r="F1974" s="18" t="s">
        <v>1956</v>
      </c>
      <c r="G1974" s="18" t="s">
        <v>1962</v>
      </c>
      <c r="H1974" s="18" t="s">
        <v>1963</v>
      </c>
      <c r="I1974" s="18" t="s">
        <v>1959</v>
      </c>
      <c r="J1974" s="18" t="s">
        <v>4808</v>
      </c>
    </row>
    <row r="1975" ht="28.5" spans="1:10">
      <c r="A1975" s="21"/>
      <c r="B1975" s="21"/>
      <c r="C1975" s="18" t="s">
        <v>1966</v>
      </c>
      <c r="D1975" s="18" t="s">
        <v>1993</v>
      </c>
      <c r="E1975" s="18" t="s">
        <v>4809</v>
      </c>
      <c r="F1975" s="18" t="s">
        <v>1969</v>
      </c>
      <c r="G1975" s="18" t="s">
        <v>2302</v>
      </c>
      <c r="H1975" s="18" t="s">
        <v>2208</v>
      </c>
      <c r="I1975" s="18" t="s">
        <v>1959</v>
      </c>
      <c r="J1975" s="18" t="s">
        <v>4809</v>
      </c>
    </row>
    <row r="1976" ht="14.25" spans="1:10">
      <c r="A1976" s="21"/>
      <c r="B1976" s="21"/>
      <c r="C1976" s="18" t="s">
        <v>1971</v>
      </c>
      <c r="D1976" s="18" t="s">
        <v>1972</v>
      </c>
      <c r="E1976" s="18" t="s">
        <v>1973</v>
      </c>
      <c r="F1976" s="18" t="s">
        <v>1969</v>
      </c>
      <c r="G1976" s="18" t="s">
        <v>1970</v>
      </c>
      <c r="H1976" s="18" t="s">
        <v>1963</v>
      </c>
      <c r="I1976" s="18" t="s">
        <v>1959</v>
      </c>
      <c r="J1976" s="18" t="s">
        <v>1973</v>
      </c>
    </row>
    <row r="1977" ht="228" spans="1:10">
      <c r="A1977" s="18" t="s">
        <v>4810</v>
      </c>
      <c r="B1977" s="18" t="s">
        <v>4811</v>
      </c>
      <c r="C1977" s="18" t="s">
        <v>1954</v>
      </c>
      <c r="D1977" s="18" t="s">
        <v>1960</v>
      </c>
      <c r="E1977" s="18" t="s">
        <v>4807</v>
      </c>
      <c r="F1977" s="18" t="s">
        <v>1956</v>
      </c>
      <c r="G1977" s="18" t="s">
        <v>1962</v>
      </c>
      <c r="H1977" s="18" t="s">
        <v>1963</v>
      </c>
      <c r="I1977" s="18" t="s">
        <v>1959</v>
      </c>
      <c r="J1977" s="18" t="s">
        <v>4812</v>
      </c>
    </row>
    <row r="1978" ht="313.5" spans="1:10">
      <c r="A1978" s="21"/>
      <c r="B1978" s="21"/>
      <c r="C1978" s="18" t="s">
        <v>1966</v>
      </c>
      <c r="D1978" s="18" t="s">
        <v>1993</v>
      </c>
      <c r="E1978" s="18" t="s">
        <v>4809</v>
      </c>
      <c r="F1978" s="18" t="s">
        <v>1969</v>
      </c>
      <c r="G1978" s="18" t="s">
        <v>2302</v>
      </c>
      <c r="H1978" s="18" t="s">
        <v>4813</v>
      </c>
      <c r="I1978" s="18" t="s">
        <v>1959</v>
      </c>
      <c r="J1978" s="18" t="s">
        <v>4814</v>
      </c>
    </row>
    <row r="1979" ht="14.25" spans="1:10">
      <c r="A1979" s="21"/>
      <c r="B1979" s="21"/>
      <c r="C1979" s="18" t="s">
        <v>1971</v>
      </c>
      <c r="D1979" s="18" t="s">
        <v>1972</v>
      </c>
      <c r="E1979" s="18" t="s">
        <v>4815</v>
      </c>
      <c r="F1979" s="18" t="s">
        <v>1969</v>
      </c>
      <c r="G1979" s="18" t="s">
        <v>1970</v>
      </c>
      <c r="H1979" s="18" t="s">
        <v>1963</v>
      </c>
      <c r="I1979" s="18" t="s">
        <v>1959</v>
      </c>
      <c r="J1979" s="18" t="s">
        <v>4815</v>
      </c>
    </row>
    <row r="1980" ht="57" spans="1:10">
      <c r="A1980" s="18" t="s">
        <v>4816</v>
      </c>
      <c r="B1980" s="18" t="s">
        <v>4817</v>
      </c>
      <c r="C1980" s="18" t="s">
        <v>1954</v>
      </c>
      <c r="D1980" s="18" t="s">
        <v>1960</v>
      </c>
      <c r="E1980" s="18" t="s">
        <v>4818</v>
      </c>
      <c r="F1980" s="18" t="s">
        <v>1956</v>
      </c>
      <c r="G1980" s="18" t="s">
        <v>1962</v>
      </c>
      <c r="H1980" s="18" t="s">
        <v>1963</v>
      </c>
      <c r="I1980" s="18" t="s">
        <v>1959</v>
      </c>
      <c r="J1980" s="18" t="s">
        <v>4819</v>
      </c>
    </row>
    <row r="1981" ht="14.25" spans="1:10">
      <c r="A1981" s="21"/>
      <c r="B1981" s="21"/>
      <c r="C1981" s="18" t="s">
        <v>1966</v>
      </c>
      <c r="D1981" s="18" t="s">
        <v>1993</v>
      </c>
      <c r="E1981" s="18" t="s">
        <v>4820</v>
      </c>
      <c r="F1981" s="18" t="s">
        <v>1956</v>
      </c>
      <c r="G1981" s="18" t="s">
        <v>1962</v>
      </c>
      <c r="H1981" s="18" t="s">
        <v>1963</v>
      </c>
      <c r="I1981" s="18" t="s">
        <v>1959</v>
      </c>
      <c r="J1981" s="18" t="s">
        <v>4820</v>
      </c>
    </row>
    <row r="1982" ht="14.25" spans="1:10">
      <c r="A1982" s="21"/>
      <c r="B1982" s="21"/>
      <c r="C1982" s="18" t="s">
        <v>1971</v>
      </c>
      <c r="D1982" s="18" t="s">
        <v>1972</v>
      </c>
      <c r="E1982" s="18" t="s">
        <v>4821</v>
      </c>
      <c r="F1982" s="18" t="s">
        <v>1969</v>
      </c>
      <c r="G1982" s="18" t="s">
        <v>1970</v>
      </c>
      <c r="H1982" s="18" t="s">
        <v>1963</v>
      </c>
      <c r="I1982" s="18" t="s">
        <v>1959</v>
      </c>
      <c r="J1982" s="18" t="s">
        <v>4821</v>
      </c>
    </row>
    <row r="1983" ht="384.75" spans="1:10">
      <c r="A1983" s="18" t="s">
        <v>4822</v>
      </c>
      <c r="B1983" s="18" t="s">
        <v>4823</v>
      </c>
      <c r="C1983" s="18" t="s">
        <v>1954</v>
      </c>
      <c r="D1983" s="18" t="s">
        <v>1955</v>
      </c>
      <c r="E1983" s="18" t="s">
        <v>4824</v>
      </c>
      <c r="F1983" s="18" t="s">
        <v>1956</v>
      </c>
      <c r="G1983" s="18" t="s">
        <v>4825</v>
      </c>
      <c r="H1983" s="18" t="s">
        <v>2286</v>
      </c>
      <c r="I1983" s="18" t="s">
        <v>2055</v>
      </c>
      <c r="J1983" s="18" t="s">
        <v>4826</v>
      </c>
    </row>
    <row r="1984" ht="28.5" spans="1:10">
      <c r="A1984" s="21"/>
      <c r="B1984" s="21"/>
      <c r="C1984" s="18" t="s">
        <v>1966</v>
      </c>
      <c r="D1984" s="18" t="s">
        <v>1993</v>
      </c>
      <c r="E1984" s="18" t="s">
        <v>4827</v>
      </c>
      <c r="F1984" s="18" t="s">
        <v>1956</v>
      </c>
      <c r="G1984" s="18" t="s">
        <v>4828</v>
      </c>
      <c r="H1984" s="18" t="s">
        <v>2286</v>
      </c>
      <c r="I1984" s="18" t="s">
        <v>2055</v>
      </c>
      <c r="J1984" s="18" t="s">
        <v>4827</v>
      </c>
    </row>
    <row r="1985" ht="14.25" spans="1:10">
      <c r="A1985" s="21"/>
      <c r="B1985" s="21"/>
      <c r="C1985" s="18" t="s">
        <v>1971</v>
      </c>
      <c r="D1985" s="18" t="s">
        <v>1972</v>
      </c>
      <c r="E1985" s="18" t="s">
        <v>2551</v>
      </c>
      <c r="F1985" s="18" t="s">
        <v>1969</v>
      </c>
      <c r="G1985" s="18" t="s">
        <v>1970</v>
      </c>
      <c r="H1985" s="18" t="s">
        <v>1963</v>
      </c>
      <c r="I1985" s="18" t="s">
        <v>1959</v>
      </c>
      <c r="J1985" s="18" t="s">
        <v>2551</v>
      </c>
    </row>
    <row r="1986" ht="14.25" spans="1:10">
      <c r="A1986" s="18" t="s">
        <v>4829</v>
      </c>
      <c r="B1986" s="21"/>
      <c r="C1986" s="21"/>
      <c r="D1986" s="21"/>
      <c r="E1986" s="21"/>
      <c r="F1986" s="21"/>
      <c r="G1986" s="21"/>
      <c r="H1986" s="21"/>
      <c r="I1986" s="21"/>
      <c r="J1986" s="21"/>
    </row>
    <row r="1987" ht="14.25" spans="1:10">
      <c r="A1987" s="18" t="s">
        <v>4830</v>
      </c>
      <c r="B1987" s="21"/>
      <c r="C1987" s="21"/>
      <c r="D1987" s="21"/>
      <c r="E1987" s="21"/>
      <c r="F1987" s="21"/>
      <c r="G1987" s="21"/>
      <c r="H1987" s="21"/>
      <c r="I1987" s="21"/>
      <c r="J1987" s="21"/>
    </row>
    <row r="1988" ht="114" spans="1:10">
      <c r="A1988" s="18" t="s">
        <v>4831</v>
      </c>
      <c r="B1988" s="18" t="s">
        <v>4832</v>
      </c>
      <c r="C1988" s="18" t="s">
        <v>1954</v>
      </c>
      <c r="D1988" s="18" t="s">
        <v>1955</v>
      </c>
      <c r="E1988" s="18" t="s">
        <v>2812</v>
      </c>
      <c r="F1988" s="18" t="s">
        <v>1969</v>
      </c>
      <c r="G1988" s="18" t="s">
        <v>2083</v>
      </c>
      <c r="H1988" s="18" t="s">
        <v>1963</v>
      </c>
      <c r="I1988" s="18" t="s">
        <v>1959</v>
      </c>
      <c r="J1988" s="18" t="s">
        <v>2813</v>
      </c>
    </row>
    <row r="1989" ht="114" spans="1:10">
      <c r="A1989" s="21"/>
      <c r="B1989" s="21"/>
      <c r="C1989" s="18" t="s">
        <v>1966</v>
      </c>
      <c r="D1989" s="18" t="s">
        <v>1993</v>
      </c>
      <c r="E1989" s="18" t="s">
        <v>2822</v>
      </c>
      <c r="F1989" s="18" t="s">
        <v>1969</v>
      </c>
      <c r="G1989" s="18" t="s">
        <v>2083</v>
      </c>
      <c r="H1989" s="18" t="s">
        <v>1963</v>
      </c>
      <c r="I1989" s="18" t="s">
        <v>1959</v>
      </c>
      <c r="J1989" s="18" t="s">
        <v>2823</v>
      </c>
    </row>
    <row r="1990" ht="128.25" spans="1:10">
      <c r="A1990" s="21"/>
      <c r="B1990" s="21"/>
      <c r="C1990" s="18" t="s">
        <v>1971</v>
      </c>
      <c r="D1990" s="18" t="s">
        <v>1972</v>
      </c>
      <c r="E1990" s="18" t="s">
        <v>2824</v>
      </c>
      <c r="F1990" s="18" t="s">
        <v>1969</v>
      </c>
      <c r="G1990" s="18" t="s">
        <v>2083</v>
      </c>
      <c r="H1990" s="18" t="s">
        <v>1963</v>
      </c>
      <c r="I1990" s="18" t="s">
        <v>1959</v>
      </c>
      <c r="J1990" s="18" t="s">
        <v>2825</v>
      </c>
    </row>
    <row r="1991" ht="114" spans="1:10">
      <c r="A1991" s="18" t="s">
        <v>4833</v>
      </c>
      <c r="B1991" s="18" t="s">
        <v>4834</v>
      </c>
      <c r="C1991" s="18" t="s">
        <v>1954</v>
      </c>
      <c r="D1991" s="18" t="s">
        <v>1955</v>
      </c>
      <c r="E1991" s="18" t="s">
        <v>2812</v>
      </c>
      <c r="F1991" s="18" t="s">
        <v>1969</v>
      </c>
      <c r="G1991" s="18" t="s">
        <v>2083</v>
      </c>
      <c r="H1991" s="18" t="s">
        <v>1963</v>
      </c>
      <c r="I1991" s="18" t="s">
        <v>1959</v>
      </c>
      <c r="J1991" s="18" t="s">
        <v>2813</v>
      </c>
    </row>
    <row r="1992" ht="114" spans="1:10">
      <c r="A1992" s="21"/>
      <c r="B1992" s="21"/>
      <c r="C1992" s="18" t="s">
        <v>1966</v>
      </c>
      <c r="D1992" s="18" t="s">
        <v>1993</v>
      </c>
      <c r="E1992" s="18" t="s">
        <v>2822</v>
      </c>
      <c r="F1992" s="18" t="s">
        <v>1969</v>
      </c>
      <c r="G1992" s="18" t="s">
        <v>2083</v>
      </c>
      <c r="H1992" s="18" t="s">
        <v>1963</v>
      </c>
      <c r="I1992" s="18" t="s">
        <v>1959</v>
      </c>
      <c r="J1992" s="18" t="s">
        <v>2823</v>
      </c>
    </row>
    <row r="1993" ht="128.25" spans="1:10">
      <c r="A1993" s="21"/>
      <c r="B1993" s="21"/>
      <c r="C1993" s="18" t="s">
        <v>1971</v>
      </c>
      <c r="D1993" s="18" t="s">
        <v>1972</v>
      </c>
      <c r="E1993" s="18" t="s">
        <v>2824</v>
      </c>
      <c r="F1993" s="18" t="s">
        <v>1969</v>
      </c>
      <c r="G1993" s="18" t="s">
        <v>2083</v>
      </c>
      <c r="H1993" s="18" t="s">
        <v>1963</v>
      </c>
      <c r="I1993" s="18" t="s">
        <v>1959</v>
      </c>
      <c r="J1993" s="18" t="s">
        <v>2825</v>
      </c>
    </row>
    <row r="1994" ht="114" spans="1:10">
      <c r="A1994" s="18" t="s">
        <v>4835</v>
      </c>
      <c r="B1994" s="18" t="s">
        <v>4836</v>
      </c>
      <c r="C1994" s="18" t="s">
        <v>1954</v>
      </c>
      <c r="D1994" s="18" t="s">
        <v>1955</v>
      </c>
      <c r="E1994" s="18" t="s">
        <v>2812</v>
      </c>
      <c r="F1994" s="18" t="s">
        <v>1969</v>
      </c>
      <c r="G1994" s="18" t="s">
        <v>2083</v>
      </c>
      <c r="H1994" s="18" t="s">
        <v>1963</v>
      </c>
      <c r="I1994" s="18" t="s">
        <v>1959</v>
      </c>
      <c r="J1994" s="18" t="s">
        <v>2813</v>
      </c>
    </row>
    <row r="1995" ht="114" spans="1:10">
      <c r="A1995" s="21"/>
      <c r="B1995" s="21"/>
      <c r="C1995" s="18" t="s">
        <v>1966</v>
      </c>
      <c r="D1995" s="18" t="s">
        <v>1993</v>
      </c>
      <c r="E1995" s="18" t="s">
        <v>2822</v>
      </c>
      <c r="F1995" s="18" t="s">
        <v>1969</v>
      </c>
      <c r="G1995" s="18" t="s">
        <v>2083</v>
      </c>
      <c r="H1995" s="18" t="s">
        <v>1963</v>
      </c>
      <c r="I1995" s="18" t="s">
        <v>1959</v>
      </c>
      <c r="J1995" s="18" t="s">
        <v>2823</v>
      </c>
    </row>
    <row r="1996" ht="128.25" spans="1:10">
      <c r="A1996" s="21"/>
      <c r="B1996" s="21"/>
      <c r="C1996" s="18" t="s">
        <v>1971</v>
      </c>
      <c r="D1996" s="18" t="s">
        <v>1972</v>
      </c>
      <c r="E1996" s="18" t="s">
        <v>2824</v>
      </c>
      <c r="F1996" s="18" t="s">
        <v>1969</v>
      </c>
      <c r="G1996" s="18" t="s">
        <v>2083</v>
      </c>
      <c r="H1996" s="18" t="s">
        <v>1963</v>
      </c>
      <c r="I1996" s="18" t="s">
        <v>1959</v>
      </c>
      <c r="J1996" s="18" t="s">
        <v>2825</v>
      </c>
    </row>
    <row r="1997" ht="114" spans="1:10">
      <c r="A1997" s="18" t="s">
        <v>4837</v>
      </c>
      <c r="B1997" s="18" t="s">
        <v>4838</v>
      </c>
      <c r="C1997" s="18" t="s">
        <v>1954</v>
      </c>
      <c r="D1997" s="18" t="s">
        <v>1955</v>
      </c>
      <c r="E1997" s="18" t="s">
        <v>2812</v>
      </c>
      <c r="F1997" s="18" t="s">
        <v>1969</v>
      </c>
      <c r="G1997" s="18" t="s">
        <v>2083</v>
      </c>
      <c r="H1997" s="18" t="s">
        <v>1963</v>
      </c>
      <c r="I1997" s="18" t="s">
        <v>1959</v>
      </c>
      <c r="J1997" s="18" t="s">
        <v>2813</v>
      </c>
    </row>
    <row r="1998" ht="42.75" spans="1:10">
      <c r="A1998" s="21"/>
      <c r="B1998" s="21"/>
      <c r="C1998" s="18" t="s">
        <v>1966</v>
      </c>
      <c r="D1998" s="18" t="s">
        <v>2092</v>
      </c>
      <c r="E1998" s="18" t="s">
        <v>2850</v>
      </c>
      <c r="F1998" s="18" t="s">
        <v>1956</v>
      </c>
      <c r="G1998" s="18" t="s">
        <v>2083</v>
      </c>
      <c r="H1998" s="18" t="s">
        <v>2145</v>
      </c>
      <c r="I1998" s="18" t="s">
        <v>1959</v>
      </c>
      <c r="J1998" s="18" t="s">
        <v>2851</v>
      </c>
    </row>
    <row r="1999" ht="128.25" spans="1:10">
      <c r="A1999" s="21"/>
      <c r="B1999" s="21"/>
      <c r="C1999" s="18" t="s">
        <v>1971</v>
      </c>
      <c r="D1999" s="18" t="s">
        <v>1972</v>
      </c>
      <c r="E1999" s="18" t="s">
        <v>2824</v>
      </c>
      <c r="F1999" s="18" t="s">
        <v>1969</v>
      </c>
      <c r="G1999" s="18" t="s">
        <v>2083</v>
      </c>
      <c r="H1999" s="18" t="s">
        <v>1963</v>
      </c>
      <c r="I1999" s="18" t="s">
        <v>1959</v>
      </c>
      <c r="J1999" s="18" t="s">
        <v>2825</v>
      </c>
    </row>
    <row r="2000" ht="114" spans="1:10">
      <c r="A2000" s="18" t="s">
        <v>4839</v>
      </c>
      <c r="B2000" s="18" t="s">
        <v>4840</v>
      </c>
      <c r="C2000" s="18" t="s">
        <v>1954</v>
      </c>
      <c r="D2000" s="18" t="s">
        <v>1955</v>
      </c>
      <c r="E2000" s="18" t="s">
        <v>2812</v>
      </c>
      <c r="F2000" s="18" t="s">
        <v>1969</v>
      </c>
      <c r="G2000" s="18" t="s">
        <v>2083</v>
      </c>
      <c r="H2000" s="18" t="s">
        <v>1963</v>
      </c>
      <c r="I2000" s="18" t="s">
        <v>1959</v>
      </c>
      <c r="J2000" s="18" t="s">
        <v>2813</v>
      </c>
    </row>
    <row r="2001" ht="114" spans="1:10">
      <c r="A2001" s="21"/>
      <c r="B2001" s="21"/>
      <c r="C2001" s="18" t="s">
        <v>1966</v>
      </c>
      <c r="D2001" s="18" t="s">
        <v>1993</v>
      </c>
      <c r="E2001" s="18" t="s">
        <v>2822</v>
      </c>
      <c r="F2001" s="18" t="s">
        <v>1969</v>
      </c>
      <c r="G2001" s="18" t="s">
        <v>2083</v>
      </c>
      <c r="H2001" s="18" t="s">
        <v>1963</v>
      </c>
      <c r="I2001" s="18" t="s">
        <v>1959</v>
      </c>
      <c r="J2001" s="18" t="s">
        <v>2823</v>
      </c>
    </row>
    <row r="2002" ht="128.25" spans="1:10">
      <c r="A2002" s="21"/>
      <c r="B2002" s="21"/>
      <c r="C2002" s="18" t="s">
        <v>1971</v>
      </c>
      <c r="D2002" s="18" t="s">
        <v>1972</v>
      </c>
      <c r="E2002" s="18" t="s">
        <v>2824</v>
      </c>
      <c r="F2002" s="18" t="s">
        <v>1969</v>
      </c>
      <c r="G2002" s="18" t="s">
        <v>2083</v>
      </c>
      <c r="H2002" s="18" t="s">
        <v>1963</v>
      </c>
      <c r="I2002" s="18" t="s">
        <v>1959</v>
      </c>
      <c r="J2002" s="18" t="s">
        <v>2825</v>
      </c>
    </row>
    <row r="2003" ht="114" spans="1:10">
      <c r="A2003" s="18" t="s">
        <v>4841</v>
      </c>
      <c r="B2003" s="18" t="s">
        <v>4842</v>
      </c>
      <c r="C2003" s="18" t="s">
        <v>1954</v>
      </c>
      <c r="D2003" s="18" t="s">
        <v>1955</v>
      </c>
      <c r="E2003" s="18" t="s">
        <v>2812</v>
      </c>
      <c r="F2003" s="18" t="s">
        <v>1969</v>
      </c>
      <c r="G2003" s="18" t="s">
        <v>2083</v>
      </c>
      <c r="H2003" s="18" t="s">
        <v>1963</v>
      </c>
      <c r="I2003" s="18" t="s">
        <v>1959</v>
      </c>
      <c r="J2003" s="18" t="s">
        <v>2813</v>
      </c>
    </row>
    <row r="2004" ht="42.75" spans="1:10">
      <c r="A2004" s="21"/>
      <c r="B2004" s="21"/>
      <c r="C2004" s="18" t="s">
        <v>1966</v>
      </c>
      <c r="D2004" s="18" t="s">
        <v>2092</v>
      </c>
      <c r="E2004" s="18" t="s">
        <v>2850</v>
      </c>
      <c r="F2004" s="18" t="s">
        <v>1956</v>
      </c>
      <c r="G2004" s="18" t="s">
        <v>2083</v>
      </c>
      <c r="H2004" s="18" t="s">
        <v>2145</v>
      </c>
      <c r="I2004" s="18" t="s">
        <v>1959</v>
      </c>
      <c r="J2004" s="18" t="s">
        <v>2851</v>
      </c>
    </row>
    <row r="2005" ht="128.25" spans="1:10">
      <c r="A2005" s="21"/>
      <c r="B2005" s="21"/>
      <c r="C2005" s="18" t="s">
        <v>1971</v>
      </c>
      <c r="D2005" s="18" t="s">
        <v>1972</v>
      </c>
      <c r="E2005" s="18" t="s">
        <v>2824</v>
      </c>
      <c r="F2005" s="18" t="s">
        <v>1969</v>
      </c>
      <c r="G2005" s="18" t="s">
        <v>2083</v>
      </c>
      <c r="H2005" s="18" t="s">
        <v>1963</v>
      </c>
      <c r="I2005" s="18" t="s">
        <v>1959</v>
      </c>
      <c r="J2005" s="18" t="s">
        <v>2825</v>
      </c>
    </row>
    <row r="2006" ht="114" spans="1:10">
      <c r="A2006" s="18" t="s">
        <v>4843</v>
      </c>
      <c r="B2006" s="18" t="s">
        <v>4844</v>
      </c>
      <c r="C2006" s="18" t="s">
        <v>1954</v>
      </c>
      <c r="D2006" s="18" t="s">
        <v>1955</v>
      </c>
      <c r="E2006" s="18" t="s">
        <v>2812</v>
      </c>
      <c r="F2006" s="18" t="s">
        <v>1969</v>
      </c>
      <c r="G2006" s="18" t="s">
        <v>2083</v>
      </c>
      <c r="H2006" s="18" t="s">
        <v>1963</v>
      </c>
      <c r="I2006" s="18" t="s">
        <v>1959</v>
      </c>
      <c r="J2006" s="18" t="s">
        <v>2813</v>
      </c>
    </row>
    <row r="2007" ht="114" spans="1:10">
      <c r="A2007" s="21"/>
      <c r="B2007" s="21"/>
      <c r="C2007" s="18" t="s">
        <v>1966</v>
      </c>
      <c r="D2007" s="18" t="s">
        <v>1993</v>
      </c>
      <c r="E2007" s="18" t="s">
        <v>2822</v>
      </c>
      <c r="F2007" s="18" t="s">
        <v>1969</v>
      </c>
      <c r="G2007" s="18" t="s">
        <v>2083</v>
      </c>
      <c r="H2007" s="18" t="s">
        <v>1963</v>
      </c>
      <c r="I2007" s="18" t="s">
        <v>1959</v>
      </c>
      <c r="J2007" s="18" t="s">
        <v>2823</v>
      </c>
    </row>
    <row r="2008" ht="128.25" spans="1:10">
      <c r="A2008" s="21"/>
      <c r="B2008" s="21"/>
      <c r="C2008" s="18" t="s">
        <v>1971</v>
      </c>
      <c r="D2008" s="18" t="s">
        <v>1972</v>
      </c>
      <c r="E2008" s="18" t="s">
        <v>2824</v>
      </c>
      <c r="F2008" s="18" t="s">
        <v>1969</v>
      </c>
      <c r="G2008" s="18" t="s">
        <v>2083</v>
      </c>
      <c r="H2008" s="18" t="s">
        <v>1963</v>
      </c>
      <c r="I2008" s="18" t="s">
        <v>1959</v>
      </c>
      <c r="J2008" s="18" t="s">
        <v>2825</v>
      </c>
    </row>
    <row r="2009" ht="114" spans="1:10">
      <c r="A2009" s="18" t="s">
        <v>4845</v>
      </c>
      <c r="B2009" s="18" t="s">
        <v>4846</v>
      </c>
      <c r="C2009" s="18" t="s">
        <v>1954</v>
      </c>
      <c r="D2009" s="18" t="s">
        <v>1955</v>
      </c>
      <c r="E2009" s="18" t="s">
        <v>2812</v>
      </c>
      <c r="F2009" s="18" t="s">
        <v>1969</v>
      </c>
      <c r="G2009" s="18" t="s">
        <v>2083</v>
      </c>
      <c r="H2009" s="18" t="s">
        <v>1963</v>
      </c>
      <c r="I2009" s="18" t="s">
        <v>1959</v>
      </c>
      <c r="J2009" s="18" t="s">
        <v>2813</v>
      </c>
    </row>
    <row r="2010" ht="114" spans="1:10">
      <c r="A2010" s="21"/>
      <c r="B2010" s="21"/>
      <c r="C2010" s="18" t="s">
        <v>1966</v>
      </c>
      <c r="D2010" s="18" t="s">
        <v>1993</v>
      </c>
      <c r="E2010" s="18" t="s">
        <v>2822</v>
      </c>
      <c r="F2010" s="18" t="s">
        <v>1969</v>
      </c>
      <c r="G2010" s="18" t="s">
        <v>2083</v>
      </c>
      <c r="H2010" s="18" t="s">
        <v>1963</v>
      </c>
      <c r="I2010" s="18" t="s">
        <v>1959</v>
      </c>
      <c r="J2010" s="18" t="s">
        <v>2823</v>
      </c>
    </row>
    <row r="2011" ht="128.25" spans="1:10">
      <c r="A2011" s="21"/>
      <c r="B2011" s="21"/>
      <c r="C2011" s="18" t="s">
        <v>1971</v>
      </c>
      <c r="D2011" s="18" t="s">
        <v>1972</v>
      </c>
      <c r="E2011" s="18" t="s">
        <v>2824</v>
      </c>
      <c r="F2011" s="18" t="s">
        <v>1969</v>
      </c>
      <c r="G2011" s="18" t="s">
        <v>2083</v>
      </c>
      <c r="H2011" s="18" t="s">
        <v>1963</v>
      </c>
      <c r="I2011" s="18" t="s">
        <v>1959</v>
      </c>
      <c r="J2011" s="18" t="s">
        <v>2825</v>
      </c>
    </row>
    <row r="2012" ht="114" spans="1:10">
      <c r="A2012" s="18" t="s">
        <v>4847</v>
      </c>
      <c r="B2012" s="18" t="s">
        <v>4848</v>
      </c>
      <c r="C2012" s="18" t="s">
        <v>1954</v>
      </c>
      <c r="D2012" s="18" t="s">
        <v>1955</v>
      </c>
      <c r="E2012" s="18" t="s">
        <v>2812</v>
      </c>
      <c r="F2012" s="18" t="s">
        <v>1969</v>
      </c>
      <c r="G2012" s="18" t="s">
        <v>2083</v>
      </c>
      <c r="H2012" s="18" t="s">
        <v>1963</v>
      </c>
      <c r="I2012" s="18" t="s">
        <v>1959</v>
      </c>
      <c r="J2012" s="18" t="s">
        <v>2813</v>
      </c>
    </row>
    <row r="2013" ht="114" spans="1:10">
      <c r="A2013" s="21"/>
      <c r="B2013" s="21"/>
      <c r="C2013" s="18" t="s">
        <v>1966</v>
      </c>
      <c r="D2013" s="18" t="s">
        <v>1993</v>
      </c>
      <c r="E2013" s="18" t="s">
        <v>2822</v>
      </c>
      <c r="F2013" s="18" t="s">
        <v>1969</v>
      </c>
      <c r="G2013" s="18" t="s">
        <v>2083</v>
      </c>
      <c r="H2013" s="18" t="s">
        <v>1963</v>
      </c>
      <c r="I2013" s="18" t="s">
        <v>1959</v>
      </c>
      <c r="J2013" s="18" t="s">
        <v>2823</v>
      </c>
    </row>
    <row r="2014" ht="128.25" spans="1:10">
      <c r="A2014" s="21"/>
      <c r="B2014" s="21"/>
      <c r="C2014" s="18" t="s">
        <v>1971</v>
      </c>
      <c r="D2014" s="18" t="s">
        <v>1972</v>
      </c>
      <c r="E2014" s="18" t="s">
        <v>2824</v>
      </c>
      <c r="F2014" s="18" t="s">
        <v>1969</v>
      </c>
      <c r="G2014" s="18" t="s">
        <v>2083</v>
      </c>
      <c r="H2014" s="18" t="s">
        <v>1963</v>
      </c>
      <c r="I2014" s="18" t="s">
        <v>1959</v>
      </c>
      <c r="J2014" s="18" t="s">
        <v>2825</v>
      </c>
    </row>
    <row r="2015" ht="114" spans="1:10">
      <c r="A2015" s="18" t="s">
        <v>4849</v>
      </c>
      <c r="B2015" s="18" t="s">
        <v>4850</v>
      </c>
      <c r="C2015" s="18" t="s">
        <v>1954</v>
      </c>
      <c r="D2015" s="18" t="s">
        <v>1955</v>
      </c>
      <c r="E2015" s="18" t="s">
        <v>2812</v>
      </c>
      <c r="F2015" s="18" t="s">
        <v>1969</v>
      </c>
      <c r="G2015" s="18" t="s">
        <v>2083</v>
      </c>
      <c r="H2015" s="18" t="s">
        <v>1963</v>
      </c>
      <c r="I2015" s="18" t="s">
        <v>1959</v>
      </c>
      <c r="J2015" s="18" t="s">
        <v>2813</v>
      </c>
    </row>
    <row r="2016" ht="114" spans="1:10">
      <c r="A2016" s="21"/>
      <c r="B2016" s="21"/>
      <c r="C2016" s="18" t="s">
        <v>1966</v>
      </c>
      <c r="D2016" s="18" t="s">
        <v>1993</v>
      </c>
      <c r="E2016" s="18" t="s">
        <v>2822</v>
      </c>
      <c r="F2016" s="18" t="s">
        <v>1969</v>
      </c>
      <c r="G2016" s="18" t="s">
        <v>2083</v>
      </c>
      <c r="H2016" s="18" t="s">
        <v>1963</v>
      </c>
      <c r="I2016" s="18" t="s">
        <v>1959</v>
      </c>
      <c r="J2016" s="18" t="s">
        <v>2823</v>
      </c>
    </row>
    <row r="2017" ht="128.25" spans="1:10">
      <c r="A2017" s="21"/>
      <c r="B2017" s="21"/>
      <c r="C2017" s="18" t="s">
        <v>1971</v>
      </c>
      <c r="D2017" s="18" t="s">
        <v>1972</v>
      </c>
      <c r="E2017" s="18" t="s">
        <v>2824</v>
      </c>
      <c r="F2017" s="18" t="s">
        <v>1969</v>
      </c>
      <c r="G2017" s="18" t="s">
        <v>2083</v>
      </c>
      <c r="H2017" s="18" t="s">
        <v>1963</v>
      </c>
      <c r="I2017" s="18" t="s">
        <v>1959</v>
      </c>
      <c r="J2017" s="18" t="s">
        <v>2825</v>
      </c>
    </row>
    <row r="2018" ht="114" spans="1:10">
      <c r="A2018" s="18" t="s">
        <v>4851</v>
      </c>
      <c r="B2018" s="18" t="s">
        <v>4852</v>
      </c>
      <c r="C2018" s="18" t="s">
        <v>1954</v>
      </c>
      <c r="D2018" s="18" t="s">
        <v>1955</v>
      </c>
      <c r="E2018" s="18" t="s">
        <v>2812</v>
      </c>
      <c r="F2018" s="18" t="s">
        <v>1969</v>
      </c>
      <c r="G2018" s="18" t="s">
        <v>2083</v>
      </c>
      <c r="H2018" s="18" t="s">
        <v>1963</v>
      </c>
      <c r="I2018" s="18" t="s">
        <v>1959</v>
      </c>
      <c r="J2018" s="18" t="s">
        <v>2813</v>
      </c>
    </row>
    <row r="2019" ht="114" spans="1:10">
      <c r="A2019" s="21"/>
      <c r="B2019" s="21"/>
      <c r="C2019" s="18" t="s">
        <v>1966</v>
      </c>
      <c r="D2019" s="18" t="s">
        <v>1993</v>
      </c>
      <c r="E2019" s="18" t="s">
        <v>2822</v>
      </c>
      <c r="F2019" s="18" t="s">
        <v>1969</v>
      </c>
      <c r="G2019" s="18" t="s">
        <v>2083</v>
      </c>
      <c r="H2019" s="18" t="s">
        <v>1963</v>
      </c>
      <c r="I2019" s="18" t="s">
        <v>1959</v>
      </c>
      <c r="J2019" s="18" t="s">
        <v>2823</v>
      </c>
    </row>
    <row r="2020" ht="128.25" spans="1:10">
      <c r="A2020" s="21"/>
      <c r="B2020" s="21"/>
      <c r="C2020" s="18" t="s">
        <v>1971</v>
      </c>
      <c r="D2020" s="18" t="s">
        <v>1972</v>
      </c>
      <c r="E2020" s="18" t="s">
        <v>2824</v>
      </c>
      <c r="F2020" s="18" t="s">
        <v>1969</v>
      </c>
      <c r="G2020" s="18" t="s">
        <v>2083</v>
      </c>
      <c r="H2020" s="18" t="s">
        <v>1963</v>
      </c>
      <c r="I2020" s="18" t="s">
        <v>1959</v>
      </c>
      <c r="J2020" s="18" t="s">
        <v>2825</v>
      </c>
    </row>
    <row r="2021" ht="114" spans="1:10">
      <c r="A2021" s="18" t="s">
        <v>4853</v>
      </c>
      <c r="B2021" s="18" t="s">
        <v>4854</v>
      </c>
      <c r="C2021" s="18" t="s">
        <v>1954</v>
      </c>
      <c r="D2021" s="18" t="s">
        <v>1955</v>
      </c>
      <c r="E2021" s="18" t="s">
        <v>2812</v>
      </c>
      <c r="F2021" s="18" t="s">
        <v>1969</v>
      </c>
      <c r="G2021" s="18" t="s">
        <v>2083</v>
      </c>
      <c r="H2021" s="18" t="s">
        <v>1963</v>
      </c>
      <c r="I2021" s="18" t="s">
        <v>1959</v>
      </c>
      <c r="J2021" s="18" t="s">
        <v>2813</v>
      </c>
    </row>
    <row r="2022" ht="114" spans="1:10">
      <c r="A2022" s="21"/>
      <c r="B2022" s="21"/>
      <c r="C2022" s="18" t="s">
        <v>1966</v>
      </c>
      <c r="D2022" s="18" t="s">
        <v>1993</v>
      </c>
      <c r="E2022" s="18" t="s">
        <v>2822</v>
      </c>
      <c r="F2022" s="18" t="s">
        <v>1969</v>
      </c>
      <c r="G2022" s="18" t="s">
        <v>2083</v>
      </c>
      <c r="H2022" s="18" t="s">
        <v>1963</v>
      </c>
      <c r="I2022" s="18" t="s">
        <v>1959</v>
      </c>
      <c r="J2022" s="18" t="s">
        <v>2823</v>
      </c>
    </row>
    <row r="2023" ht="128.25" spans="1:10">
      <c r="A2023" s="21"/>
      <c r="B2023" s="21"/>
      <c r="C2023" s="18" t="s">
        <v>1971</v>
      </c>
      <c r="D2023" s="18" t="s">
        <v>1972</v>
      </c>
      <c r="E2023" s="18" t="s">
        <v>2824</v>
      </c>
      <c r="F2023" s="18" t="s">
        <v>1969</v>
      </c>
      <c r="G2023" s="18" t="s">
        <v>2083</v>
      </c>
      <c r="H2023" s="18" t="s">
        <v>1963</v>
      </c>
      <c r="I2023" s="18" t="s">
        <v>1959</v>
      </c>
      <c r="J2023" s="18" t="s">
        <v>2825</v>
      </c>
    </row>
    <row r="2024" ht="114" spans="1:10">
      <c r="A2024" s="18" t="s">
        <v>4855</v>
      </c>
      <c r="B2024" s="18" t="s">
        <v>4856</v>
      </c>
      <c r="C2024" s="18" t="s">
        <v>1954</v>
      </c>
      <c r="D2024" s="18" t="s">
        <v>1955</v>
      </c>
      <c r="E2024" s="18" t="s">
        <v>2812</v>
      </c>
      <c r="F2024" s="18" t="s">
        <v>1969</v>
      </c>
      <c r="G2024" s="18" t="s">
        <v>2083</v>
      </c>
      <c r="H2024" s="18" t="s">
        <v>1963</v>
      </c>
      <c r="I2024" s="18" t="s">
        <v>1959</v>
      </c>
      <c r="J2024" s="18" t="s">
        <v>2813</v>
      </c>
    </row>
    <row r="2025" ht="114" spans="1:10">
      <c r="A2025" s="21"/>
      <c r="B2025" s="21"/>
      <c r="C2025" s="18" t="s">
        <v>1966</v>
      </c>
      <c r="D2025" s="18" t="s">
        <v>1993</v>
      </c>
      <c r="E2025" s="18" t="s">
        <v>2822</v>
      </c>
      <c r="F2025" s="18" t="s">
        <v>1969</v>
      </c>
      <c r="G2025" s="18" t="s">
        <v>2083</v>
      </c>
      <c r="H2025" s="18" t="s">
        <v>1963</v>
      </c>
      <c r="I2025" s="18" t="s">
        <v>1959</v>
      </c>
      <c r="J2025" s="18" t="s">
        <v>2823</v>
      </c>
    </row>
    <row r="2026" ht="128.25" spans="1:10">
      <c r="A2026" s="21"/>
      <c r="B2026" s="21"/>
      <c r="C2026" s="18" t="s">
        <v>1971</v>
      </c>
      <c r="D2026" s="18" t="s">
        <v>1972</v>
      </c>
      <c r="E2026" s="18" t="s">
        <v>2824</v>
      </c>
      <c r="F2026" s="18" t="s">
        <v>1969</v>
      </c>
      <c r="G2026" s="18" t="s">
        <v>2083</v>
      </c>
      <c r="H2026" s="18" t="s">
        <v>1963</v>
      </c>
      <c r="I2026" s="18" t="s">
        <v>1959</v>
      </c>
      <c r="J2026" s="18" t="s">
        <v>2825</v>
      </c>
    </row>
    <row r="2027" ht="114" spans="1:10">
      <c r="A2027" s="18" t="s">
        <v>4857</v>
      </c>
      <c r="B2027" s="18" t="s">
        <v>4858</v>
      </c>
      <c r="C2027" s="18" t="s">
        <v>1954</v>
      </c>
      <c r="D2027" s="18" t="s">
        <v>1955</v>
      </c>
      <c r="E2027" s="18" t="s">
        <v>2812</v>
      </c>
      <c r="F2027" s="18" t="s">
        <v>1969</v>
      </c>
      <c r="G2027" s="18" t="s">
        <v>2083</v>
      </c>
      <c r="H2027" s="18" t="s">
        <v>1963</v>
      </c>
      <c r="I2027" s="18" t="s">
        <v>1959</v>
      </c>
      <c r="J2027" s="18" t="s">
        <v>2813</v>
      </c>
    </row>
    <row r="2028" ht="114" spans="1:10">
      <c r="A2028" s="21"/>
      <c r="B2028" s="21"/>
      <c r="C2028" s="18" t="s">
        <v>1966</v>
      </c>
      <c r="D2028" s="18" t="s">
        <v>1993</v>
      </c>
      <c r="E2028" s="18" t="s">
        <v>2822</v>
      </c>
      <c r="F2028" s="18" t="s">
        <v>1969</v>
      </c>
      <c r="G2028" s="18" t="s">
        <v>2083</v>
      </c>
      <c r="H2028" s="18" t="s">
        <v>1963</v>
      </c>
      <c r="I2028" s="18" t="s">
        <v>1959</v>
      </c>
      <c r="J2028" s="18" t="s">
        <v>2823</v>
      </c>
    </row>
    <row r="2029" ht="128.25" spans="1:10">
      <c r="A2029" s="21"/>
      <c r="B2029" s="21"/>
      <c r="C2029" s="18" t="s">
        <v>1971</v>
      </c>
      <c r="D2029" s="18" t="s">
        <v>1972</v>
      </c>
      <c r="E2029" s="18" t="s">
        <v>2824</v>
      </c>
      <c r="F2029" s="18" t="s">
        <v>1969</v>
      </c>
      <c r="G2029" s="18" t="s">
        <v>2083</v>
      </c>
      <c r="H2029" s="18" t="s">
        <v>1963</v>
      </c>
      <c r="I2029" s="18" t="s">
        <v>1959</v>
      </c>
      <c r="J2029" s="18" t="s">
        <v>2825</v>
      </c>
    </row>
    <row r="2030" ht="114" spans="1:10">
      <c r="A2030" s="18" t="s">
        <v>4859</v>
      </c>
      <c r="B2030" s="18" t="s">
        <v>4860</v>
      </c>
      <c r="C2030" s="18" t="s">
        <v>1954</v>
      </c>
      <c r="D2030" s="18" t="s">
        <v>1955</v>
      </c>
      <c r="E2030" s="18" t="s">
        <v>2812</v>
      </c>
      <c r="F2030" s="18" t="s">
        <v>1969</v>
      </c>
      <c r="G2030" s="18" t="s">
        <v>2083</v>
      </c>
      <c r="H2030" s="18" t="s">
        <v>1963</v>
      </c>
      <c r="I2030" s="18" t="s">
        <v>1959</v>
      </c>
      <c r="J2030" s="18" t="s">
        <v>2813</v>
      </c>
    </row>
    <row r="2031" ht="114" spans="1:10">
      <c r="A2031" s="21"/>
      <c r="B2031" s="21"/>
      <c r="C2031" s="18" t="s">
        <v>1966</v>
      </c>
      <c r="D2031" s="18" t="s">
        <v>1993</v>
      </c>
      <c r="E2031" s="18" t="s">
        <v>2822</v>
      </c>
      <c r="F2031" s="18" t="s">
        <v>1969</v>
      </c>
      <c r="G2031" s="18" t="s">
        <v>2083</v>
      </c>
      <c r="H2031" s="18" t="s">
        <v>1963</v>
      </c>
      <c r="I2031" s="18" t="s">
        <v>1959</v>
      </c>
      <c r="J2031" s="18" t="s">
        <v>2823</v>
      </c>
    </row>
    <row r="2032" ht="128.25" spans="1:10">
      <c r="A2032" s="21"/>
      <c r="B2032" s="21"/>
      <c r="C2032" s="18" t="s">
        <v>1971</v>
      </c>
      <c r="D2032" s="18" t="s">
        <v>1972</v>
      </c>
      <c r="E2032" s="18" t="s">
        <v>2824</v>
      </c>
      <c r="F2032" s="18" t="s">
        <v>1969</v>
      </c>
      <c r="G2032" s="18" t="s">
        <v>2083</v>
      </c>
      <c r="H2032" s="18" t="s">
        <v>1963</v>
      </c>
      <c r="I2032" s="18" t="s">
        <v>1959</v>
      </c>
      <c r="J2032" s="18" t="s">
        <v>2825</v>
      </c>
    </row>
    <row r="2033" ht="114" spans="1:10">
      <c r="A2033" s="18" t="s">
        <v>4861</v>
      </c>
      <c r="B2033" s="18" t="s">
        <v>4862</v>
      </c>
      <c r="C2033" s="18" t="s">
        <v>1954</v>
      </c>
      <c r="D2033" s="18" t="s">
        <v>1955</v>
      </c>
      <c r="E2033" s="18" t="s">
        <v>2812</v>
      </c>
      <c r="F2033" s="18" t="s">
        <v>1969</v>
      </c>
      <c r="G2033" s="18" t="s">
        <v>2083</v>
      </c>
      <c r="H2033" s="18" t="s">
        <v>1963</v>
      </c>
      <c r="I2033" s="18" t="s">
        <v>1959</v>
      </c>
      <c r="J2033" s="18" t="s">
        <v>2813</v>
      </c>
    </row>
    <row r="2034" ht="114" spans="1:10">
      <c r="A2034" s="21"/>
      <c r="B2034" s="21"/>
      <c r="C2034" s="18" t="s">
        <v>1966</v>
      </c>
      <c r="D2034" s="18" t="s">
        <v>1993</v>
      </c>
      <c r="E2034" s="18" t="s">
        <v>2822</v>
      </c>
      <c r="F2034" s="18" t="s">
        <v>1969</v>
      </c>
      <c r="G2034" s="18" t="s">
        <v>2083</v>
      </c>
      <c r="H2034" s="18" t="s">
        <v>1963</v>
      </c>
      <c r="I2034" s="18" t="s">
        <v>1959</v>
      </c>
      <c r="J2034" s="18" t="s">
        <v>2823</v>
      </c>
    </row>
    <row r="2035" ht="128.25" spans="1:10">
      <c r="A2035" s="21"/>
      <c r="B2035" s="21"/>
      <c r="C2035" s="18" t="s">
        <v>1971</v>
      </c>
      <c r="D2035" s="18" t="s">
        <v>1972</v>
      </c>
      <c r="E2035" s="18" t="s">
        <v>2824</v>
      </c>
      <c r="F2035" s="18" t="s">
        <v>1969</v>
      </c>
      <c r="G2035" s="18" t="s">
        <v>2083</v>
      </c>
      <c r="H2035" s="18" t="s">
        <v>1963</v>
      </c>
      <c r="I2035" s="18" t="s">
        <v>1959</v>
      </c>
      <c r="J2035" s="18" t="s">
        <v>2825</v>
      </c>
    </row>
    <row r="2036" ht="114" spans="1:10">
      <c r="A2036" s="18" t="s">
        <v>4863</v>
      </c>
      <c r="B2036" s="18" t="s">
        <v>4864</v>
      </c>
      <c r="C2036" s="18" t="s">
        <v>1954</v>
      </c>
      <c r="D2036" s="18" t="s">
        <v>1955</v>
      </c>
      <c r="E2036" s="18" t="s">
        <v>2812</v>
      </c>
      <c r="F2036" s="18" t="s">
        <v>1969</v>
      </c>
      <c r="G2036" s="18" t="s">
        <v>2083</v>
      </c>
      <c r="H2036" s="18" t="s">
        <v>1963</v>
      </c>
      <c r="I2036" s="18" t="s">
        <v>1959</v>
      </c>
      <c r="J2036" s="18" t="s">
        <v>2813</v>
      </c>
    </row>
    <row r="2037" ht="114" spans="1:10">
      <c r="A2037" s="21"/>
      <c r="B2037" s="21"/>
      <c r="C2037" s="18" t="s">
        <v>1966</v>
      </c>
      <c r="D2037" s="18" t="s">
        <v>1993</v>
      </c>
      <c r="E2037" s="18" t="s">
        <v>2822</v>
      </c>
      <c r="F2037" s="18" t="s">
        <v>1969</v>
      </c>
      <c r="G2037" s="18" t="s">
        <v>2083</v>
      </c>
      <c r="H2037" s="18" t="s">
        <v>1963</v>
      </c>
      <c r="I2037" s="18" t="s">
        <v>1959</v>
      </c>
      <c r="J2037" s="18" t="s">
        <v>2823</v>
      </c>
    </row>
    <row r="2038" ht="128.25" spans="1:10">
      <c r="A2038" s="21"/>
      <c r="B2038" s="21"/>
      <c r="C2038" s="18" t="s">
        <v>1971</v>
      </c>
      <c r="D2038" s="18" t="s">
        <v>1972</v>
      </c>
      <c r="E2038" s="18" t="s">
        <v>2824</v>
      </c>
      <c r="F2038" s="18" t="s">
        <v>1969</v>
      </c>
      <c r="G2038" s="18" t="s">
        <v>2083</v>
      </c>
      <c r="H2038" s="18" t="s">
        <v>1963</v>
      </c>
      <c r="I2038" s="18" t="s">
        <v>1959</v>
      </c>
      <c r="J2038" s="18" t="s">
        <v>2825</v>
      </c>
    </row>
    <row r="2039" ht="114" spans="1:10">
      <c r="A2039" s="18" t="s">
        <v>4865</v>
      </c>
      <c r="B2039" s="18" t="s">
        <v>4866</v>
      </c>
      <c r="C2039" s="18" t="s">
        <v>1954</v>
      </c>
      <c r="D2039" s="18" t="s">
        <v>1955</v>
      </c>
      <c r="E2039" s="18" t="s">
        <v>2812</v>
      </c>
      <c r="F2039" s="18" t="s">
        <v>1969</v>
      </c>
      <c r="G2039" s="18" t="s">
        <v>2083</v>
      </c>
      <c r="H2039" s="18" t="s">
        <v>1963</v>
      </c>
      <c r="I2039" s="18" t="s">
        <v>1959</v>
      </c>
      <c r="J2039" s="18" t="s">
        <v>2813</v>
      </c>
    </row>
    <row r="2040" ht="114" spans="1:10">
      <c r="A2040" s="21"/>
      <c r="B2040" s="21"/>
      <c r="C2040" s="18" t="s">
        <v>1966</v>
      </c>
      <c r="D2040" s="18" t="s">
        <v>1993</v>
      </c>
      <c r="E2040" s="18" t="s">
        <v>2822</v>
      </c>
      <c r="F2040" s="18" t="s">
        <v>1969</v>
      </c>
      <c r="G2040" s="18" t="s">
        <v>2083</v>
      </c>
      <c r="H2040" s="18" t="s">
        <v>1963</v>
      </c>
      <c r="I2040" s="18" t="s">
        <v>1959</v>
      </c>
      <c r="J2040" s="18" t="s">
        <v>2823</v>
      </c>
    </row>
    <row r="2041" ht="128.25" spans="1:10">
      <c r="A2041" s="21"/>
      <c r="B2041" s="21"/>
      <c r="C2041" s="18" t="s">
        <v>1971</v>
      </c>
      <c r="D2041" s="18" t="s">
        <v>1972</v>
      </c>
      <c r="E2041" s="18" t="s">
        <v>2824</v>
      </c>
      <c r="F2041" s="18" t="s">
        <v>1969</v>
      </c>
      <c r="G2041" s="18" t="s">
        <v>2083</v>
      </c>
      <c r="H2041" s="18" t="s">
        <v>1963</v>
      </c>
      <c r="I2041" s="18" t="s">
        <v>1959</v>
      </c>
      <c r="J2041" s="18" t="s">
        <v>2825</v>
      </c>
    </row>
    <row r="2042" ht="114" spans="1:10">
      <c r="A2042" s="18" t="s">
        <v>4867</v>
      </c>
      <c r="B2042" s="18" t="s">
        <v>4868</v>
      </c>
      <c r="C2042" s="18" t="s">
        <v>1954</v>
      </c>
      <c r="D2042" s="18" t="s">
        <v>1955</v>
      </c>
      <c r="E2042" s="18" t="s">
        <v>2812</v>
      </c>
      <c r="F2042" s="18" t="s">
        <v>1969</v>
      </c>
      <c r="G2042" s="18" t="s">
        <v>2083</v>
      </c>
      <c r="H2042" s="18" t="s">
        <v>1963</v>
      </c>
      <c r="I2042" s="18" t="s">
        <v>1959</v>
      </c>
      <c r="J2042" s="18" t="s">
        <v>2813</v>
      </c>
    </row>
    <row r="2043" ht="114" spans="1:10">
      <c r="A2043" s="21"/>
      <c r="B2043" s="21"/>
      <c r="C2043" s="18" t="s">
        <v>1966</v>
      </c>
      <c r="D2043" s="18" t="s">
        <v>1993</v>
      </c>
      <c r="E2043" s="18" t="s">
        <v>2822</v>
      </c>
      <c r="F2043" s="18" t="s">
        <v>1969</v>
      </c>
      <c r="G2043" s="18" t="s">
        <v>2083</v>
      </c>
      <c r="H2043" s="18" t="s">
        <v>1963</v>
      </c>
      <c r="I2043" s="18" t="s">
        <v>1959</v>
      </c>
      <c r="J2043" s="18" t="s">
        <v>2823</v>
      </c>
    </row>
    <row r="2044" ht="128.25" spans="1:10">
      <c r="A2044" s="21"/>
      <c r="B2044" s="21"/>
      <c r="C2044" s="18" t="s">
        <v>1971</v>
      </c>
      <c r="D2044" s="18" t="s">
        <v>1972</v>
      </c>
      <c r="E2044" s="18" t="s">
        <v>2824</v>
      </c>
      <c r="F2044" s="18" t="s">
        <v>1969</v>
      </c>
      <c r="G2044" s="18" t="s">
        <v>2083</v>
      </c>
      <c r="H2044" s="18" t="s">
        <v>1963</v>
      </c>
      <c r="I2044" s="18" t="s">
        <v>1959</v>
      </c>
      <c r="J2044" s="18" t="s">
        <v>2825</v>
      </c>
    </row>
    <row r="2045" ht="114" spans="1:10">
      <c r="A2045" s="18" t="s">
        <v>4869</v>
      </c>
      <c r="B2045" s="18" t="s">
        <v>4870</v>
      </c>
      <c r="C2045" s="18" t="s">
        <v>1954</v>
      </c>
      <c r="D2045" s="18" t="s">
        <v>1955</v>
      </c>
      <c r="E2045" s="18" t="s">
        <v>2812</v>
      </c>
      <c r="F2045" s="18" t="s">
        <v>1969</v>
      </c>
      <c r="G2045" s="18" t="s">
        <v>2083</v>
      </c>
      <c r="H2045" s="18" t="s">
        <v>1963</v>
      </c>
      <c r="I2045" s="18" t="s">
        <v>1959</v>
      </c>
      <c r="J2045" s="18" t="s">
        <v>2813</v>
      </c>
    </row>
    <row r="2046" ht="114" spans="1:10">
      <c r="A2046" s="21"/>
      <c r="B2046" s="21"/>
      <c r="C2046" s="18" t="s">
        <v>1966</v>
      </c>
      <c r="D2046" s="18" t="s">
        <v>1993</v>
      </c>
      <c r="E2046" s="18" t="s">
        <v>2822</v>
      </c>
      <c r="F2046" s="18" t="s">
        <v>1969</v>
      </c>
      <c r="G2046" s="18" t="s">
        <v>2083</v>
      </c>
      <c r="H2046" s="18" t="s">
        <v>1963</v>
      </c>
      <c r="I2046" s="18" t="s">
        <v>1959</v>
      </c>
      <c r="J2046" s="18" t="s">
        <v>2823</v>
      </c>
    </row>
    <row r="2047" ht="128.25" spans="1:10">
      <c r="A2047" s="21"/>
      <c r="B2047" s="21"/>
      <c r="C2047" s="18" t="s">
        <v>1971</v>
      </c>
      <c r="D2047" s="18" t="s">
        <v>1972</v>
      </c>
      <c r="E2047" s="18" t="s">
        <v>2824</v>
      </c>
      <c r="F2047" s="18" t="s">
        <v>1969</v>
      </c>
      <c r="G2047" s="18" t="s">
        <v>2083</v>
      </c>
      <c r="H2047" s="18" t="s">
        <v>1963</v>
      </c>
      <c r="I2047" s="18" t="s">
        <v>1959</v>
      </c>
      <c r="J2047" s="18" t="s">
        <v>2825</v>
      </c>
    </row>
    <row r="2048" ht="114" spans="1:10">
      <c r="A2048" s="18" t="s">
        <v>4871</v>
      </c>
      <c r="B2048" s="18" t="s">
        <v>4872</v>
      </c>
      <c r="C2048" s="18" t="s">
        <v>1954</v>
      </c>
      <c r="D2048" s="18" t="s">
        <v>1955</v>
      </c>
      <c r="E2048" s="18" t="s">
        <v>2812</v>
      </c>
      <c r="F2048" s="18" t="s">
        <v>1969</v>
      </c>
      <c r="G2048" s="18" t="s">
        <v>2083</v>
      </c>
      <c r="H2048" s="18" t="s">
        <v>1963</v>
      </c>
      <c r="I2048" s="18" t="s">
        <v>1959</v>
      </c>
      <c r="J2048" s="18" t="s">
        <v>2813</v>
      </c>
    </row>
    <row r="2049" ht="114" spans="1:10">
      <c r="A2049" s="21"/>
      <c r="B2049" s="21"/>
      <c r="C2049" s="18" t="s">
        <v>1966</v>
      </c>
      <c r="D2049" s="18" t="s">
        <v>1993</v>
      </c>
      <c r="E2049" s="18" t="s">
        <v>2822</v>
      </c>
      <c r="F2049" s="18" t="s">
        <v>1969</v>
      </c>
      <c r="G2049" s="18" t="s">
        <v>2083</v>
      </c>
      <c r="H2049" s="18" t="s">
        <v>1963</v>
      </c>
      <c r="I2049" s="18" t="s">
        <v>1959</v>
      </c>
      <c r="J2049" s="18" t="s">
        <v>2823</v>
      </c>
    </row>
    <row r="2050" ht="128.25" spans="1:10">
      <c r="A2050" s="21"/>
      <c r="B2050" s="21"/>
      <c r="C2050" s="18" t="s">
        <v>1971</v>
      </c>
      <c r="D2050" s="18" t="s">
        <v>1972</v>
      </c>
      <c r="E2050" s="18" t="s">
        <v>2824</v>
      </c>
      <c r="F2050" s="18" t="s">
        <v>1969</v>
      </c>
      <c r="G2050" s="18" t="s">
        <v>2083</v>
      </c>
      <c r="H2050" s="18" t="s">
        <v>1963</v>
      </c>
      <c r="I2050" s="18" t="s">
        <v>1959</v>
      </c>
      <c r="J2050" s="18" t="s">
        <v>2825</v>
      </c>
    </row>
    <row r="2051" ht="114" spans="1:10">
      <c r="A2051" s="18" t="s">
        <v>4873</v>
      </c>
      <c r="B2051" s="18" t="s">
        <v>4874</v>
      </c>
      <c r="C2051" s="18" t="s">
        <v>1954</v>
      </c>
      <c r="D2051" s="18" t="s">
        <v>1955</v>
      </c>
      <c r="E2051" s="18" t="s">
        <v>2812</v>
      </c>
      <c r="F2051" s="18" t="s">
        <v>1969</v>
      </c>
      <c r="G2051" s="18" t="s">
        <v>2083</v>
      </c>
      <c r="H2051" s="18" t="s">
        <v>1963</v>
      </c>
      <c r="I2051" s="18" t="s">
        <v>1959</v>
      </c>
      <c r="J2051" s="18" t="s">
        <v>2813</v>
      </c>
    </row>
    <row r="2052" ht="114" spans="1:10">
      <c r="A2052" s="21"/>
      <c r="B2052" s="21"/>
      <c r="C2052" s="18" t="s">
        <v>1966</v>
      </c>
      <c r="D2052" s="18" t="s">
        <v>1993</v>
      </c>
      <c r="E2052" s="18" t="s">
        <v>2822</v>
      </c>
      <c r="F2052" s="18" t="s">
        <v>1969</v>
      </c>
      <c r="G2052" s="18" t="s">
        <v>2083</v>
      </c>
      <c r="H2052" s="18" t="s">
        <v>1963</v>
      </c>
      <c r="I2052" s="18" t="s">
        <v>1959</v>
      </c>
      <c r="J2052" s="18" t="s">
        <v>2823</v>
      </c>
    </row>
    <row r="2053" ht="128.25" spans="1:10">
      <c r="A2053" s="21"/>
      <c r="B2053" s="21"/>
      <c r="C2053" s="18" t="s">
        <v>1971</v>
      </c>
      <c r="D2053" s="18" t="s">
        <v>1972</v>
      </c>
      <c r="E2053" s="18" t="s">
        <v>2824</v>
      </c>
      <c r="F2053" s="18" t="s">
        <v>1969</v>
      </c>
      <c r="G2053" s="18" t="s">
        <v>2083</v>
      </c>
      <c r="H2053" s="18" t="s">
        <v>1963</v>
      </c>
      <c r="I2053" s="18" t="s">
        <v>1959</v>
      </c>
      <c r="J2053" s="18" t="s">
        <v>2825</v>
      </c>
    </row>
    <row r="2054" ht="114" spans="1:10">
      <c r="A2054" s="18" t="s">
        <v>4875</v>
      </c>
      <c r="B2054" s="18" t="s">
        <v>4876</v>
      </c>
      <c r="C2054" s="18" t="s">
        <v>1954</v>
      </c>
      <c r="D2054" s="18" t="s">
        <v>1955</v>
      </c>
      <c r="E2054" s="18" t="s">
        <v>2812</v>
      </c>
      <c r="F2054" s="18" t="s">
        <v>1969</v>
      </c>
      <c r="G2054" s="18" t="s">
        <v>2083</v>
      </c>
      <c r="H2054" s="18" t="s">
        <v>1963</v>
      </c>
      <c r="I2054" s="18" t="s">
        <v>1959</v>
      </c>
      <c r="J2054" s="18" t="s">
        <v>2813</v>
      </c>
    </row>
    <row r="2055" ht="114" spans="1:10">
      <c r="A2055" s="21"/>
      <c r="B2055" s="21"/>
      <c r="C2055" s="18" t="s">
        <v>1966</v>
      </c>
      <c r="D2055" s="18" t="s">
        <v>1993</v>
      </c>
      <c r="E2055" s="18" t="s">
        <v>2822</v>
      </c>
      <c r="F2055" s="18" t="s">
        <v>1969</v>
      </c>
      <c r="G2055" s="18" t="s">
        <v>2083</v>
      </c>
      <c r="H2055" s="18" t="s">
        <v>1963</v>
      </c>
      <c r="I2055" s="18" t="s">
        <v>1959</v>
      </c>
      <c r="J2055" s="18" t="s">
        <v>2823</v>
      </c>
    </row>
    <row r="2056" ht="128.25" spans="1:10">
      <c r="A2056" s="21"/>
      <c r="B2056" s="21"/>
      <c r="C2056" s="18" t="s">
        <v>1971</v>
      </c>
      <c r="D2056" s="18" t="s">
        <v>1972</v>
      </c>
      <c r="E2056" s="18" t="s">
        <v>2824</v>
      </c>
      <c r="F2056" s="18" t="s">
        <v>1969</v>
      </c>
      <c r="G2056" s="18" t="s">
        <v>2083</v>
      </c>
      <c r="H2056" s="18" t="s">
        <v>1963</v>
      </c>
      <c r="I2056" s="18" t="s">
        <v>1959</v>
      </c>
      <c r="J2056" s="18" t="s">
        <v>2825</v>
      </c>
    </row>
    <row r="2057" ht="114" spans="1:10">
      <c r="A2057" s="18" t="s">
        <v>4877</v>
      </c>
      <c r="B2057" s="18" t="s">
        <v>4878</v>
      </c>
      <c r="C2057" s="18" t="s">
        <v>1954</v>
      </c>
      <c r="D2057" s="18" t="s">
        <v>1955</v>
      </c>
      <c r="E2057" s="18" t="s">
        <v>2812</v>
      </c>
      <c r="F2057" s="18" t="s">
        <v>1969</v>
      </c>
      <c r="G2057" s="18" t="s">
        <v>2083</v>
      </c>
      <c r="H2057" s="18" t="s">
        <v>1963</v>
      </c>
      <c r="I2057" s="18" t="s">
        <v>1959</v>
      </c>
      <c r="J2057" s="18" t="s">
        <v>2813</v>
      </c>
    </row>
    <row r="2058" ht="114" spans="1:10">
      <c r="A2058" s="21"/>
      <c r="B2058" s="21"/>
      <c r="C2058" s="18" t="s">
        <v>1966</v>
      </c>
      <c r="D2058" s="18" t="s">
        <v>1993</v>
      </c>
      <c r="E2058" s="18" t="s">
        <v>2822</v>
      </c>
      <c r="F2058" s="18" t="s">
        <v>1969</v>
      </c>
      <c r="G2058" s="18" t="s">
        <v>2083</v>
      </c>
      <c r="H2058" s="18" t="s">
        <v>1963</v>
      </c>
      <c r="I2058" s="18" t="s">
        <v>1959</v>
      </c>
      <c r="J2058" s="18" t="s">
        <v>2823</v>
      </c>
    </row>
    <row r="2059" ht="128.25" spans="1:10">
      <c r="A2059" s="21"/>
      <c r="B2059" s="21"/>
      <c r="C2059" s="18" t="s">
        <v>1971</v>
      </c>
      <c r="D2059" s="18" t="s">
        <v>1972</v>
      </c>
      <c r="E2059" s="18" t="s">
        <v>2824</v>
      </c>
      <c r="F2059" s="18" t="s">
        <v>1969</v>
      </c>
      <c r="G2059" s="18" t="s">
        <v>2083</v>
      </c>
      <c r="H2059" s="18" t="s">
        <v>1963</v>
      </c>
      <c r="I2059" s="18" t="s">
        <v>1959</v>
      </c>
      <c r="J2059" s="18" t="s">
        <v>2825</v>
      </c>
    </row>
    <row r="2060" ht="114" spans="1:10">
      <c r="A2060" s="18" t="s">
        <v>4879</v>
      </c>
      <c r="B2060" s="18" t="s">
        <v>4880</v>
      </c>
      <c r="C2060" s="18" t="s">
        <v>1954</v>
      </c>
      <c r="D2060" s="18" t="s">
        <v>1955</v>
      </c>
      <c r="E2060" s="18" t="s">
        <v>2812</v>
      </c>
      <c r="F2060" s="18" t="s">
        <v>1969</v>
      </c>
      <c r="G2060" s="18" t="s">
        <v>2083</v>
      </c>
      <c r="H2060" s="18" t="s">
        <v>1963</v>
      </c>
      <c r="I2060" s="18" t="s">
        <v>1959</v>
      </c>
      <c r="J2060" s="18" t="s">
        <v>2813</v>
      </c>
    </row>
    <row r="2061" ht="114" spans="1:10">
      <c r="A2061" s="21"/>
      <c r="B2061" s="21"/>
      <c r="C2061" s="18" t="s">
        <v>1966</v>
      </c>
      <c r="D2061" s="18" t="s">
        <v>1993</v>
      </c>
      <c r="E2061" s="18" t="s">
        <v>2822</v>
      </c>
      <c r="F2061" s="18" t="s">
        <v>1969</v>
      </c>
      <c r="G2061" s="18" t="s">
        <v>2083</v>
      </c>
      <c r="H2061" s="18" t="s">
        <v>1963</v>
      </c>
      <c r="I2061" s="18" t="s">
        <v>1959</v>
      </c>
      <c r="J2061" s="18" t="s">
        <v>2823</v>
      </c>
    </row>
    <row r="2062" ht="128.25" spans="1:10">
      <c r="A2062" s="21"/>
      <c r="B2062" s="21"/>
      <c r="C2062" s="18" t="s">
        <v>1971</v>
      </c>
      <c r="D2062" s="18" t="s">
        <v>1972</v>
      </c>
      <c r="E2062" s="18" t="s">
        <v>2824</v>
      </c>
      <c r="F2062" s="18" t="s">
        <v>1969</v>
      </c>
      <c r="G2062" s="18" t="s">
        <v>2083</v>
      </c>
      <c r="H2062" s="18" t="s">
        <v>1963</v>
      </c>
      <c r="I2062" s="18" t="s">
        <v>1959</v>
      </c>
      <c r="J2062" s="18" t="s">
        <v>2825</v>
      </c>
    </row>
    <row r="2063" ht="114" spans="1:10">
      <c r="A2063" s="18" t="s">
        <v>4881</v>
      </c>
      <c r="B2063" s="18" t="s">
        <v>4882</v>
      </c>
      <c r="C2063" s="18" t="s">
        <v>1954</v>
      </c>
      <c r="D2063" s="18" t="s">
        <v>1955</v>
      </c>
      <c r="E2063" s="18" t="s">
        <v>2812</v>
      </c>
      <c r="F2063" s="18" t="s">
        <v>1969</v>
      </c>
      <c r="G2063" s="18" t="s">
        <v>2083</v>
      </c>
      <c r="H2063" s="18" t="s">
        <v>1963</v>
      </c>
      <c r="I2063" s="18" t="s">
        <v>1959</v>
      </c>
      <c r="J2063" s="18" t="s">
        <v>2813</v>
      </c>
    </row>
    <row r="2064" ht="114" spans="1:10">
      <c r="A2064" s="21"/>
      <c r="B2064" s="21"/>
      <c r="C2064" s="18" t="s">
        <v>1966</v>
      </c>
      <c r="D2064" s="18" t="s">
        <v>1993</v>
      </c>
      <c r="E2064" s="18" t="s">
        <v>2822</v>
      </c>
      <c r="F2064" s="18" t="s">
        <v>1969</v>
      </c>
      <c r="G2064" s="18" t="s">
        <v>2083</v>
      </c>
      <c r="H2064" s="18" t="s">
        <v>1963</v>
      </c>
      <c r="I2064" s="18" t="s">
        <v>1959</v>
      </c>
      <c r="J2064" s="18" t="s">
        <v>2823</v>
      </c>
    </row>
    <row r="2065" ht="128.25" spans="1:10">
      <c r="A2065" s="21"/>
      <c r="B2065" s="21"/>
      <c r="C2065" s="18" t="s">
        <v>1971</v>
      </c>
      <c r="D2065" s="18" t="s">
        <v>1972</v>
      </c>
      <c r="E2065" s="18" t="s">
        <v>2824</v>
      </c>
      <c r="F2065" s="18" t="s">
        <v>1969</v>
      </c>
      <c r="G2065" s="18" t="s">
        <v>2083</v>
      </c>
      <c r="H2065" s="18" t="s">
        <v>1963</v>
      </c>
      <c r="I2065" s="18" t="s">
        <v>1959</v>
      </c>
      <c r="J2065" s="18" t="s">
        <v>2825</v>
      </c>
    </row>
    <row r="2066" ht="14.25" spans="1:10">
      <c r="A2066" s="18" t="s">
        <v>4883</v>
      </c>
      <c r="B2066" s="21"/>
      <c r="C2066" s="21"/>
      <c r="D2066" s="21"/>
      <c r="E2066" s="21"/>
      <c r="F2066" s="21"/>
      <c r="G2066" s="21"/>
      <c r="H2066" s="21"/>
      <c r="I2066" s="21"/>
      <c r="J2066" s="21"/>
    </row>
    <row r="2067" ht="28.5" spans="1:10">
      <c r="A2067" s="18" t="s">
        <v>4884</v>
      </c>
      <c r="B2067" s="21"/>
      <c r="C2067" s="21"/>
      <c r="D2067" s="21"/>
      <c r="E2067" s="21"/>
      <c r="F2067" s="21"/>
      <c r="G2067" s="21"/>
      <c r="H2067" s="21"/>
      <c r="I2067" s="21"/>
      <c r="J2067" s="21"/>
    </row>
    <row r="2068" ht="28.5" spans="1:10">
      <c r="A2068" s="18" t="s">
        <v>4219</v>
      </c>
      <c r="B2068" s="18" t="s">
        <v>4885</v>
      </c>
      <c r="C2068" s="18" t="s">
        <v>1954</v>
      </c>
      <c r="D2068" s="18" t="s">
        <v>1955</v>
      </c>
      <c r="E2068" s="18" t="s">
        <v>4885</v>
      </c>
      <c r="F2068" s="18" t="s">
        <v>1969</v>
      </c>
      <c r="G2068" s="18" t="s">
        <v>4886</v>
      </c>
      <c r="H2068" s="18" t="s">
        <v>1958</v>
      </c>
      <c r="I2068" s="18" t="s">
        <v>1959</v>
      </c>
      <c r="J2068" s="18" t="s">
        <v>4885</v>
      </c>
    </row>
    <row r="2069" ht="28.5" spans="1:10">
      <c r="A2069" s="21"/>
      <c r="B2069" s="21"/>
      <c r="C2069" s="18" t="s">
        <v>1966</v>
      </c>
      <c r="D2069" s="18" t="s">
        <v>1967</v>
      </c>
      <c r="E2069" s="18" t="s">
        <v>3967</v>
      </c>
      <c r="F2069" s="18" t="s">
        <v>1956</v>
      </c>
      <c r="G2069" s="18" t="s">
        <v>2875</v>
      </c>
      <c r="H2069" s="18" t="s">
        <v>1963</v>
      </c>
      <c r="I2069" s="18" t="s">
        <v>2055</v>
      </c>
      <c r="J2069" s="18" t="s">
        <v>4885</v>
      </c>
    </row>
    <row r="2070" ht="28.5" spans="1:10">
      <c r="A2070" s="21"/>
      <c r="B2070" s="21"/>
      <c r="C2070" s="18" t="s">
        <v>1971</v>
      </c>
      <c r="D2070" s="18" t="s">
        <v>1972</v>
      </c>
      <c r="E2070" s="18" t="s">
        <v>2074</v>
      </c>
      <c r="F2070" s="18" t="s">
        <v>1956</v>
      </c>
      <c r="G2070" s="18" t="s">
        <v>2083</v>
      </c>
      <c r="H2070" s="18" t="s">
        <v>1963</v>
      </c>
      <c r="I2070" s="18" t="s">
        <v>2055</v>
      </c>
      <c r="J2070" s="18" t="s">
        <v>4885</v>
      </c>
    </row>
    <row r="2071" ht="42.75" spans="1:10">
      <c r="A2071" s="18" t="s">
        <v>4887</v>
      </c>
      <c r="B2071" s="18" t="s">
        <v>4888</v>
      </c>
      <c r="C2071" s="18" t="s">
        <v>1954</v>
      </c>
      <c r="D2071" s="18" t="s">
        <v>1955</v>
      </c>
      <c r="E2071" s="18" t="s">
        <v>4889</v>
      </c>
      <c r="F2071" s="18" t="s">
        <v>2246</v>
      </c>
      <c r="G2071" s="18" t="s">
        <v>2898</v>
      </c>
      <c r="H2071" s="18" t="s">
        <v>1958</v>
      </c>
      <c r="I2071" s="18" t="s">
        <v>2055</v>
      </c>
      <c r="J2071" s="18" t="s">
        <v>4890</v>
      </c>
    </row>
    <row r="2072" ht="42.75" spans="1:10">
      <c r="A2072" s="21"/>
      <c r="B2072" s="21"/>
      <c r="C2072" s="18" t="s">
        <v>1954</v>
      </c>
      <c r="D2072" s="18" t="s">
        <v>1964</v>
      </c>
      <c r="E2072" s="18" t="s">
        <v>2919</v>
      </c>
      <c r="F2072" s="18" t="s">
        <v>1956</v>
      </c>
      <c r="G2072" s="18" t="s">
        <v>1962</v>
      </c>
      <c r="H2072" s="18" t="s">
        <v>1963</v>
      </c>
      <c r="I2072" s="18" t="s">
        <v>2055</v>
      </c>
      <c r="J2072" s="18" t="s">
        <v>4890</v>
      </c>
    </row>
    <row r="2073" ht="42.75" spans="1:10">
      <c r="A2073" s="21"/>
      <c r="B2073" s="21"/>
      <c r="C2073" s="18" t="s">
        <v>1966</v>
      </c>
      <c r="D2073" s="18" t="s">
        <v>1967</v>
      </c>
      <c r="E2073" s="18" t="s">
        <v>4891</v>
      </c>
      <c r="F2073" s="18" t="s">
        <v>1956</v>
      </c>
      <c r="G2073" s="18" t="s">
        <v>3090</v>
      </c>
      <c r="H2073" s="18" t="s">
        <v>1963</v>
      </c>
      <c r="I2073" s="18" t="s">
        <v>2055</v>
      </c>
      <c r="J2073" s="18" t="s">
        <v>4890</v>
      </c>
    </row>
    <row r="2074" ht="42.75" spans="1:10">
      <c r="A2074" s="21"/>
      <c r="B2074" s="21"/>
      <c r="C2074" s="18" t="s">
        <v>1966</v>
      </c>
      <c r="D2074" s="18" t="s">
        <v>1993</v>
      </c>
      <c r="E2074" s="18" t="s">
        <v>4892</v>
      </c>
      <c r="F2074" s="18" t="s">
        <v>1956</v>
      </c>
      <c r="G2074" s="18" t="s">
        <v>1962</v>
      </c>
      <c r="H2074" s="18" t="s">
        <v>1963</v>
      </c>
      <c r="I2074" s="18" t="s">
        <v>2055</v>
      </c>
      <c r="J2074" s="18" t="s">
        <v>4890</v>
      </c>
    </row>
    <row r="2075" ht="42.75" spans="1:10">
      <c r="A2075" s="21"/>
      <c r="B2075" s="21"/>
      <c r="C2075" s="18" t="s">
        <v>1971</v>
      </c>
      <c r="D2075" s="18" t="s">
        <v>1972</v>
      </c>
      <c r="E2075" s="18" t="s">
        <v>2120</v>
      </c>
      <c r="F2075" s="18" t="s">
        <v>1956</v>
      </c>
      <c r="G2075" s="18" t="s">
        <v>2080</v>
      </c>
      <c r="H2075" s="18" t="s">
        <v>1963</v>
      </c>
      <c r="I2075" s="18" t="s">
        <v>2055</v>
      </c>
      <c r="J2075" s="18" t="s">
        <v>4890</v>
      </c>
    </row>
    <row r="2076" ht="71.25" spans="1:10">
      <c r="A2076" s="18" t="s">
        <v>4893</v>
      </c>
      <c r="B2076" s="18" t="s">
        <v>4894</v>
      </c>
      <c r="C2076" s="18" t="s">
        <v>1954</v>
      </c>
      <c r="D2076" s="18" t="s">
        <v>1955</v>
      </c>
      <c r="E2076" s="18" t="s">
        <v>4895</v>
      </c>
      <c r="F2076" s="18" t="s">
        <v>1969</v>
      </c>
      <c r="G2076" s="18" t="s">
        <v>2144</v>
      </c>
      <c r="H2076" s="18" t="s">
        <v>2229</v>
      </c>
      <c r="I2076" s="18" t="s">
        <v>1959</v>
      </c>
      <c r="J2076" s="18" t="s">
        <v>4896</v>
      </c>
    </row>
    <row r="2077" ht="28.5" spans="1:10">
      <c r="A2077" s="21"/>
      <c r="B2077" s="21"/>
      <c r="C2077" s="18" t="s">
        <v>1954</v>
      </c>
      <c r="D2077" s="18" t="s">
        <v>1960</v>
      </c>
      <c r="E2077" s="18" t="s">
        <v>4897</v>
      </c>
      <c r="F2077" s="18" t="s">
        <v>1956</v>
      </c>
      <c r="G2077" s="18" t="s">
        <v>1962</v>
      </c>
      <c r="H2077" s="18" t="s">
        <v>1963</v>
      </c>
      <c r="I2077" s="18" t="s">
        <v>2055</v>
      </c>
      <c r="J2077" s="18" t="s">
        <v>4896</v>
      </c>
    </row>
    <row r="2078" ht="28.5" spans="1:10">
      <c r="A2078" s="21"/>
      <c r="B2078" s="21"/>
      <c r="C2078" s="18" t="s">
        <v>1954</v>
      </c>
      <c r="D2078" s="18" t="s">
        <v>1964</v>
      </c>
      <c r="E2078" s="18" t="s">
        <v>4898</v>
      </c>
      <c r="F2078" s="18" t="s">
        <v>1956</v>
      </c>
      <c r="G2078" s="18" t="s">
        <v>1265</v>
      </c>
      <c r="H2078" s="18" t="s">
        <v>1963</v>
      </c>
      <c r="I2078" s="18" t="s">
        <v>2055</v>
      </c>
      <c r="J2078" s="18" t="s">
        <v>4896</v>
      </c>
    </row>
    <row r="2079" ht="28.5" spans="1:10">
      <c r="A2079" s="21"/>
      <c r="B2079" s="21"/>
      <c r="C2079" s="18" t="s">
        <v>1966</v>
      </c>
      <c r="D2079" s="18" t="s">
        <v>1967</v>
      </c>
      <c r="E2079" s="18" t="s">
        <v>4899</v>
      </c>
      <c r="F2079" s="18" t="s">
        <v>1956</v>
      </c>
      <c r="G2079" s="18" t="s">
        <v>2875</v>
      </c>
      <c r="H2079" s="18" t="s">
        <v>1963</v>
      </c>
      <c r="I2079" s="18" t="s">
        <v>2055</v>
      </c>
      <c r="J2079" s="18" t="s">
        <v>4896</v>
      </c>
    </row>
    <row r="2080" ht="28.5" spans="1:10">
      <c r="A2080" s="21"/>
      <c r="B2080" s="21"/>
      <c r="C2080" s="18" t="s">
        <v>1966</v>
      </c>
      <c r="D2080" s="18" t="s">
        <v>1993</v>
      </c>
      <c r="E2080" s="18" t="s">
        <v>4900</v>
      </c>
      <c r="F2080" s="18" t="s">
        <v>1956</v>
      </c>
      <c r="G2080" s="18" t="s">
        <v>3090</v>
      </c>
      <c r="H2080" s="18" t="s">
        <v>1963</v>
      </c>
      <c r="I2080" s="18" t="s">
        <v>2055</v>
      </c>
      <c r="J2080" s="18" t="s">
        <v>4896</v>
      </c>
    </row>
    <row r="2081" ht="28.5" spans="1:10">
      <c r="A2081" s="21"/>
      <c r="B2081" s="21"/>
      <c r="C2081" s="18" t="s">
        <v>1966</v>
      </c>
      <c r="D2081" s="18" t="s">
        <v>1993</v>
      </c>
      <c r="E2081" s="18" t="s">
        <v>4901</v>
      </c>
      <c r="F2081" s="18" t="s">
        <v>1956</v>
      </c>
      <c r="G2081" s="18" t="s">
        <v>3090</v>
      </c>
      <c r="H2081" s="18" t="s">
        <v>1963</v>
      </c>
      <c r="I2081" s="18" t="s">
        <v>2055</v>
      </c>
      <c r="J2081" s="18" t="s">
        <v>4896</v>
      </c>
    </row>
    <row r="2082" ht="28.5" spans="1:10">
      <c r="A2082" s="21"/>
      <c r="B2082" s="21"/>
      <c r="C2082" s="18" t="s">
        <v>1966</v>
      </c>
      <c r="D2082" s="18" t="s">
        <v>2092</v>
      </c>
      <c r="E2082" s="18" t="s">
        <v>2134</v>
      </c>
      <c r="F2082" s="18" t="s">
        <v>1956</v>
      </c>
      <c r="G2082" s="18" t="s">
        <v>2332</v>
      </c>
      <c r="H2082" s="18" t="s">
        <v>1963</v>
      </c>
      <c r="I2082" s="18" t="s">
        <v>2055</v>
      </c>
      <c r="J2082" s="18" t="s">
        <v>4896</v>
      </c>
    </row>
    <row r="2083" ht="28.5" spans="1:10">
      <c r="A2083" s="21"/>
      <c r="B2083" s="21"/>
      <c r="C2083" s="18" t="s">
        <v>1971</v>
      </c>
      <c r="D2083" s="18" t="s">
        <v>1972</v>
      </c>
      <c r="E2083" s="18" t="s">
        <v>4902</v>
      </c>
      <c r="F2083" s="18" t="s">
        <v>1956</v>
      </c>
      <c r="G2083" s="18" t="s">
        <v>2083</v>
      </c>
      <c r="H2083" s="18" t="s">
        <v>1963</v>
      </c>
      <c r="I2083" s="18" t="s">
        <v>2055</v>
      </c>
      <c r="J2083" s="18" t="s">
        <v>4896</v>
      </c>
    </row>
    <row r="2084" ht="57" spans="1:10">
      <c r="A2084" s="18" t="s">
        <v>4903</v>
      </c>
      <c r="B2084" s="18" t="s">
        <v>4904</v>
      </c>
      <c r="C2084" s="18" t="s">
        <v>1954</v>
      </c>
      <c r="D2084" s="18" t="s">
        <v>1955</v>
      </c>
      <c r="E2084" s="18" t="s">
        <v>4905</v>
      </c>
      <c r="F2084" s="18" t="s">
        <v>1969</v>
      </c>
      <c r="G2084" s="18" t="s">
        <v>4906</v>
      </c>
      <c r="H2084" s="18" t="s">
        <v>2068</v>
      </c>
      <c r="I2084" s="18" t="s">
        <v>1959</v>
      </c>
      <c r="J2084" s="18" t="s">
        <v>4907</v>
      </c>
    </row>
    <row r="2085" ht="42.75" spans="1:10">
      <c r="A2085" s="21"/>
      <c r="B2085" s="21"/>
      <c r="C2085" s="18" t="s">
        <v>1954</v>
      </c>
      <c r="D2085" s="18" t="s">
        <v>1955</v>
      </c>
      <c r="E2085" s="18" t="s">
        <v>4908</v>
      </c>
      <c r="F2085" s="18" t="s">
        <v>1969</v>
      </c>
      <c r="G2085" s="18" t="s">
        <v>4909</v>
      </c>
      <c r="H2085" s="18" t="s">
        <v>2150</v>
      </c>
      <c r="I2085" s="18" t="s">
        <v>1959</v>
      </c>
      <c r="J2085" s="18" t="s">
        <v>4907</v>
      </c>
    </row>
    <row r="2086" ht="42.75" spans="1:10">
      <c r="A2086" s="21"/>
      <c r="B2086" s="21"/>
      <c r="C2086" s="18" t="s">
        <v>1954</v>
      </c>
      <c r="D2086" s="18" t="s">
        <v>1960</v>
      </c>
      <c r="E2086" s="18" t="s">
        <v>4910</v>
      </c>
      <c r="F2086" s="18" t="s">
        <v>1956</v>
      </c>
      <c r="G2086" s="18" t="s">
        <v>1970</v>
      </c>
      <c r="H2086" s="18" t="s">
        <v>1963</v>
      </c>
      <c r="I2086" s="18" t="s">
        <v>2055</v>
      </c>
      <c r="J2086" s="18" t="s">
        <v>4907</v>
      </c>
    </row>
    <row r="2087" ht="42.75" spans="1:10">
      <c r="A2087" s="21"/>
      <c r="B2087" s="21"/>
      <c r="C2087" s="18" t="s">
        <v>1954</v>
      </c>
      <c r="D2087" s="18" t="s">
        <v>1964</v>
      </c>
      <c r="E2087" s="18" t="s">
        <v>4911</v>
      </c>
      <c r="F2087" s="18" t="s">
        <v>1956</v>
      </c>
      <c r="G2087" s="18" t="s">
        <v>1970</v>
      </c>
      <c r="H2087" s="18" t="s">
        <v>1963</v>
      </c>
      <c r="I2087" s="18" t="s">
        <v>2055</v>
      </c>
      <c r="J2087" s="18" t="s">
        <v>4907</v>
      </c>
    </row>
    <row r="2088" ht="42.75" spans="1:10">
      <c r="A2088" s="21"/>
      <c r="B2088" s="21"/>
      <c r="C2088" s="18" t="s">
        <v>1966</v>
      </c>
      <c r="D2088" s="18" t="s">
        <v>1967</v>
      </c>
      <c r="E2088" s="18" t="s">
        <v>4899</v>
      </c>
      <c r="F2088" s="18" t="s">
        <v>1956</v>
      </c>
      <c r="G2088" s="18" t="s">
        <v>2875</v>
      </c>
      <c r="H2088" s="18" t="s">
        <v>1963</v>
      </c>
      <c r="I2088" s="18" t="s">
        <v>2055</v>
      </c>
      <c r="J2088" s="18" t="s">
        <v>4907</v>
      </c>
    </row>
    <row r="2089" ht="42.75" spans="1:10">
      <c r="A2089" s="21"/>
      <c r="B2089" s="21"/>
      <c r="C2089" s="18" t="s">
        <v>1966</v>
      </c>
      <c r="D2089" s="18" t="s">
        <v>1993</v>
      </c>
      <c r="E2089" s="18" t="s">
        <v>4912</v>
      </c>
      <c r="F2089" s="18" t="s">
        <v>1956</v>
      </c>
      <c r="G2089" s="18" t="s">
        <v>3090</v>
      </c>
      <c r="H2089" s="18" t="s">
        <v>1963</v>
      </c>
      <c r="I2089" s="18" t="s">
        <v>2055</v>
      </c>
      <c r="J2089" s="18" t="s">
        <v>4907</v>
      </c>
    </row>
    <row r="2090" ht="42.75" spans="1:10">
      <c r="A2090" s="21"/>
      <c r="B2090" s="21"/>
      <c r="C2090" s="18" t="s">
        <v>1971</v>
      </c>
      <c r="D2090" s="18" t="s">
        <v>1972</v>
      </c>
      <c r="E2090" s="18" t="s">
        <v>4913</v>
      </c>
      <c r="F2090" s="18" t="s">
        <v>1956</v>
      </c>
      <c r="G2090" s="18" t="s">
        <v>1970</v>
      </c>
      <c r="H2090" s="18" t="s">
        <v>1963</v>
      </c>
      <c r="I2090" s="18" t="s">
        <v>2055</v>
      </c>
      <c r="J2090" s="18" t="s">
        <v>4907</v>
      </c>
    </row>
    <row r="2091" ht="57" spans="1:10">
      <c r="A2091" s="18" t="s">
        <v>4914</v>
      </c>
      <c r="B2091" s="18" t="s">
        <v>4915</v>
      </c>
      <c r="C2091" s="18" t="s">
        <v>1954</v>
      </c>
      <c r="D2091" s="18" t="s">
        <v>1955</v>
      </c>
      <c r="E2091" s="18" t="s">
        <v>4916</v>
      </c>
      <c r="F2091" s="18" t="s">
        <v>1956</v>
      </c>
      <c r="G2091" s="18" t="s">
        <v>4917</v>
      </c>
      <c r="H2091" s="18" t="s">
        <v>2229</v>
      </c>
      <c r="I2091" s="18" t="s">
        <v>1959</v>
      </c>
      <c r="J2091" s="18" t="s">
        <v>4918</v>
      </c>
    </row>
    <row r="2092" ht="42.75" spans="1:10">
      <c r="A2092" s="21"/>
      <c r="B2092" s="21"/>
      <c r="C2092" s="18" t="s">
        <v>1954</v>
      </c>
      <c r="D2092" s="18" t="s">
        <v>1960</v>
      </c>
      <c r="E2092" s="18" t="s">
        <v>4910</v>
      </c>
      <c r="F2092" s="18" t="s">
        <v>1956</v>
      </c>
      <c r="G2092" s="18" t="s">
        <v>2083</v>
      </c>
      <c r="H2092" s="18" t="s">
        <v>1963</v>
      </c>
      <c r="I2092" s="18" t="s">
        <v>2055</v>
      </c>
      <c r="J2092" s="18" t="s">
        <v>4918</v>
      </c>
    </row>
    <row r="2093" ht="42.75" spans="1:10">
      <c r="A2093" s="21"/>
      <c r="B2093" s="21"/>
      <c r="C2093" s="18" t="s">
        <v>1954</v>
      </c>
      <c r="D2093" s="18" t="s">
        <v>1964</v>
      </c>
      <c r="E2093" s="18" t="s">
        <v>4911</v>
      </c>
      <c r="F2093" s="18" t="s">
        <v>1956</v>
      </c>
      <c r="G2093" s="18" t="s">
        <v>2080</v>
      </c>
      <c r="H2093" s="18" t="s">
        <v>1963</v>
      </c>
      <c r="I2093" s="18" t="s">
        <v>2055</v>
      </c>
      <c r="J2093" s="18" t="s">
        <v>4918</v>
      </c>
    </row>
    <row r="2094" ht="42.75" spans="1:10">
      <c r="A2094" s="21"/>
      <c r="B2094" s="21"/>
      <c r="C2094" s="18" t="s">
        <v>1966</v>
      </c>
      <c r="D2094" s="18" t="s">
        <v>1967</v>
      </c>
      <c r="E2094" s="18" t="s">
        <v>4899</v>
      </c>
      <c r="F2094" s="18" t="s">
        <v>1956</v>
      </c>
      <c r="G2094" s="18" t="s">
        <v>2875</v>
      </c>
      <c r="H2094" s="18" t="s">
        <v>1963</v>
      </c>
      <c r="I2094" s="18" t="s">
        <v>2055</v>
      </c>
      <c r="J2094" s="18" t="s">
        <v>4918</v>
      </c>
    </row>
    <row r="2095" ht="42.75" spans="1:10">
      <c r="A2095" s="21"/>
      <c r="B2095" s="21"/>
      <c r="C2095" s="18" t="s">
        <v>1966</v>
      </c>
      <c r="D2095" s="18" t="s">
        <v>1993</v>
      </c>
      <c r="E2095" s="18" t="s">
        <v>4912</v>
      </c>
      <c r="F2095" s="18" t="s">
        <v>1956</v>
      </c>
      <c r="G2095" s="18" t="s">
        <v>3090</v>
      </c>
      <c r="H2095" s="18" t="s">
        <v>1963</v>
      </c>
      <c r="I2095" s="18" t="s">
        <v>2055</v>
      </c>
      <c r="J2095" s="18" t="s">
        <v>4918</v>
      </c>
    </row>
    <row r="2096" ht="42.75" spans="1:10">
      <c r="A2096" s="21"/>
      <c r="B2096" s="21"/>
      <c r="C2096" s="18" t="s">
        <v>1971</v>
      </c>
      <c r="D2096" s="18" t="s">
        <v>1972</v>
      </c>
      <c r="E2096" s="18" t="s">
        <v>4913</v>
      </c>
      <c r="F2096" s="18" t="s">
        <v>1956</v>
      </c>
      <c r="G2096" s="18" t="s">
        <v>2080</v>
      </c>
      <c r="H2096" s="18" t="s">
        <v>1963</v>
      </c>
      <c r="I2096" s="18" t="s">
        <v>2055</v>
      </c>
      <c r="J2096" s="18" t="s">
        <v>4918</v>
      </c>
    </row>
    <row r="2097" ht="14.25" spans="1:10">
      <c r="A2097" s="18" t="s">
        <v>4919</v>
      </c>
      <c r="B2097" s="21"/>
      <c r="C2097" s="21"/>
      <c r="D2097" s="21"/>
      <c r="E2097" s="21"/>
      <c r="F2097" s="21"/>
      <c r="G2097" s="21"/>
      <c r="H2097" s="21"/>
      <c r="I2097" s="21"/>
      <c r="J2097" s="21"/>
    </row>
    <row r="2098" ht="14.25" spans="1:10">
      <c r="A2098" s="18" t="s">
        <v>4920</v>
      </c>
      <c r="B2098" s="21"/>
      <c r="C2098" s="21"/>
      <c r="D2098" s="21"/>
      <c r="E2098" s="21"/>
      <c r="F2098" s="21"/>
      <c r="G2098" s="21"/>
      <c r="H2098" s="21"/>
      <c r="I2098" s="21"/>
      <c r="J2098" s="21"/>
    </row>
    <row r="2099" ht="114" spans="1:10">
      <c r="A2099" s="18" t="s">
        <v>4921</v>
      </c>
      <c r="B2099" s="18" t="s">
        <v>4922</v>
      </c>
      <c r="C2099" s="18" t="s">
        <v>1954</v>
      </c>
      <c r="D2099" s="18" t="s">
        <v>1960</v>
      </c>
      <c r="E2099" s="18" t="s">
        <v>4923</v>
      </c>
      <c r="F2099" s="18" t="s">
        <v>1969</v>
      </c>
      <c r="G2099" s="18" t="s">
        <v>1962</v>
      </c>
      <c r="H2099" s="18" t="s">
        <v>1963</v>
      </c>
      <c r="I2099" s="18" t="s">
        <v>1959</v>
      </c>
      <c r="J2099" s="18" t="s">
        <v>4923</v>
      </c>
    </row>
    <row r="2100" ht="28.5" spans="1:10">
      <c r="A2100" s="21"/>
      <c r="B2100" s="21"/>
      <c r="C2100" s="18" t="s">
        <v>1954</v>
      </c>
      <c r="D2100" s="18" t="s">
        <v>1964</v>
      </c>
      <c r="E2100" s="18" t="s">
        <v>4924</v>
      </c>
      <c r="F2100" s="18" t="s">
        <v>1969</v>
      </c>
      <c r="G2100" s="18" t="s">
        <v>1962</v>
      </c>
      <c r="H2100" s="18" t="s">
        <v>1963</v>
      </c>
      <c r="I2100" s="18" t="s">
        <v>1959</v>
      </c>
      <c r="J2100" s="18" t="s">
        <v>4925</v>
      </c>
    </row>
    <row r="2101" ht="28.5" spans="1:10">
      <c r="A2101" s="21"/>
      <c r="B2101" s="21"/>
      <c r="C2101" s="18" t="s">
        <v>1966</v>
      </c>
      <c r="D2101" s="18" t="s">
        <v>1993</v>
      </c>
      <c r="E2101" s="18" t="s">
        <v>4926</v>
      </c>
      <c r="F2101" s="18" t="s">
        <v>1969</v>
      </c>
      <c r="G2101" s="18" t="s">
        <v>2306</v>
      </c>
      <c r="H2101" s="18" t="s">
        <v>1963</v>
      </c>
      <c r="I2101" s="18" t="s">
        <v>1959</v>
      </c>
      <c r="J2101" s="18" t="s">
        <v>4926</v>
      </c>
    </row>
    <row r="2102" ht="28.5" spans="1:10">
      <c r="A2102" s="21"/>
      <c r="B2102" s="21"/>
      <c r="C2102" s="18" t="s">
        <v>1971</v>
      </c>
      <c r="D2102" s="18" t="s">
        <v>1972</v>
      </c>
      <c r="E2102" s="18" t="s">
        <v>4927</v>
      </c>
      <c r="F2102" s="18" t="s">
        <v>1969</v>
      </c>
      <c r="G2102" s="18" t="s">
        <v>2306</v>
      </c>
      <c r="H2102" s="18" t="s">
        <v>1963</v>
      </c>
      <c r="I2102" s="18" t="s">
        <v>1959</v>
      </c>
      <c r="J2102" s="18" t="s">
        <v>4927</v>
      </c>
    </row>
    <row r="2103" ht="14.25" spans="1:10">
      <c r="A2103" s="18" t="s">
        <v>3868</v>
      </c>
      <c r="B2103" s="18" t="s">
        <v>4045</v>
      </c>
      <c r="C2103" s="18" t="s">
        <v>1954</v>
      </c>
      <c r="D2103" s="18" t="s">
        <v>2129</v>
      </c>
      <c r="E2103" s="18" t="s">
        <v>4928</v>
      </c>
      <c r="F2103" s="18" t="s">
        <v>1969</v>
      </c>
      <c r="G2103" s="18" t="s">
        <v>2247</v>
      </c>
      <c r="H2103" s="18" t="s">
        <v>1963</v>
      </c>
      <c r="I2103" s="18" t="s">
        <v>1959</v>
      </c>
      <c r="J2103" s="18" t="s">
        <v>4929</v>
      </c>
    </row>
    <row r="2104" ht="28.5" spans="1:10">
      <c r="A2104" s="21"/>
      <c r="B2104" s="21"/>
      <c r="C2104" s="18" t="s">
        <v>1966</v>
      </c>
      <c r="D2104" s="18" t="s">
        <v>1993</v>
      </c>
      <c r="E2104" s="18" t="s">
        <v>3938</v>
      </c>
      <c r="F2104" s="18" t="s">
        <v>1956</v>
      </c>
      <c r="G2104" s="18" t="s">
        <v>2046</v>
      </c>
      <c r="H2104" s="18" t="s">
        <v>1963</v>
      </c>
      <c r="I2104" s="18" t="s">
        <v>2055</v>
      </c>
      <c r="J2104" s="18" t="s">
        <v>4930</v>
      </c>
    </row>
    <row r="2105" ht="28.5" spans="1:10">
      <c r="A2105" s="21"/>
      <c r="B2105" s="21"/>
      <c r="C2105" s="18" t="s">
        <v>1971</v>
      </c>
      <c r="D2105" s="18" t="s">
        <v>1972</v>
      </c>
      <c r="E2105" s="18" t="s">
        <v>2551</v>
      </c>
      <c r="F2105" s="18" t="s">
        <v>1969</v>
      </c>
      <c r="G2105" s="18" t="s">
        <v>1970</v>
      </c>
      <c r="H2105" s="18" t="s">
        <v>1963</v>
      </c>
      <c r="I2105" s="18" t="s">
        <v>1959</v>
      </c>
      <c r="J2105" s="18" t="s">
        <v>4931</v>
      </c>
    </row>
    <row r="2106" ht="114" spans="1:10">
      <c r="A2106" s="18" t="s">
        <v>4932</v>
      </c>
      <c r="B2106" s="18" t="s">
        <v>4933</v>
      </c>
      <c r="C2106" s="18" t="s">
        <v>1954</v>
      </c>
      <c r="D2106" s="18" t="s">
        <v>1955</v>
      </c>
      <c r="E2106" s="18" t="s">
        <v>2804</v>
      </c>
      <c r="F2106" s="18" t="s">
        <v>1969</v>
      </c>
      <c r="G2106" s="18" t="s">
        <v>4934</v>
      </c>
      <c r="H2106" s="18" t="s">
        <v>4019</v>
      </c>
      <c r="I2106" s="18" t="s">
        <v>1959</v>
      </c>
      <c r="J2106" s="18" t="s">
        <v>2806</v>
      </c>
    </row>
    <row r="2107" ht="28.5" spans="1:10">
      <c r="A2107" s="21"/>
      <c r="B2107" s="21"/>
      <c r="C2107" s="18" t="s">
        <v>1954</v>
      </c>
      <c r="D2107" s="18" t="s">
        <v>1960</v>
      </c>
      <c r="E2107" s="18" t="s">
        <v>4935</v>
      </c>
      <c r="F2107" s="18" t="s">
        <v>2246</v>
      </c>
      <c r="G2107" s="18" t="s">
        <v>2052</v>
      </c>
      <c r="H2107" s="18" t="s">
        <v>1963</v>
      </c>
      <c r="I2107" s="18" t="s">
        <v>1959</v>
      </c>
      <c r="J2107" s="18" t="s">
        <v>4936</v>
      </c>
    </row>
    <row r="2108" ht="99.75" spans="1:10">
      <c r="A2108" s="21"/>
      <c r="B2108" s="21"/>
      <c r="C2108" s="18" t="s">
        <v>1954</v>
      </c>
      <c r="D2108" s="18" t="s">
        <v>1960</v>
      </c>
      <c r="E2108" s="18" t="s">
        <v>2814</v>
      </c>
      <c r="F2108" s="18" t="s">
        <v>1969</v>
      </c>
      <c r="G2108" s="18" t="s">
        <v>1962</v>
      </c>
      <c r="H2108" s="18" t="s">
        <v>1963</v>
      </c>
      <c r="I2108" s="18" t="s">
        <v>1959</v>
      </c>
      <c r="J2108" s="18" t="s">
        <v>2815</v>
      </c>
    </row>
    <row r="2109" ht="85.5" spans="1:10">
      <c r="A2109" s="21"/>
      <c r="B2109" s="21"/>
      <c r="C2109" s="18" t="s">
        <v>1954</v>
      </c>
      <c r="D2109" s="18" t="s">
        <v>1964</v>
      </c>
      <c r="E2109" s="18" t="s">
        <v>2816</v>
      </c>
      <c r="F2109" s="18" t="s">
        <v>1969</v>
      </c>
      <c r="G2109" s="18" t="s">
        <v>2032</v>
      </c>
      <c r="H2109" s="18" t="s">
        <v>1963</v>
      </c>
      <c r="I2109" s="18" t="s">
        <v>1959</v>
      </c>
      <c r="J2109" s="18" t="s">
        <v>2817</v>
      </c>
    </row>
    <row r="2110" ht="99.75" spans="1:10">
      <c r="A2110" s="21"/>
      <c r="B2110" s="21"/>
      <c r="C2110" s="18" t="s">
        <v>1954</v>
      </c>
      <c r="D2110" s="18" t="s">
        <v>1964</v>
      </c>
      <c r="E2110" s="18" t="s">
        <v>3343</v>
      </c>
      <c r="F2110" s="18" t="s">
        <v>1969</v>
      </c>
      <c r="G2110" s="18" t="s">
        <v>1962</v>
      </c>
      <c r="H2110" s="18" t="s">
        <v>1963</v>
      </c>
      <c r="I2110" s="18" t="s">
        <v>1959</v>
      </c>
      <c r="J2110" s="18" t="s">
        <v>3344</v>
      </c>
    </row>
    <row r="2111" ht="114" spans="1:10">
      <c r="A2111" s="21"/>
      <c r="B2111" s="21"/>
      <c r="C2111" s="18" t="s">
        <v>1966</v>
      </c>
      <c r="D2111" s="18" t="s">
        <v>1993</v>
      </c>
      <c r="E2111" s="18" t="s">
        <v>2822</v>
      </c>
      <c r="F2111" s="18" t="s">
        <v>1969</v>
      </c>
      <c r="G2111" s="18" t="s">
        <v>1962</v>
      </c>
      <c r="H2111" s="18" t="s">
        <v>1963</v>
      </c>
      <c r="I2111" s="18" t="s">
        <v>1959</v>
      </c>
      <c r="J2111" s="18" t="s">
        <v>2823</v>
      </c>
    </row>
    <row r="2112" ht="128.25" spans="1:10">
      <c r="A2112" s="21"/>
      <c r="B2112" s="21"/>
      <c r="C2112" s="18" t="s">
        <v>1971</v>
      </c>
      <c r="D2112" s="18" t="s">
        <v>1972</v>
      </c>
      <c r="E2112" s="18" t="s">
        <v>2824</v>
      </c>
      <c r="F2112" s="18" t="s">
        <v>1969</v>
      </c>
      <c r="G2112" s="18" t="s">
        <v>2032</v>
      </c>
      <c r="H2112" s="18" t="s">
        <v>1963</v>
      </c>
      <c r="I2112" s="18" t="s">
        <v>1959</v>
      </c>
      <c r="J2112" s="18" t="s">
        <v>2825</v>
      </c>
    </row>
    <row r="2113" ht="28.5" spans="1:10">
      <c r="A2113" s="18" t="s">
        <v>4937</v>
      </c>
      <c r="B2113" s="18" t="s">
        <v>4938</v>
      </c>
      <c r="C2113" s="18" t="s">
        <v>1954</v>
      </c>
      <c r="D2113" s="18" t="s">
        <v>1964</v>
      </c>
      <c r="E2113" s="18" t="s">
        <v>4939</v>
      </c>
      <c r="F2113" s="18" t="s">
        <v>1956</v>
      </c>
      <c r="G2113" s="18" t="s">
        <v>1962</v>
      </c>
      <c r="H2113" s="18" t="s">
        <v>1963</v>
      </c>
      <c r="I2113" s="18" t="s">
        <v>2055</v>
      </c>
      <c r="J2113" s="18" t="s">
        <v>4940</v>
      </c>
    </row>
    <row r="2114" ht="42.75" spans="1:10">
      <c r="A2114" s="21"/>
      <c r="B2114" s="21"/>
      <c r="C2114" s="18" t="s">
        <v>1966</v>
      </c>
      <c r="D2114" s="18" t="s">
        <v>1993</v>
      </c>
      <c r="E2114" s="18" t="s">
        <v>3938</v>
      </c>
      <c r="F2114" s="18" t="s">
        <v>1956</v>
      </c>
      <c r="G2114" s="18" t="s">
        <v>2046</v>
      </c>
      <c r="H2114" s="18" t="s">
        <v>1963</v>
      </c>
      <c r="I2114" s="18" t="s">
        <v>2055</v>
      </c>
      <c r="J2114" s="18" t="s">
        <v>4941</v>
      </c>
    </row>
    <row r="2115" ht="28.5" spans="1:10">
      <c r="A2115" s="21"/>
      <c r="B2115" s="21"/>
      <c r="C2115" s="18" t="s">
        <v>1971</v>
      </c>
      <c r="D2115" s="18" t="s">
        <v>1972</v>
      </c>
      <c r="E2115" s="18" t="s">
        <v>2551</v>
      </c>
      <c r="F2115" s="18" t="s">
        <v>1969</v>
      </c>
      <c r="G2115" s="18" t="s">
        <v>1970</v>
      </c>
      <c r="H2115" s="18" t="s">
        <v>1963</v>
      </c>
      <c r="I2115" s="18" t="s">
        <v>1959</v>
      </c>
      <c r="J2115" s="18" t="s">
        <v>4942</v>
      </c>
    </row>
    <row r="2116" ht="14.25" spans="1:10">
      <c r="A2116" s="18" t="s">
        <v>4943</v>
      </c>
      <c r="B2116" s="21"/>
      <c r="C2116" s="21"/>
      <c r="D2116" s="21"/>
      <c r="E2116" s="21"/>
      <c r="F2116" s="21"/>
      <c r="G2116" s="21"/>
      <c r="H2116" s="21"/>
      <c r="I2116" s="21"/>
      <c r="J2116" s="21"/>
    </row>
    <row r="2117" ht="14.25" spans="1:10">
      <c r="A2117" s="18" t="s">
        <v>4944</v>
      </c>
      <c r="B2117" s="21"/>
      <c r="C2117" s="21"/>
      <c r="D2117" s="21"/>
      <c r="E2117" s="21"/>
      <c r="F2117" s="21"/>
      <c r="G2117" s="21"/>
      <c r="H2117" s="21"/>
      <c r="I2117" s="21"/>
      <c r="J2117" s="21"/>
    </row>
    <row r="2118" ht="57" spans="1:10">
      <c r="A2118" s="18" t="s">
        <v>4945</v>
      </c>
      <c r="B2118" s="18" t="s">
        <v>4946</v>
      </c>
      <c r="C2118" s="18" t="s">
        <v>1954</v>
      </c>
      <c r="D2118" s="18" t="s">
        <v>1955</v>
      </c>
      <c r="E2118" s="18" t="s">
        <v>2807</v>
      </c>
      <c r="F2118" s="18" t="s">
        <v>1969</v>
      </c>
      <c r="G2118" s="18" t="s">
        <v>1962</v>
      </c>
      <c r="H2118" s="18" t="s">
        <v>1963</v>
      </c>
      <c r="I2118" s="18" t="s">
        <v>1959</v>
      </c>
      <c r="J2118" s="18" t="s">
        <v>2807</v>
      </c>
    </row>
    <row r="2119" ht="14.25" spans="1:10">
      <c r="A2119" s="21"/>
      <c r="B2119" s="21"/>
      <c r="C2119" s="18" t="s">
        <v>1954</v>
      </c>
      <c r="D2119" s="18" t="s">
        <v>1960</v>
      </c>
      <c r="E2119" s="18" t="s">
        <v>2814</v>
      </c>
      <c r="F2119" s="18" t="s">
        <v>1969</v>
      </c>
      <c r="G2119" s="18" t="s">
        <v>1962</v>
      </c>
      <c r="H2119" s="18" t="s">
        <v>1963</v>
      </c>
      <c r="I2119" s="18" t="s">
        <v>1959</v>
      </c>
      <c r="J2119" s="18" t="s">
        <v>2814</v>
      </c>
    </row>
    <row r="2120" ht="14.25" spans="1:10">
      <c r="A2120" s="21"/>
      <c r="B2120" s="21"/>
      <c r="C2120" s="18" t="s">
        <v>1954</v>
      </c>
      <c r="D2120" s="18" t="s">
        <v>1964</v>
      </c>
      <c r="E2120" s="18" t="s">
        <v>2816</v>
      </c>
      <c r="F2120" s="18" t="s">
        <v>1969</v>
      </c>
      <c r="G2120" s="18" t="s">
        <v>1962</v>
      </c>
      <c r="H2120" s="18" t="s">
        <v>1963</v>
      </c>
      <c r="I2120" s="18" t="s">
        <v>1959</v>
      </c>
      <c r="J2120" s="18" t="s">
        <v>2816</v>
      </c>
    </row>
    <row r="2121" ht="14.25" spans="1:10">
      <c r="A2121" s="21"/>
      <c r="B2121" s="21"/>
      <c r="C2121" s="18" t="s">
        <v>1954</v>
      </c>
      <c r="D2121" s="18" t="s">
        <v>1964</v>
      </c>
      <c r="E2121" s="18" t="s">
        <v>3343</v>
      </c>
      <c r="F2121" s="18" t="s">
        <v>1969</v>
      </c>
      <c r="G2121" s="18" t="s">
        <v>1962</v>
      </c>
      <c r="H2121" s="18" t="s">
        <v>1963</v>
      </c>
      <c r="I2121" s="18" t="s">
        <v>1959</v>
      </c>
      <c r="J2121" s="18" t="s">
        <v>3343</v>
      </c>
    </row>
    <row r="2122" ht="14.25" spans="1:10">
      <c r="A2122" s="21"/>
      <c r="B2122" s="21"/>
      <c r="C2122" s="18" t="s">
        <v>1966</v>
      </c>
      <c r="D2122" s="18" t="s">
        <v>1993</v>
      </c>
      <c r="E2122" s="18" t="s">
        <v>2822</v>
      </c>
      <c r="F2122" s="18" t="s">
        <v>1969</v>
      </c>
      <c r="G2122" s="18" t="s">
        <v>2032</v>
      </c>
      <c r="H2122" s="18" t="s">
        <v>1963</v>
      </c>
      <c r="I2122" s="18" t="s">
        <v>1959</v>
      </c>
      <c r="J2122" s="18" t="s">
        <v>2822</v>
      </c>
    </row>
    <row r="2123" ht="14.25" spans="1:10">
      <c r="A2123" s="21"/>
      <c r="B2123" s="21"/>
      <c r="C2123" s="18" t="s">
        <v>1971</v>
      </c>
      <c r="D2123" s="18" t="s">
        <v>1972</v>
      </c>
      <c r="E2123" s="18" t="s">
        <v>2824</v>
      </c>
      <c r="F2123" s="18" t="s">
        <v>1969</v>
      </c>
      <c r="G2123" s="18" t="s">
        <v>2032</v>
      </c>
      <c r="H2123" s="18" t="s">
        <v>1963</v>
      </c>
      <c r="I2123" s="18" t="s">
        <v>1959</v>
      </c>
      <c r="J2123" s="18" t="s">
        <v>2824</v>
      </c>
    </row>
    <row r="2124" ht="114" spans="1:10">
      <c r="A2124" s="18" t="s">
        <v>4947</v>
      </c>
      <c r="B2124" s="18" t="s">
        <v>4948</v>
      </c>
      <c r="C2124" s="18" t="s">
        <v>1954</v>
      </c>
      <c r="D2124" s="18" t="s">
        <v>1955</v>
      </c>
      <c r="E2124" s="18" t="s">
        <v>2807</v>
      </c>
      <c r="F2124" s="18" t="s">
        <v>1969</v>
      </c>
      <c r="G2124" s="18" t="s">
        <v>1962</v>
      </c>
      <c r="H2124" s="18" t="s">
        <v>1963</v>
      </c>
      <c r="I2124" s="18" t="s">
        <v>1959</v>
      </c>
      <c r="J2124" s="18" t="s">
        <v>2808</v>
      </c>
    </row>
    <row r="2125" ht="99.75" spans="1:10">
      <c r="A2125" s="21"/>
      <c r="B2125" s="21"/>
      <c r="C2125" s="18" t="s">
        <v>1954</v>
      </c>
      <c r="D2125" s="18" t="s">
        <v>1960</v>
      </c>
      <c r="E2125" s="18" t="s">
        <v>2814</v>
      </c>
      <c r="F2125" s="18" t="s">
        <v>1969</v>
      </c>
      <c r="G2125" s="18" t="s">
        <v>1962</v>
      </c>
      <c r="H2125" s="18" t="s">
        <v>1963</v>
      </c>
      <c r="I2125" s="18" t="s">
        <v>1959</v>
      </c>
      <c r="J2125" s="18" t="s">
        <v>2815</v>
      </c>
    </row>
    <row r="2126" ht="85.5" spans="1:10">
      <c r="A2126" s="21"/>
      <c r="B2126" s="21"/>
      <c r="C2126" s="18" t="s">
        <v>1954</v>
      </c>
      <c r="D2126" s="18" t="s">
        <v>1964</v>
      </c>
      <c r="E2126" s="18" t="s">
        <v>2816</v>
      </c>
      <c r="F2126" s="18" t="s">
        <v>1969</v>
      </c>
      <c r="G2126" s="18" t="s">
        <v>1962</v>
      </c>
      <c r="H2126" s="18" t="s">
        <v>1963</v>
      </c>
      <c r="I2126" s="18" t="s">
        <v>1959</v>
      </c>
      <c r="J2126" s="18" t="s">
        <v>2817</v>
      </c>
    </row>
    <row r="2127" ht="99.75" spans="1:10">
      <c r="A2127" s="21"/>
      <c r="B2127" s="21"/>
      <c r="C2127" s="18" t="s">
        <v>1954</v>
      </c>
      <c r="D2127" s="18" t="s">
        <v>1964</v>
      </c>
      <c r="E2127" s="18" t="s">
        <v>3343</v>
      </c>
      <c r="F2127" s="18" t="s">
        <v>1969</v>
      </c>
      <c r="G2127" s="18" t="s">
        <v>1962</v>
      </c>
      <c r="H2127" s="18" t="s">
        <v>1963</v>
      </c>
      <c r="I2127" s="18" t="s">
        <v>1959</v>
      </c>
      <c r="J2127" s="18" t="s">
        <v>3344</v>
      </c>
    </row>
    <row r="2128" ht="114" spans="1:10">
      <c r="A2128" s="21"/>
      <c r="B2128" s="21"/>
      <c r="C2128" s="18" t="s">
        <v>1966</v>
      </c>
      <c r="D2128" s="18" t="s">
        <v>1993</v>
      </c>
      <c r="E2128" s="18" t="s">
        <v>2822</v>
      </c>
      <c r="F2128" s="18" t="s">
        <v>1969</v>
      </c>
      <c r="G2128" s="18" t="s">
        <v>1962</v>
      </c>
      <c r="H2128" s="18" t="s">
        <v>1963</v>
      </c>
      <c r="I2128" s="18" t="s">
        <v>1959</v>
      </c>
      <c r="J2128" s="18" t="s">
        <v>2823</v>
      </c>
    </row>
    <row r="2129" ht="128.25" spans="1:10">
      <c r="A2129" s="21"/>
      <c r="B2129" s="21"/>
      <c r="C2129" s="18" t="s">
        <v>1971</v>
      </c>
      <c r="D2129" s="18" t="s">
        <v>1972</v>
      </c>
      <c r="E2129" s="18" t="s">
        <v>2824</v>
      </c>
      <c r="F2129" s="18" t="s">
        <v>1969</v>
      </c>
      <c r="G2129" s="18" t="s">
        <v>2032</v>
      </c>
      <c r="H2129" s="18" t="s">
        <v>1963</v>
      </c>
      <c r="I2129" s="18" t="s">
        <v>1959</v>
      </c>
      <c r="J2129" s="18" t="s">
        <v>2825</v>
      </c>
    </row>
    <row r="2130" ht="42.75" spans="1:10">
      <c r="A2130" s="18" t="s">
        <v>4949</v>
      </c>
      <c r="B2130" s="18" t="s">
        <v>4950</v>
      </c>
      <c r="C2130" s="18" t="s">
        <v>1954</v>
      </c>
      <c r="D2130" s="18" t="s">
        <v>1955</v>
      </c>
      <c r="E2130" s="18" t="s">
        <v>4951</v>
      </c>
      <c r="F2130" s="18" t="s">
        <v>1969</v>
      </c>
      <c r="G2130" s="18" t="s">
        <v>1962</v>
      </c>
      <c r="H2130" s="18" t="s">
        <v>1963</v>
      </c>
      <c r="I2130" s="18" t="s">
        <v>1959</v>
      </c>
      <c r="J2130" s="18" t="s">
        <v>4951</v>
      </c>
    </row>
    <row r="2131" ht="14.25" spans="1:10">
      <c r="A2131" s="21"/>
      <c r="B2131" s="21"/>
      <c r="C2131" s="18" t="s">
        <v>1966</v>
      </c>
      <c r="D2131" s="18" t="s">
        <v>1993</v>
      </c>
      <c r="E2131" s="18" t="s">
        <v>2106</v>
      </c>
      <c r="F2131" s="18" t="s">
        <v>1956</v>
      </c>
      <c r="G2131" s="18" t="s">
        <v>1962</v>
      </c>
      <c r="H2131" s="18" t="s">
        <v>1963</v>
      </c>
      <c r="I2131" s="18" t="s">
        <v>2055</v>
      </c>
      <c r="J2131" s="18" t="s">
        <v>2106</v>
      </c>
    </row>
    <row r="2132" ht="14.25" spans="1:10">
      <c r="A2132" s="21"/>
      <c r="B2132" s="21"/>
      <c r="C2132" s="18" t="s">
        <v>1971</v>
      </c>
      <c r="D2132" s="18" t="s">
        <v>1972</v>
      </c>
      <c r="E2132" s="18" t="s">
        <v>2109</v>
      </c>
      <c r="F2132" s="18" t="s">
        <v>1956</v>
      </c>
      <c r="G2132" s="18" t="s">
        <v>1962</v>
      </c>
      <c r="H2132" s="18" t="s">
        <v>1963</v>
      </c>
      <c r="I2132" s="18" t="s">
        <v>2055</v>
      </c>
      <c r="J2132" s="18" t="s">
        <v>2109</v>
      </c>
    </row>
    <row r="2133" ht="42.75" spans="1:10">
      <c r="A2133" s="18" t="s">
        <v>4952</v>
      </c>
      <c r="B2133" s="18" t="s">
        <v>4953</v>
      </c>
      <c r="C2133" s="18" t="s">
        <v>1954</v>
      </c>
      <c r="D2133" s="18" t="s">
        <v>1960</v>
      </c>
      <c r="E2133" s="18" t="s">
        <v>4954</v>
      </c>
      <c r="F2133" s="18" t="s">
        <v>1956</v>
      </c>
      <c r="G2133" s="18" t="s">
        <v>2636</v>
      </c>
      <c r="H2133" s="18" t="s">
        <v>1963</v>
      </c>
      <c r="I2133" s="18" t="s">
        <v>2055</v>
      </c>
      <c r="J2133" s="18" t="s">
        <v>4954</v>
      </c>
    </row>
    <row r="2134" ht="14.25" spans="1:10">
      <c r="A2134" s="21"/>
      <c r="B2134" s="21"/>
      <c r="C2134" s="18" t="s">
        <v>1954</v>
      </c>
      <c r="D2134" s="18" t="s">
        <v>1964</v>
      </c>
      <c r="E2134" s="18" t="s">
        <v>4955</v>
      </c>
      <c r="F2134" s="18" t="s">
        <v>2246</v>
      </c>
      <c r="G2134" s="18" t="s">
        <v>2564</v>
      </c>
      <c r="H2134" s="18" t="s">
        <v>2624</v>
      </c>
      <c r="I2134" s="18" t="s">
        <v>1959</v>
      </c>
      <c r="J2134" s="18" t="s">
        <v>4955</v>
      </c>
    </row>
    <row r="2135" ht="14.25" spans="1:10">
      <c r="A2135" s="21"/>
      <c r="B2135" s="21"/>
      <c r="C2135" s="18" t="s">
        <v>1966</v>
      </c>
      <c r="D2135" s="18" t="s">
        <v>1967</v>
      </c>
      <c r="E2135" s="18" t="s">
        <v>4956</v>
      </c>
      <c r="F2135" s="18" t="s">
        <v>1956</v>
      </c>
      <c r="G2135" s="18" t="s">
        <v>4957</v>
      </c>
      <c r="H2135" s="18" t="s">
        <v>1963</v>
      </c>
      <c r="I2135" s="18" t="s">
        <v>2055</v>
      </c>
      <c r="J2135" s="18" t="s">
        <v>4956</v>
      </c>
    </row>
    <row r="2136" ht="14.25" spans="1:10">
      <c r="A2136" s="21"/>
      <c r="B2136" s="21"/>
      <c r="C2136" s="18" t="s">
        <v>1971</v>
      </c>
      <c r="D2136" s="18" t="s">
        <v>1972</v>
      </c>
      <c r="E2136" s="18" t="s">
        <v>2074</v>
      </c>
      <c r="F2136" s="18" t="s">
        <v>1969</v>
      </c>
      <c r="G2136" s="18" t="s">
        <v>4958</v>
      </c>
      <c r="H2136" s="18" t="s">
        <v>1963</v>
      </c>
      <c r="I2136" s="18" t="s">
        <v>1959</v>
      </c>
      <c r="J2136" s="18" t="s">
        <v>2074</v>
      </c>
    </row>
    <row r="2137" ht="114" spans="1:10">
      <c r="A2137" s="18" t="s">
        <v>4959</v>
      </c>
      <c r="B2137" s="18" t="s">
        <v>4960</v>
      </c>
      <c r="C2137" s="18" t="s">
        <v>1954</v>
      </c>
      <c r="D2137" s="18" t="s">
        <v>1955</v>
      </c>
      <c r="E2137" s="18" t="s">
        <v>2807</v>
      </c>
      <c r="F2137" s="18" t="s">
        <v>1969</v>
      </c>
      <c r="G2137" s="18" t="s">
        <v>1962</v>
      </c>
      <c r="H2137" s="18" t="s">
        <v>1963</v>
      </c>
      <c r="I2137" s="18" t="s">
        <v>1959</v>
      </c>
      <c r="J2137" s="18" t="s">
        <v>2808</v>
      </c>
    </row>
    <row r="2138" ht="99.75" spans="1:10">
      <c r="A2138" s="21"/>
      <c r="B2138" s="21"/>
      <c r="C2138" s="18" t="s">
        <v>1954</v>
      </c>
      <c r="D2138" s="18" t="s">
        <v>1960</v>
      </c>
      <c r="E2138" s="18" t="s">
        <v>2814</v>
      </c>
      <c r="F2138" s="18" t="s">
        <v>1969</v>
      </c>
      <c r="G2138" s="18" t="s">
        <v>1962</v>
      </c>
      <c r="H2138" s="18" t="s">
        <v>1963</v>
      </c>
      <c r="I2138" s="18" t="s">
        <v>1959</v>
      </c>
      <c r="J2138" s="18" t="s">
        <v>2815</v>
      </c>
    </row>
    <row r="2139" ht="85.5" spans="1:10">
      <c r="A2139" s="21"/>
      <c r="B2139" s="21"/>
      <c r="C2139" s="18" t="s">
        <v>1954</v>
      </c>
      <c r="D2139" s="18" t="s">
        <v>1964</v>
      </c>
      <c r="E2139" s="18" t="s">
        <v>2816</v>
      </c>
      <c r="F2139" s="18" t="s">
        <v>1969</v>
      </c>
      <c r="G2139" s="18" t="s">
        <v>1962</v>
      </c>
      <c r="H2139" s="18" t="s">
        <v>1963</v>
      </c>
      <c r="I2139" s="18" t="s">
        <v>1959</v>
      </c>
      <c r="J2139" s="18" t="s">
        <v>2817</v>
      </c>
    </row>
    <row r="2140" ht="99.75" spans="1:10">
      <c r="A2140" s="21"/>
      <c r="B2140" s="21"/>
      <c r="C2140" s="18" t="s">
        <v>1954</v>
      </c>
      <c r="D2140" s="18" t="s">
        <v>1964</v>
      </c>
      <c r="E2140" s="18" t="s">
        <v>3343</v>
      </c>
      <c r="F2140" s="18" t="s">
        <v>1969</v>
      </c>
      <c r="G2140" s="18" t="s">
        <v>1962</v>
      </c>
      <c r="H2140" s="18" t="s">
        <v>1963</v>
      </c>
      <c r="I2140" s="18" t="s">
        <v>1959</v>
      </c>
      <c r="J2140" s="18" t="s">
        <v>3344</v>
      </c>
    </row>
    <row r="2141" ht="114" spans="1:10">
      <c r="A2141" s="21"/>
      <c r="B2141" s="21"/>
      <c r="C2141" s="18" t="s">
        <v>1966</v>
      </c>
      <c r="D2141" s="18" t="s">
        <v>1993</v>
      </c>
      <c r="E2141" s="18" t="s">
        <v>2822</v>
      </c>
      <c r="F2141" s="18" t="s">
        <v>1969</v>
      </c>
      <c r="G2141" s="18" t="s">
        <v>1962</v>
      </c>
      <c r="H2141" s="18" t="s">
        <v>1963</v>
      </c>
      <c r="I2141" s="18" t="s">
        <v>1959</v>
      </c>
      <c r="J2141" s="18" t="s">
        <v>2823</v>
      </c>
    </row>
    <row r="2142" ht="128.25" spans="1:10">
      <c r="A2142" s="21"/>
      <c r="B2142" s="21"/>
      <c r="C2142" s="18" t="s">
        <v>1971</v>
      </c>
      <c r="D2142" s="18" t="s">
        <v>1972</v>
      </c>
      <c r="E2142" s="18" t="s">
        <v>2824</v>
      </c>
      <c r="F2142" s="18" t="s">
        <v>1969</v>
      </c>
      <c r="G2142" s="18" t="s">
        <v>1962</v>
      </c>
      <c r="H2142" s="18" t="s">
        <v>1963</v>
      </c>
      <c r="I2142" s="18" t="s">
        <v>1959</v>
      </c>
      <c r="J2142" s="18" t="s">
        <v>2825</v>
      </c>
    </row>
  </sheetData>
  <mergeCells count="1">
    <mergeCell ref="A2:J2"/>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B13"/>
  <sheetViews>
    <sheetView tabSelected="1" workbookViewId="0">
      <selection activeCell="B8" sqref="B8"/>
    </sheetView>
  </sheetViews>
  <sheetFormatPr defaultColWidth="9" defaultRowHeight="13.5" outlineLevelCol="1"/>
  <cols>
    <col min="1" max="1" width="20.25" style="1" customWidth="1"/>
    <col min="2" max="2" width="91.25" style="1" customWidth="1"/>
    <col min="3" max="16384" width="9" style="1"/>
  </cols>
  <sheetData>
    <row r="1" ht="32" customHeight="1" spans="1:2">
      <c r="A1" s="2" t="s">
        <v>4961</v>
      </c>
      <c r="B1" s="2"/>
    </row>
    <row r="3" ht="40" customHeight="1" spans="1:2">
      <c r="A3" s="3" t="s">
        <v>4962</v>
      </c>
      <c r="B3" s="4" t="s">
        <v>4963</v>
      </c>
    </row>
    <row r="4" ht="45" customHeight="1" spans="1:2">
      <c r="A4" s="5" t="s">
        <v>1185</v>
      </c>
      <c r="B4" s="6" t="s">
        <v>4964</v>
      </c>
    </row>
    <row r="5" ht="45" customHeight="1" spans="1:2">
      <c r="A5" s="5" t="s">
        <v>4965</v>
      </c>
      <c r="B5" s="7" t="s">
        <v>4966</v>
      </c>
    </row>
    <row r="6" ht="87" customHeight="1" spans="1:2">
      <c r="A6" s="5" t="s">
        <v>4967</v>
      </c>
      <c r="B6" s="8" t="s">
        <v>4968</v>
      </c>
    </row>
    <row r="7" ht="143" customHeight="1" spans="1:2">
      <c r="A7" s="9" t="s">
        <v>4969</v>
      </c>
      <c r="B7" s="8" t="s">
        <v>4970</v>
      </c>
    </row>
    <row r="8" ht="158" customHeight="1" spans="1:2">
      <c r="A8" s="8" t="s">
        <v>4971</v>
      </c>
      <c r="B8" s="8" t="s">
        <v>4972</v>
      </c>
    </row>
    <row r="9" ht="132" customHeight="1" spans="1:2">
      <c r="A9" s="8" t="s">
        <v>4973</v>
      </c>
      <c r="B9" s="8" t="s">
        <v>4974</v>
      </c>
    </row>
    <row r="10" ht="150" customHeight="1" spans="1:2">
      <c r="A10" s="8" t="s">
        <v>4975</v>
      </c>
      <c r="B10" s="10" t="s">
        <v>4976</v>
      </c>
    </row>
    <row r="11" ht="157" customHeight="1" spans="1:2">
      <c r="A11" s="8" t="s">
        <v>4977</v>
      </c>
      <c r="B11" s="10" t="s">
        <v>4978</v>
      </c>
    </row>
    <row r="12" ht="45" customHeight="1" spans="1:2">
      <c r="A12" s="6"/>
      <c r="B12" s="6"/>
    </row>
    <row r="13" ht="45" customHeight="1" spans="1:2">
      <c r="A13" s="6"/>
      <c r="B13" s="6"/>
    </row>
  </sheetData>
  <mergeCells count="1">
    <mergeCell ref="A1:B1"/>
  </mergeCells>
  <conditionalFormatting sqref="A6">
    <cfRule type="expression" dxfId="1" priority="1" stopIfTrue="1">
      <formula>"len($A:$A)=3"</formula>
    </cfRule>
  </conditionalFormatting>
  <conditionalFormatting sqref="A4:A5 A7">
    <cfRule type="expression" dxfId="1" priority="2"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41"/>
  <sheetViews>
    <sheetView showZeros="0" view="pageBreakPreview" zoomScaleNormal="100" topLeftCell="A46" workbookViewId="0">
      <selection activeCell="F11" sqref="F11"/>
    </sheetView>
  </sheetViews>
  <sheetFormatPr defaultColWidth="9" defaultRowHeight="13.5" outlineLevelCol="1"/>
  <cols>
    <col min="1" max="1" width="79" customWidth="1"/>
    <col min="2" max="2" width="36.5" customWidth="1"/>
  </cols>
  <sheetData>
    <row r="1" ht="45" customHeight="1" spans="1:2">
      <c r="A1" s="331" t="s">
        <v>1116</v>
      </c>
      <c r="B1" s="331"/>
    </row>
    <row r="2" ht="20.1" customHeight="1" spans="1:2">
      <c r="A2" s="332"/>
      <c r="B2" s="333" t="s">
        <v>1</v>
      </c>
    </row>
    <row r="3" ht="45" customHeight="1" spans="1:2">
      <c r="A3" s="334" t="s">
        <v>1117</v>
      </c>
      <c r="B3" s="73" t="s">
        <v>5</v>
      </c>
    </row>
    <row r="4" ht="30" customHeight="1" spans="1:2">
      <c r="A4" s="335" t="s">
        <v>1118</v>
      </c>
      <c r="B4" s="336">
        <f>SUM(B5:B8)</f>
        <v>47649</v>
      </c>
    </row>
    <row r="5" ht="30" customHeight="1" spans="1:2">
      <c r="A5" s="337" t="s">
        <v>1119</v>
      </c>
      <c r="B5" s="338">
        <v>28828</v>
      </c>
    </row>
    <row r="6" ht="30" customHeight="1" spans="1:2">
      <c r="A6" s="337" t="s">
        <v>1120</v>
      </c>
      <c r="B6" s="338">
        <v>11677</v>
      </c>
    </row>
    <row r="7" ht="30" customHeight="1" spans="1:2">
      <c r="A7" s="337" t="s">
        <v>1121</v>
      </c>
      <c r="B7" s="338">
        <v>3541</v>
      </c>
    </row>
    <row r="8" ht="30" customHeight="1" spans="1:2">
      <c r="A8" s="337" t="s">
        <v>1122</v>
      </c>
      <c r="B8" s="338">
        <v>3603</v>
      </c>
    </row>
    <row r="9" ht="30" customHeight="1" spans="1:2">
      <c r="A9" s="335" t="s">
        <v>1123</v>
      </c>
      <c r="B9" s="336">
        <f>SUM(B10:B19)</f>
        <v>26318</v>
      </c>
    </row>
    <row r="10" ht="30" customHeight="1" spans="1:2">
      <c r="A10" s="337" t="s">
        <v>1124</v>
      </c>
      <c r="B10" s="338">
        <v>15003</v>
      </c>
    </row>
    <row r="11" ht="30" customHeight="1" spans="1:2">
      <c r="A11" s="337" t="s">
        <v>1125</v>
      </c>
      <c r="B11" s="338">
        <v>50</v>
      </c>
    </row>
    <row r="12" ht="30" customHeight="1" spans="1:2">
      <c r="A12" s="337" t="s">
        <v>1126</v>
      </c>
      <c r="B12" s="338">
        <v>425</v>
      </c>
    </row>
    <row r="13" ht="30" customHeight="1" spans="1:2">
      <c r="A13" s="337" t="s">
        <v>1127</v>
      </c>
      <c r="B13" s="338">
        <v>643</v>
      </c>
    </row>
    <row r="14" ht="30" customHeight="1" spans="1:2">
      <c r="A14" s="337" t="s">
        <v>1128</v>
      </c>
      <c r="B14" s="338">
        <v>7344</v>
      </c>
    </row>
    <row r="15" ht="30" customHeight="1" spans="1:2">
      <c r="A15" s="337" t="s">
        <v>1129</v>
      </c>
      <c r="B15" s="338">
        <v>109</v>
      </c>
    </row>
    <row r="16" ht="30" customHeight="1" spans="1:2">
      <c r="A16" s="337" t="s">
        <v>1130</v>
      </c>
      <c r="B16" s="338"/>
    </row>
    <row r="17" ht="30" customHeight="1" spans="1:2">
      <c r="A17" s="337" t="s">
        <v>1131</v>
      </c>
      <c r="B17" s="338">
        <v>586</v>
      </c>
    </row>
    <row r="18" ht="30" customHeight="1" spans="1:2">
      <c r="A18" s="337" t="s">
        <v>1132</v>
      </c>
      <c r="B18" s="338">
        <v>1141</v>
      </c>
    </row>
    <row r="19" ht="30" customHeight="1" spans="1:2">
      <c r="A19" s="337" t="s">
        <v>1133</v>
      </c>
      <c r="B19" s="338">
        <v>1017</v>
      </c>
    </row>
    <row r="20" ht="30" customHeight="1" spans="1:2">
      <c r="A20" s="335" t="s">
        <v>1134</v>
      </c>
      <c r="B20" s="336">
        <f>SUM(B21:B27)</f>
        <v>49850</v>
      </c>
    </row>
    <row r="21" ht="30" customHeight="1" spans="1:2">
      <c r="A21" s="337" t="s">
        <v>1135</v>
      </c>
      <c r="B21" s="339">
        <v>1666</v>
      </c>
    </row>
    <row r="22" ht="30" customHeight="1" spans="1:2">
      <c r="A22" s="337" t="s">
        <v>1136</v>
      </c>
      <c r="B22" s="339">
        <v>45521</v>
      </c>
    </row>
    <row r="23" ht="30" customHeight="1" spans="1:2">
      <c r="A23" s="337" t="s">
        <v>1137</v>
      </c>
      <c r="B23" s="339">
        <v>211</v>
      </c>
    </row>
    <row r="24" ht="30" customHeight="1" spans="1:2">
      <c r="A24" s="337" t="s">
        <v>1138</v>
      </c>
      <c r="B24" s="339">
        <v>171</v>
      </c>
    </row>
    <row r="25" ht="30" customHeight="1" spans="1:2">
      <c r="A25" s="337" t="s">
        <v>1139</v>
      </c>
      <c r="B25" s="339">
        <v>1770</v>
      </c>
    </row>
    <row r="26" ht="30" customHeight="1" spans="1:2">
      <c r="A26" s="337" t="s">
        <v>1140</v>
      </c>
      <c r="B26" s="339">
        <v>440</v>
      </c>
    </row>
    <row r="27" ht="30" customHeight="1" spans="1:2">
      <c r="A27" s="337" t="s">
        <v>1141</v>
      </c>
      <c r="B27" s="339">
        <v>71</v>
      </c>
    </row>
    <row r="28" ht="30" customHeight="1" spans="1:2">
      <c r="A28" s="335" t="s">
        <v>1142</v>
      </c>
      <c r="B28" s="336">
        <f>SUM(B29:B30)</f>
        <v>106710</v>
      </c>
    </row>
    <row r="29" ht="30" customHeight="1" spans="1:2">
      <c r="A29" s="337" t="s">
        <v>1143</v>
      </c>
      <c r="B29" s="339">
        <v>98216</v>
      </c>
    </row>
    <row r="30" ht="30" customHeight="1" spans="1:2">
      <c r="A30" s="337" t="s">
        <v>1144</v>
      </c>
      <c r="B30" s="338">
        <v>8494</v>
      </c>
    </row>
    <row r="31" ht="30" customHeight="1" spans="1:2">
      <c r="A31" s="335" t="s">
        <v>1145</v>
      </c>
      <c r="B31" s="336">
        <f>SUM(B32)</f>
        <v>390</v>
      </c>
    </row>
    <row r="32" ht="30" customHeight="1" spans="1:2">
      <c r="A32" s="337" t="s">
        <v>1146</v>
      </c>
      <c r="B32" s="339">
        <v>390</v>
      </c>
    </row>
    <row r="33" ht="30" customHeight="1" spans="1:2">
      <c r="A33" s="335" t="s">
        <v>1147</v>
      </c>
      <c r="B33" s="336">
        <f>SUM(B34:B38)</f>
        <v>48935</v>
      </c>
    </row>
    <row r="34" ht="35" customHeight="1" spans="1:2">
      <c r="A34" s="337" t="s">
        <v>1148</v>
      </c>
      <c r="B34" s="338">
        <v>17778</v>
      </c>
    </row>
    <row r="35" ht="35" customHeight="1" spans="1:2">
      <c r="A35" s="337" t="s">
        <v>1149</v>
      </c>
      <c r="B35" s="338">
        <v>239</v>
      </c>
    </row>
    <row r="36" ht="35" customHeight="1" spans="1:2">
      <c r="A36" s="337" t="s">
        <v>1150</v>
      </c>
      <c r="B36" s="338">
        <v>786</v>
      </c>
    </row>
    <row r="37" ht="30" customHeight="1" spans="1:2">
      <c r="A37" s="337" t="s">
        <v>1151</v>
      </c>
      <c r="B37" s="338">
        <v>21688</v>
      </c>
    </row>
    <row r="38" ht="30" customHeight="1" spans="1:2">
      <c r="A38" s="337" t="s">
        <v>1152</v>
      </c>
      <c r="B38" s="338">
        <v>8444</v>
      </c>
    </row>
    <row r="39" ht="30" customHeight="1" spans="1:2">
      <c r="A39" s="335" t="s">
        <v>1153</v>
      </c>
      <c r="B39" s="338">
        <f>SUM(B40)</f>
        <v>4555</v>
      </c>
    </row>
    <row r="40" ht="30" customHeight="1" spans="1:2">
      <c r="A40" s="337" t="s">
        <v>1154</v>
      </c>
      <c r="B40" s="338">
        <v>4555</v>
      </c>
    </row>
    <row r="41" ht="30" customHeight="1" spans="1:2">
      <c r="A41" s="340" t="s">
        <v>1155</v>
      </c>
      <c r="B41" s="336">
        <f>SUM(B39,B33,B31,B28,B20,B9,B4)</f>
        <v>284407</v>
      </c>
    </row>
  </sheetData>
  <autoFilter xmlns:etc="http://www.wps.cn/officeDocument/2017/etCustomData" ref="A3:B41" etc:filterBottomFollowUsedRange="0">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dimension ref="A1:E25"/>
  <sheetViews>
    <sheetView view="pageBreakPreview" zoomScaleNormal="100" topLeftCell="A18" workbookViewId="0">
      <selection activeCell="A1" sqref="A1:D1"/>
    </sheetView>
  </sheetViews>
  <sheetFormatPr defaultColWidth="9" defaultRowHeight="13.5" outlineLevelCol="4"/>
  <cols>
    <col min="1" max="1" width="69.6333333333333" style="184" customWidth="1"/>
    <col min="2" max="2" width="45.6333333333333" customWidth="1"/>
    <col min="3" max="4" width="16.6333333333333" hidden="1" customWidth="1"/>
  </cols>
  <sheetData>
    <row r="1" s="183" customFormat="1" ht="45" customHeight="1" spans="1:4">
      <c r="A1" s="321" t="s">
        <v>1156</v>
      </c>
      <c r="B1" s="321"/>
      <c r="C1" s="321"/>
      <c r="D1" s="321"/>
    </row>
    <row r="2" customFormat="1" ht="20.1" customHeight="1" spans="1:4">
      <c r="A2" s="187"/>
      <c r="B2" s="313" t="s">
        <v>1</v>
      </c>
      <c r="C2" s="322"/>
      <c r="D2" s="322" t="s">
        <v>1</v>
      </c>
    </row>
    <row r="3" ht="45" customHeight="1" spans="1:5">
      <c r="A3" s="127" t="s">
        <v>1157</v>
      </c>
      <c r="B3" s="73" t="s">
        <v>5</v>
      </c>
      <c r="C3" s="323" t="s">
        <v>1158</v>
      </c>
      <c r="D3" s="73" t="s">
        <v>1159</v>
      </c>
      <c r="E3" s="324" t="s">
        <v>7</v>
      </c>
    </row>
    <row r="4" ht="36" hidden="1" customHeight="1" spans="1:5">
      <c r="A4" s="325" t="s">
        <v>1160</v>
      </c>
      <c r="B4" s="160">
        <v>3300</v>
      </c>
      <c r="C4" s="326" t="e">
        <f>SUM(#REF!)</f>
        <v>#REF!</v>
      </c>
      <c r="D4" s="327" t="e">
        <f>SUM(#REF!)</f>
        <v>#REF!</v>
      </c>
      <c r="E4" s="196"/>
    </row>
    <row r="5" ht="36" customHeight="1" spans="1:5">
      <c r="A5" s="325" t="s">
        <v>1161</v>
      </c>
      <c r="B5" s="106">
        <v>20</v>
      </c>
      <c r="C5" s="328">
        <v>64164</v>
      </c>
      <c r="D5" s="329"/>
      <c r="E5" s="196" t="str">
        <f t="shared" ref="E4:E12" si="0">IF(A5&lt;&gt;"",IF(SUM(B5:D5)&lt;&gt;0,"是","否"),"是")</f>
        <v>是</v>
      </c>
    </row>
    <row r="6" ht="36" customHeight="1" spans="1:5">
      <c r="A6" s="325" t="s">
        <v>1162</v>
      </c>
      <c r="B6" s="106">
        <v>600</v>
      </c>
      <c r="C6" s="328">
        <v>2293</v>
      </c>
      <c r="D6" s="329"/>
      <c r="E6" s="196" t="str">
        <f t="shared" si="0"/>
        <v>是</v>
      </c>
    </row>
    <row r="7" ht="36" customHeight="1" spans="1:5">
      <c r="A7" s="325" t="s">
        <v>1163</v>
      </c>
      <c r="B7" s="106">
        <v>770</v>
      </c>
      <c r="C7" s="328">
        <v>9600</v>
      </c>
      <c r="D7" s="329"/>
      <c r="E7" s="196" t="str">
        <f t="shared" si="0"/>
        <v>是</v>
      </c>
    </row>
    <row r="8" ht="36" customHeight="1" spans="1:5">
      <c r="A8" s="325" t="s">
        <v>1164</v>
      </c>
      <c r="B8" s="106">
        <v>160</v>
      </c>
      <c r="C8" s="328">
        <v>280</v>
      </c>
      <c r="D8" s="329"/>
      <c r="E8" s="196" t="str">
        <f t="shared" si="0"/>
        <v>是</v>
      </c>
    </row>
    <row r="9" ht="36" customHeight="1" spans="1:5">
      <c r="A9" s="325" t="s">
        <v>1165</v>
      </c>
      <c r="B9" s="106">
        <v>1300</v>
      </c>
      <c r="C9" s="328">
        <v>83870</v>
      </c>
      <c r="D9" s="329"/>
      <c r="E9" s="196" t="str">
        <f t="shared" si="0"/>
        <v>是</v>
      </c>
    </row>
    <row r="10" ht="36" customHeight="1" spans="1:5">
      <c r="A10" s="325" t="s">
        <v>1166</v>
      </c>
      <c r="B10" s="106">
        <v>970</v>
      </c>
      <c r="C10" s="328">
        <v>413</v>
      </c>
      <c r="D10" s="329"/>
      <c r="E10" s="196" t="str">
        <f t="shared" si="0"/>
        <v>是</v>
      </c>
    </row>
    <row r="11" ht="36" customHeight="1" spans="1:5">
      <c r="A11" s="325" t="s">
        <v>1167</v>
      </c>
      <c r="B11" s="106">
        <v>310</v>
      </c>
      <c r="C11" s="328">
        <v>60</v>
      </c>
      <c r="D11" s="329"/>
      <c r="E11" s="196" t="str">
        <f t="shared" si="0"/>
        <v>是</v>
      </c>
    </row>
    <row r="12" ht="36" customHeight="1" spans="1:5">
      <c r="A12" s="325" t="s">
        <v>1168</v>
      </c>
      <c r="B12" s="106">
        <v>1750</v>
      </c>
      <c r="C12" s="328">
        <v>4418</v>
      </c>
      <c r="D12" s="329"/>
      <c r="E12" s="196" t="str">
        <f t="shared" si="0"/>
        <v>是</v>
      </c>
    </row>
    <row r="13" ht="36" hidden="1" customHeight="1" spans="1:5">
      <c r="A13" s="325" t="s">
        <v>1169</v>
      </c>
      <c r="B13" s="106">
        <v>3500</v>
      </c>
      <c r="C13" s="328"/>
      <c r="D13" s="329"/>
      <c r="E13" s="196"/>
    </row>
    <row r="14" ht="36" customHeight="1" spans="1:5">
      <c r="A14" s="325" t="s">
        <v>1170</v>
      </c>
      <c r="B14" s="106">
        <v>17690</v>
      </c>
      <c r="C14" s="328"/>
      <c r="D14" s="329"/>
      <c r="E14" s="196" t="str">
        <f t="shared" ref="E14:E22" si="1">IF(A14&lt;&gt;"",IF(SUM(B14:D14)&lt;&gt;0,"是","否"),"是")</f>
        <v>是</v>
      </c>
    </row>
    <row r="15" ht="36" customHeight="1" spans="1:5">
      <c r="A15" s="325" t="s">
        <v>1171</v>
      </c>
      <c r="B15" s="106">
        <v>3000</v>
      </c>
      <c r="C15" s="328"/>
      <c r="D15" s="329"/>
      <c r="E15" s="196" t="str">
        <f t="shared" si="1"/>
        <v>是</v>
      </c>
    </row>
    <row r="16" ht="36" customHeight="1" spans="1:5">
      <c r="A16" s="325" t="s">
        <v>1172</v>
      </c>
      <c r="B16" s="106">
        <v>560</v>
      </c>
      <c r="C16" s="328"/>
      <c r="D16" s="329">
        <v>5000</v>
      </c>
      <c r="E16" s="196" t="str">
        <f t="shared" si="1"/>
        <v>是</v>
      </c>
    </row>
    <row r="17" ht="36" customHeight="1" spans="1:5">
      <c r="A17" s="325" t="s">
        <v>1173</v>
      </c>
      <c r="B17" s="106">
        <v>700</v>
      </c>
      <c r="C17" s="328">
        <v>3800</v>
      </c>
      <c r="D17" s="329"/>
      <c r="E17" s="196" t="str">
        <f t="shared" si="1"/>
        <v>是</v>
      </c>
    </row>
    <row r="18" ht="36" customHeight="1" spans="1:5">
      <c r="A18" s="325" t="s">
        <v>1174</v>
      </c>
      <c r="B18" s="106"/>
      <c r="C18" s="328">
        <v>1257</v>
      </c>
      <c r="D18" s="329"/>
      <c r="E18" s="196" t="str">
        <f t="shared" si="1"/>
        <v>是</v>
      </c>
    </row>
    <row r="19" ht="36" customHeight="1" spans="1:5">
      <c r="A19" s="325" t="s">
        <v>1175</v>
      </c>
      <c r="B19" s="106">
        <v>900</v>
      </c>
      <c r="C19" s="328">
        <v>2163</v>
      </c>
      <c r="D19" s="329"/>
      <c r="E19" s="196" t="str">
        <f t="shared" si="1"/>
        <v>是</v>
      </c>
    </row>
    <row r="20" ht="36" customHeight="1" spans="1:5">
      <c r="A20" s="325" t="s">
        <v>1176</v>
      </c>
      <c r="B20" s="106">
        <v>1300</v>
      </c>
      <c r="E20" s="196" t="str">
        <f t="shared" si="1"/>
        <v>是</v>
      </c>
    </row>
    <row r="21" ht="36" customHeight="1" spans="1:5">
      <c r="A21" s="325" t="s">
        <v>1177</v>
      </c>
      <c r="B21" s="106">
        <v>160</v>
      </c>
      <c r="E21" s="196" t="str">
        <f t="shared" si="1"/>
        <v>是</v>
      </c>
    </row>
    <row r="22" ht="36" customHeight="1" spans="1:5">
      <c r="A22" s="325" t="s">
        <v>1178</v>
      </c>
      <c r="B22" s="106">
        <v>250</v>
      </c>
      <c r="E22" s="196" t="str">
        <f t="shared" si="1"/>
        <v>是</v>
      </c>
    </row>
    <row r="23" ht="36" hidden="1" customHeight="1" spans="1:5">
      <c r="A23" s="325" t="s">
        <v>1179</v>
      </c>
      <c r="B23" s="106">
        <v>7760</v>
      </c>
      <c r="E23" s="196"/>
    </row>
    <row r="24" ht="36" hidden="1" customHeight="1" spans="1:5">
      <c r="A24" s="325" t="s">
        <v>1180</v>
      </c>
      <c r="B24" s="106"/>
      <c r="E24" s="196" t="str">
        <f>IF(A24&lt;&gt;"",IF(SUM(B24:D24)&lt;&gt;0,"是","否"),"是")</f>
        <v>否</v>
      </c>
    </row>
    <row r="25" ht="36" customHeight="1" spans="1:5">
      <c r="A25" s="330" t="s">
        <v>1181</v>
      </c>
      <c r="B25" s="106">
        <f>SUM(B4:B23)</f>
        <v>45000</v>
      </c>
      <c r="E25" s="196" t="str">
        <f>IF(A25&lt;&gt;"",IF(SUM(B25:D25)&lt;&gt;0,"是","否"),"是")</f>
        <v>是</v>
      </c>
    </row>
  </sheetData>
  <autoFilter xmlns:etc="http://www.wps.cn/officeDocument/2017/etCustomData" ref="A3:E25" etc:filterBottomFollowUsedRange="0">
    <filterColumn colId="4">
      <customFilters>
        <customFilter operator="equal" val="是"/>
      </customFilters>
    </filterColumn>
    <extLst/>
  </autoFilter>
  <mergeCells count="1">
    <mergeCell ref="A1:D1"/>
  </mergeCells>
  <conditionalFormatting sqref="E4">
    <cfRule type="cellIs" dxfId="2" priority="2" stopIfTrue="1" operator="lessThan">
      <formula>0</formula>
    </cfRule>
  </conditionalFormatting>
  <conditionalFormatting sqref="E5:E25">
    <cfRule type="cellIs" dxfId="2" priority="1" stopIfTrue="1" operator="lessThan">
      <formula>0</formula>
    </cfRule>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21"/>
  <sheetViews>
    <sheetView view="pageBreakPreview" zoomScaleNormal="100" workbookViewId="0">
      <selection activeCell="F15" sqref="F15"/>
    </sheetView>
  </sheetViews>
  <sheetFormatPr defaultColWidth="9" defaultRowHeight="14.25" outlineLevelCol="3"/>
  <cols>
    <col min="1" max="1" width="43.6333333333333" style="113" customWidth="1"/>
    <col min="2" max="2" width="20.6333333333333" style="115" customWidth="1"/>
    <col min="3" max="3" width="20.6333333333333" style="113" customWidth="1"/>
    <col min="4" max="4" width="20" style="259" customWidth="1"/>
    <col min="5" max="5" width="12.6333333333333" style="113"/>
    <col min="6" max="16377" width="9" style="113"/>
    <col min="16378" max="16379" width="35.6333333333333" style="113"/>
    <col min="16380" max="16384" width="9" style="113"/>
  </cols>
  <sheetData>
    <row r="1" s="113" customFormat="1" ht="45" customHeight="1" spans="1:4">
      <c r="A1" s="118" t="s">
        <v>1182</v>
      </c>
      <c r="B1" s="118"/>
      <c r="C1" s="118"/>
      <c r="D1" s="118"/>
    </row>
    <row r="2" s="113" customFormat="1" ht="20.1" customHeight="1" spans="1:4">
      <c r="A2" s="119"/>
      <c r="B2" s="119"/>
      <c r="C2" s="312"/>
      <c r="D2" s="313" t="s">
        <v>1</v>
      </c>
    </row>
    <row r="3" s="114" customFormat="1" ht="45" customHeight="1" spans="1:4">
      <c r="A3" s="121" t="s">
        <v>1183</v>
      </c>
      <c r="B3" s="121" t="s">
        <v>1181</v>
      </c>
      <c r="C3" s="314" t="s">
        <v>1184</v>
      </c>
      <c r="D3" s="314" t="s">
        <v>1185</v>
      </c>
    </row>
    <row r="4" s="113" customFormat="1" ht="36" customHeight="1" spans="1:4">
      <c r="A4" s="315" t="s">
        <v>1186</v>
      </c>
      <c r="B4" s="316">
        <v>22000</v>
      </c>
      <c r="C4" s="316"/>
      <c r="D4" s="316">
        <v>22000</v>
      </c>
    </row>
    <row r="5" s="113" customFormat="1" ht="36" customHeight="1" spans="1:4">
      <c r="A5" s="125" t="s">
        <v>1187</v>
      </c>
      <c r="B5" s="316">
        <f>SUM(C5+D5)</f>
        <v>1500</v>
      </c>
      <c r="C5" s="316"/>
      <c r="D5" s="146">
        <v>1500</v>
      </c>
    </row>
    <row r="6" s="113" customFormat="1" ht="36" customHeight="1" spans="1:4">
      <c r="A6" s="125" t="s">
        <v>1188</v>
      </c>
      <c r="B6" s="316">
        <f t="shared" ref="B6:B16" si="0">SUM(C6+D6)</f>
        <v>2000</v>
      </c>
      <c r="C6" s="316"/>
      <c r="D6" s="146">
        <v>2000</v>
      </c>
    </row>
    <row r="7" s="113" customFormat="1" ht="36" customHeight="1" spans="1:4">
      <c r="A7" s="125" t="s">
        <v>1189</v>
      </c>
      <c r="B7" s="316">
        <f t="shared" si="0"/>
        <v>1500</v>
      </c>
      <c r="C7" s="316"/>
      <c r="D7" s="146">
        <v>1500</v>
      </c>
    </row>
    <row r="8" s="113" customFormat="1" ht="36" customHeight="1" spans="1:4">
      <c r="A8" s="125" t="s">
        <v>1190</v>
      </c>
      <c r="B8" s="316">
        <f t="shared" si="0"/>
        <v>2000</v>
      </c>
      <c r="C8" s="316"/>
      <c r="D8" s="146">
        <v>2000</v>
      </c>
    </row>
    <row r="9" s="113" customFormat="1" ht="36" customHeight="1" spans="1:4">
      <c r="A9" s="125" t="s">
        <v>1191</v>
      </c>
      <c r="B9" s="316">
        <f t="shared" si="0"/>
        <v>2000</v>
      </c>
      <c r="C9" s="316"/>
      <c r="D9" s="146">
        <v>2000</v>
      </c>
    </row>
    <row r="10" s="113" customFormat="1" ht="36" customHeight="1" spans="1:4">
      <c r="A10" s="125" t="s">
        <v>1192</v>
      </c>
      <c r="B10" s="316">
        <f t="shared" si="0"/>
        <v>2000</v>
      </c>
      <c r="C10" s="316"/>
      <c r="D10" s="146">
        <v>2000</v>
      </c>
    </row>
    <row r="11" s="113" customFormat="1" ht="36" customHeight="1" spans="1:4">
      <c r="A11" s="125" t="s">
        <v>1193</v>
      </c>
      <c r="B11" s="316">
        <f t="shared" si="0"/>
        <v>3000</v>
      </c>
      <c r="C11" s="316"/>
      <c r="D11" s="146">
        <v>3000</v>
      </c>
    </row>
    <row r="12" s="113" customFormat="1" ht="36" customHeight="1" spans="1:4">
      <c r="A12" s="125" t="s">
        <v>1194</v>
      </c>
      <c r="B12" s="316">
        <f t="shared" si="0"/>
        <v>1700</v>
      </c>
      <c r="C12" s="316"/>
      <c r="D12" s="146">
        <v>1700</v>
      </c>
    </row>
    <row r="13" s="113" customFormat="1" ht="36" customHeight="1" spans="1:4">
      <c r="A13" s="125" t="s">
        <v>1195</v>
      </c>
      <c r="B13" s="316">
        <f t="shared" si="0"/>
        <v>1500</v>
      </c>
      <c r="C13" s="316"/>
      <c r="D13" s="146">
        <v>1500</v>
      </c>
    </row>
    <row r="14" s="113" customFormat="1" ht="36" customHeight="1" spans="1:4">
      <c r="A14" s="125" t="s">
        <v>1196</v>
      </c>
      <c r="B14" s="316">
        <f t="shared" si="0"/>
        <v>2000</v>
      </c>
      <c r="C14" s="316"/>
      <c r="D14" s="146">
        <v>2000</v>
      </c>
    </row>
    <row r="15" s="113" customFormat="1" ht="36" customHeight="1" spans="1:4">
      <c r="A15" s="125" t="s">
        <v>1197</v>
      </c>
      <c r="B15" s="316">
        <f t="shared" si="0"/>
        <v>1600</v>
      </c>
      <c r="C15" s="316"/>
      <c r="D15" s="146">
        <v>1600</v>
      </c>
    </row>
    <row r="16" s="113" customFormat="1" ht="36" customHeight="1" spans="1:4">
      <c r="A16" s="125" t="s">
        <v>1198</v>
      </c>
      <c r="B16" s="316">
        <f t="shared" si="0"/>
        <v>1200</v>
      </c>
      <c r="C16" s="123"/>
      <c r="D16" s="146">
        <v>1200</v>
      </c>
    </row>
    <row r="17" s="113" customFormat="1" ht="36" customHeight="1" spans="1:4">
      <c r="A17" s="315" t="s">
        <v>1199</v>
      </c>
      <c r="B17" s="316">
        <v>22000</v>
      </c>
      <c r="C17" s="316"/>
      <c r="D17" s="316">
        <v>22000</v>
      </c>
    </row>
    <row r="18" s="113" customFormat="1" spans="2:4">
      <c r="B18" s="317"/>
      <c r="C18" s="318"/>
      <c r="D18" s="319"/>
    </row>
    <row r="19" s="113" customFormat="1" spans="2:4">
      <c r="B19" s="115"/>
      <c r="C19" s="320"/>
      <c r="D19" s="259"/>
    </row>
    <row r="20" s="113" customFormat="1" spans="2:4">
      <c r="B20" s="115"/>
      <c r="C20" s="320"/>
      <c r="D20" s="259"/>
    </row>
    <row r="21" s="113" customFormat="1" spans="2:4">
      <c r="B21" s="115"/>
      <c r="C21" s="320"/>
      <c r="D21" s="259"/>
    </row>
  </sheetData>
  <mergeCells count="1">
    <mergeCell ref="A1:D1"/>
  </mergeCells>
  <conditionalFormatting sqref="D1">
    <cfRule type="cellIs" dxfId="0" priority="4" stopIfTrue="1" operator="lessThanOrEqual">
      <formula>-1</formula>
    </cfRule>
    <cfRule type="cellIs" dxfId="0" priority="3" stopIfTrue="1" operator="greaterThanOrEqual">
      <formula>10</formula>
    </cfRule>
  </conditionalFormatting>
  <conditionalFormatting sqref="B3:C3">
    <cfRule type="cellIs" dxfId="0" priority="2" stopIfTrue="1" operator="lessThanOrEqual">
      <formula>-1</formula>
    </cfRule>
  </conditionalFormatting>
  <conditionalFormatting sqref="B4:C16">
    <cfRule type="cellIs" dxfId="0" priority="1" stopIfTrue="1" operator="lessThanOrEqual">
      <formula>-1</formula>
    </cfRule>
  </conditionalFormatting>
  <pageMargins left="0.75" right="0.75" top="1" bottom="1" header="0.5" footer="0.5"/>
  <pageSetup paperSize="9" scale="8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A1" sqref="$A1:$XFD1048576"/>
    </sheetView>
  </sheetViews>
  <sheetFormatPr defaultColWidth="9" defaultRowHeight="13.5" outlineLevelCol="4"/>
  <cols>
    <col min="1" max="1" width="37.75" style="295" customWidth="1"/>
    <col min="2" max="2" width="22" style="295" customWidth="1"/>
    <col min="3" max="4" width="23.8833333333333" style="295" customWidth="1"/>
    <col min="5" max="5" width="24.5" style="295" customWidth="1"/>
    <col min="6" max="248" width="9" style="295"/>
    <col min="249" max="16384" width="9" style="1"/>
  </cols>
  <sheetData>
    <row r="1" s="295" customFormat="1" ht="40.5" customHeight="1" spans="1:5">
      <c r="A1" s="296" t="s">
        <v>1200</v>
      </c>
      <c r="B1" s="296"/>
      <c r="C1" s="296"/>
      <c r="D1" s="296"/>
      <c r="E1" s="296"/>
    </row>
    <row r="2" s="295" customFormat="1" ht="17" customHeight="1" spans="1:5">
      <c r="A2" s="297"/>
      <c r="B2" s="297"/>
      <c r="C2" s="297"/>
      <c r="D2" s="298"/>
      <c r="E2" s="299" t="s">
        <v>1</v>
      </c>
    </row>
    <row r="3" s="1" customFormat="1" ht="24.95" customHeight="1" spans="1:5">
      <c r="A3" s="300" t="s">
        <v>3</v>
      </c>
      <c r="B3" s="300" t="s">
        <v>4</v>
      </c>
      <c r="C3" s="300" t="s">
        <v>5</v>
      </c>
      <c r="D3" s="301" t="s">
        <v>1201</v>
      </c>
      <c r="E3" s="302"/>
    </row>
    <row r="4" s="1" customFormat="1" ht="24.95" customHeight="1" spans="1:5">
      <c r="A4" s="303"/>
      <c r="B4" s="303"/>
      <c r="C4" s="303"/>
      <c r="D4" s="121" t="s">
        <v>1202</v>
      </c>
      <c r="E4" s="121" t="s">
        <v>1203</v>
      </c>
    </row>
    <row r="5" s="295" customFormat="1" ht="35" customHeight="1" spans="1:5">
      <c r="A5" s="304" t="s">
        <v>1181</v>
      </c>
      <c r="B5" s="305">
        <f>B6+B7+B8</f>
        <v>1556</v>
      </c>
      <c r="C5" s="306">
        <f>C6+C7+C8</f>
        <v>1505</v>
      </c>
      <c r="D5" s="307">
        <f t="shared" ref="D5:D10" si="0">C5-B5</f>
        <v>-51</v>
      </c>
      <c r="E5" s="308">
        <f t="shared" ref="E5:E10" si="1">D5/B5</f>
        <v>-0.033</v>
      </c>
    </row>
    <row r="6" s="295" customFormat="1" ht="35" customHeight="1" spans="1:5">
      <c r="A6" s="309" t="s">
        <v>1204</v>
      </c>
      <c r="B6" s="307">
        <v>16</v>
      </c>
      <c r="C6" s="307">
        <v>10</v>
      </c>
      <c r="D6" s="307">
        <f t="shared" si="0"/>
        <v>-6</v>
      </c>
      <c r="E6" s="308">
        <f t="shared" si="1"/>
        <v>-0.375</v>
      </c>
    </row>
    <row r="7" s="295" customFormat="1" ht="35" customHeight="1" spans="1:5">
      <c r="A7" s="309" t="s">
        <v>1205</v>
      </c>
      <c r="B7" s="306">
        <v>280</v>
      </c>
      <c r="C7" s="306">
        <v>245</v>
      </c>
      <c r="D7" s="307">
        <f t="shared" si="0"/>
        <v>-35</v>
      </c>
      <c r="E7" s="308">
        <f t="shared" si="1"/>
        <v>-0.125</v>
      </c>
    </row>
    <row r="8" s="295" customFormat="1" ht="35" customHeight="1" spans="1:5">
      <c r="A8" s="309" t="s">
        <v>1206</v>
      </c>
      <c r="B8" s="306">
        <f>B9+B10</f>
        <v>1260</v>
      </c>
      <c r="C8" s="306">
        <f>C9+C10</f>
        <v>1250</v>
      </c>
      <c r="D8" s="307">
        <f t="shared" si="0"/>
        <v>-10</v>
      </c>
      <c r="E8" s="308">
        <f t="shared" si="1"/>
        <v>-0.008</v>
      </c>
    </row>
    <row r="9" s="295" customFormat="1" ht="35" customHeight="1" spans="1:5">
      <c r="A9" s="310" t="s">
        <v>1207</v>
      </c>
      <c r="B9" s="307">
        <v>380</v>
      </c>
      <c r="C9" s="307">
        <v>380</v>
      </c>
      <c r="D9" s="307">
        <f t="shared" si="0"/>
        <v>0</v>
      </c>
      <c r="E9" s="308">
        <f t="shared" si="1"/>
        <v>0</v>
      </c>
    </row>
    <row r="10" s="295" customFormat="1" ht="35" customHeight="1" spans="1:5">
      <c r="A10" s="310" t="s">
        <v>1208</v>
      </c>
      <c r="B10" s="307">
        <v>880</v>
      </c>
      <c r="C10" s="307">
        <v>870</v>
      </c>
      <c r="D10" s="307">
        <f t="shared" si="0"/>
        <v>-10</v>
      </c>
      <c r="E10" s="308">
        <f t="shared" si="1"/>
        <v>-0.011</v>
      </c>
    </row>
    <row r="11" s="295" customFormat="1" ht="175" customHeight="1" spans="1:5">
      <c r="A11" s="311" t="s">
        <v>1209</v>
      </c>
      <c r="B11" s="311"/>
      <c r="C11" s="311"/>
      <c r="D11" s="311"/>
      <c r="E11" s="311"/>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1">
    <tabColor rgb="FF00B0F0"/>
  </sheetPr>
  <dimension ref="A1:F42"/>
  <sheetViews>
    <sheetView showGridLines="0" showZeros="0" view="pageBreakPreview" zoomScaleNormal="115" workbookViewId="0">
      <pane ySplit="3" topLeftCell="A4" activePane="bottomLeft" state="frozen"/>
      <selection/>
      <selection pane="bottomLeft" activeCell="B1" sqref="B1:E1"/>
    </sheetView>
  </sheetViews>
  <sheetFormatPr defaultColWidth="9" defaultRowHeight="14.25" outlineLevelCol="5"/>
  <cols>
    <col min="1" max="1" width="15" style="113" customWidth="1"/>
    <col min="2" max="2" width="50.75" style="113" customWidth="1"/>
    <col min="3" max="4" width="20.6333333333333" style="113" customWidth="1"/>
    <col min="5" max="5" width="20.6333333333333" style="259" customWidth="1"/>
    <col min="6" max="6" width="3.75" style="113" customWidth="1"/>
    <col min="7" max="16384" width="9" style="113"/>
  </cols>
  <sheetData>
    <row r="1" ht="45" customHeight="1" spans="1:6">
      <c r="A1" s="115"/>
      <c r="B1" s="260" t="s">
        <v>1210</v>
      </c>
      <c r="C1" s="260"/>
      <c r="D1" s="260"/>
      <c r="E1" s="260"/>
      <c r="F1" s="115"/>
    </row>
    <row r="2" s="257" customFormat="1" ht="20.1" customHeight="1" spans="1:6">
      <c r="A2" s="261"/>
      <c r="B2" s="262"/>
      <c r="C2" s="263"/>
      <c r="D2" s="262"/>
      <c r="E2" s="264" t="s">
        <v>1</v>
      </c>
      <c r="F2" s="261"/>
    </row>
    <row r="3" s="258" customFormat="1" ht="45" customHeight="1" spans="1:6">
      <c r="A3" s="265" t="s">
        <v>2</v>
      </c>
      <c r="B3" s="266" t="s">
        <v>3</v>
      </c>
      <c r="C3" s="135" t="s">
        <v>4</v>
      </c>
      <c r="D3" s="135" t="s">
        <v>5</v>
      </c>
      <c r="E3" s="135" t="s">
        <v>6</v>
      </c>
      <c r="F3" s="267" t="s">
        <v>7</v>
      </c>
    </row>
    <row r="4" s="258" customFormat="1" ht="36" customHeight="1" spans="1:6">
      <c r="A4" s="226" t="s">
        <v>1211</v>
      </c>
      <c r="B4" s="220" t="s">
        <v>1212</v>
      </c>
      <c r="C4" s="268"/>
      <c r="D4" s="268"/>
      <c r="E4" s="269" t="str">
        <f>IF(C4&gt;0,D4/C4-1,IF(C4&lt;0,-(D4/C4-1),""))</f>
        <v/>
      </c>
      <c r="F4" s="270" t="str">
        <f t="shared" ref="F4:F29" si="0">IF(LEN(A4)=7,"是",IF(B4&lt;&gt;"",IF(SUM(C4:D4)&lt;&gt;0,"是","否"),"是"))</f>
        <v>是</v>
      </c>
    </row>
    <row r="5" ht="36" customHeight="1" spans="1:6">
      <c r="A5" s="226" t="s">
        <v>1213</v>
      </c>
      <c r="B5" s="220" t="s">
        <v>1214</v>
      </c>
      <c r="C5" s="268"/>
      <c r="D5" s="268"/>
      <c r="E5" s="269" t="str">
        <f t="shared" ref="E5:E12" si="1">IF(C5&gt;0,D5/C5-1,IF(C5&lt;0,-(D5/C5-1),""))</f>
        <v/>
      </c>
      <c r="F5" s="270" t="str">
        <f t="shared" si="0"/>
        <v>是</v>
      </c>
    </row>
    <row r="6" ht="36" customHeight="1" spans="1:6">
      <c r="A6" s="226" t="s">
        <v>1215</v>
      </c>
      <c r="B6" s="220" t="s">
        <v>1216</v>
      </c>
      <c r="C6" s="268"/>
      <c r="D6" s="268"/>
      <c r="E6" s="269" t="str">
        <f t="shared" si="1"/>
        <v/>
      </c>
      <c r="F6" s="270" t="str">
        <f t="shared" si="0"/>
        <v>是</v>
      </c>
    </row>
    <row r="7" ht="36" customHeight="1" spans="1:6">
      <c r="A7" s="226" t="s">
        <v>1217</v>
      </c>
      <c r="B7" s="220" t="s">
        <v>1218</v>
      </c>
      <c r="C7" s="268"/>
      <c r="D7" s="268"/>
      <c r="E7" s="269" t="str">
        <f t="shared" si="1"/>
        <v/>
      </c>
      <c r="F7" s="270" t="str">
        <f t="shared" si="0"/>
        <v>是</v>
      </c>
    </row>
    <row r="8" ht="36" customHeight="1" spans="1:6">
      <c r="A8" s="226" t="s">
        <v>1219</v>
      </c>
      <c r="B8" s="220" t="s">
        <v>1220</v>
      </c>
      <c r="C8" s="268"/>
      <c r="D8" s="271">
        <v>1480</v>
      </c>
      <c r="E8" s="269" t="str">
        <f t="shared" si="1"/>
        <v/>
      </c>
      <c r="F8" s="270" t="str">
        <f t="shared" si="0"/>
        <v>是</v>
      </c>
    </row>
    <row r="9" ht="36" customHeight="1" spans="1:6">
      <c r="A9" s="226" t="s">
        <v>1221</v>
      </c>
      <c r="B9" s="220" t="s">
        <v>1222</v>
      </c>
      <c r="C9" s="268"/>
      <c r="D9" s="268"/>
      <c r="E9" s="269" t="str">
        <f t="shared" si="1"/>
        <v/>
      </c>
      <c r="F9" s="270" t="str">
        <f t="shared" si="0"/>
        <v>是</v>
      </c>
    </row>
    <row r="10" ht="36" customHeight="1" spans="1:6">
      <c r="A10" s="226" t="s">
        <v>1223</v>
      </c>
      <c r="B10" s="220" t="s">
        <v>1224</v>
      </c>
      <c r="C10" s="271">
        <f>SUM(C11:C15)</f>
        <v>250000</v>
      </c>
      <c r="D10" s="271">
        <f>SUM(D11:D15)</f>
        <v>120000</v>
      </c>
      <c r="E10" s="269">
        <f t="shared" si="1"/>
        <v>-0.52</v>
      </c>
      <c r="F10" s="270" t="str">
        <f t="shared" si="0"/>
        <v>是</v>
      </c>
    </row>
    <row r="11" ht="36" customHeight="1" spans="1:6">
      <c r="A11" s="226" t="s">
        <v>1225</v>
      </c>
      <c r="B11" s="227" t="s">
        <v>1226</v>
      </c>
      <c r="C11" s="271">
        <v>250000</v>
      </c>
      <c r="D11" s="271">
        <v>111100</v>
      </c>
      <c r="E11" s="269">
        <f t="shared" si="1"/>
        <v>-0.556</v>
      </c>
      <c r="F11" s="139" t="str">
        <f t="shared" si="0"/>
        <v>是</v>
      </c>
    </row>
    <row r="12" ht="36" customHeight="1" spans="1:6">
      <c r="A12" s="226" t="s">
        <v>1227</v>
      </c>
      <c r="B12" s="227" t="s">
        <v>1228</v>
      </c>
      <c r="C12" s="271">
        <v>0</v>
      </c>
      <c r="D12" s="271">
        <v>1900</v>
      </c>
      <c r="E12" s="269" t="str">
        <f t="shared" si="1"/>
        <v/>
      </c>
      <c r="F12" s="270" t="str">
        <f t="shared" si="0"/>
        <v>是</v>
      </c>
    </row>
    <row r="13" ht="36" customHeight="1" spans="1:6">
      <c r="A13" s="226" t="s">
        <v>1229</v>
      </c>
      <c r="B13" s="227" t="s">
        <v>1230</v>
      </c>
      <c r="C13" s="271">
        <v>0</v>
      </c>
      <c r="D13" s="271">
        <v>7000</v>
      </c>
      <c r="E13" s="269" t="str">
        <f t="shared" ref="E13:E41" si="2">IF(C13&gt;0,D13/C13-1,IF(C13&lt;0,-(D13/C13-1),""))</f>
        <v/>
      </c>
      <c r="F13" s="270" t="str">
        <f t="shared" si="0"/>
        <v>是</v>
      </c>
    </row>
    <row r="14" ht="36" hidden="1" customHeight="1" spans="1:6">
      <c r="A14" s="226" t="s">
        <v>1231</v>
      </c>
      <c r="B14" s="227" t="s">
        <v>1232</v>
      </c>
      <c r="C14" s="232">
        <v>0</v>
      </c>
      <c r="D14" s="232"/>
      <c r="E14" s="269" t="str">
        <f t="shared" si="2"/>
        <v/>
      </c>
      <c r="F14" s="270" t="str">
        <f t="shared" si="0"/>
        <v>否</v>
      </c>
    </row>
    <row r="15" ht="36" hidden="1" customHeight="1" spans="1:6">
      <c r="A15" s="226" t="s">
        <v>1233</v>
      </c>
      <c r="B15" s="224" t="s">
        <v>1234</v>
      </c>
      <c r="C15" s="272"/>
      <c r="D15" s="272"/>
      <c r="E15" s="269" t="str">
        <f t="shared" si="2"/>
        <v/>
      </c>
      <c r="F15" s="270" t="str">
        <f t="shared" si="0"/>
        <v>否</v>
      </c>
    </row>
    <row r="16" ht="36" customHeight="1" spans="1:6">
      <c r="A16" s="273" t="s">
        <v>1235</v>
      </c>
      <c r="B16" s="122" t="s">
        <v>1236</v>
      </c>
      <c r="C16" s="268"/>
      <c r="D16" s="268"/>
      <c r="E16" s="269" t="str">
        <f t="shared" si="2"/>
        <v/>
      </c>
      <c r="F16" s="270" t="str">
        <f t="shared" si="0"/>
        <v>是</v>
      </c>
    </row>
    <row r="17" ht="36" customHeight="1" spans="1:6">
      <c r="A17" s="273" t="s">
        <v>1237</v>
      </c>
      <c r="B17" s="122" t="s">
        <v>1238</v>
      </c>
      <c r="C17" s="268"/>
      <c r="D17" s="268"/>
      <c r="E17" s="269" t="str">
        <f t="shared" si="2"/>
        <v/>
      </c>
      <c r="F17" s="270" t="str">
        <f t="shared" si="0"/>
        <v>是</v>
      </c>
    </row>
    <row r="18" ht="36" hidden="1" customHeight="1" spans="1:6">
      <c r="A18" s="273" t="s">
        <v>1239</v>
      </c>
      <c r="B18" s="142" t="s">
        <v>1240</v>
      </c>
      <c r="C18" s="272"/>
      <c r="D18" s="272"/>
      <c r="E18" s="269" t="str">
        <f t="shared" si="2"/>
        <v/>
      </c>
      <c r="F18" s="270" t="str">
        <f t="shared" si="0"/>
        <v>否</v>
      </c>
    </row>
    <row r="19" ht="36" hidden="1" customHeight="1" spans="1:6">
      <c r="A19" s="273" t="s">
        <v>1241</v>
      </c>
      <c r="B19" s="142" t="s">
        <v>1242</v>
      </c>
      <c r="C19" s="272"/>
      <c r="D19" s="272"/>
      <c r="E19" s="269" t="str">
        <f t="shared" si="2"/>
        <v/>
      </c>
      <c r="F19" s="270" t="str">
        <f t="shared" si="0"/>
        <v>否</v>
      </c>
    </row>
    <row r="20" ht="36" customHeight="1" spans="1:6">
      <c r="A20" s="273" t="s">
        <v>1243</v>
      </c>
      <c r="B20" s="122" t="s">
        <v>1244</v>
      </c>
      <c r="C20" s="271">
        <v>1400</v>
      </c>
      <c r="D20" s="271">
        <v>800</v>
      </c>
      <c r="E20" s="269">
        <f t="shared" si="2"/>
        <v>-0.429</v>
      </c>
      <c r="F20" s="270" t="str">
        <f t="shared" si="0"/>
        <v>是</v>
      </c>
    </row>
    <row r="21" ht="36" customHeight="1" spans="1:6">
      <c r="A21" s="273" t="s">
        <v>1245</v>
      </c>
      <c r="B21" s="122" t="s">
        <v>1246</v>
      </c>
      <c r="C21" s="268"/>
      <c r="D21" s="268"/>
      <c r="E21" s="269" t="str">
        <f t="shared" si="2"/>
        <v/>
      </c>
      <c r="F21" s="270" t="str">
        <f t="shared" si="0"/>
        <v>是</v>
      </c>
    </row>
    <row r="22" ht="36" customHeight="1" spans="1:6">
      <c r="A22" s="273" t="s">
        <v>1247</v>
      </c>
      <c r="B22" s="122" t="s">
        <v>1248</v>
      </c>
      <c r="C22" s="268"/>
      <c r="D22" s="268"/>
      <c r="E22" s="269" t="str">
        <f t="shared" si="2"/>
        <v/>
      </c>
      <c r="F22" s="270" t="str">
        <f t="shared" si="0"/>
        <v>是</v>
      </c>
    </row>
    <row r="23" ht="36" customHeight="1" spans="1:6">
      <c r="A23" s="226" t="s">
        <v>1249</v>
      </c>
      <c r="B23" s="220" t="s">
        <v>1250</v>
      </c>
      <c r="C23" s="268"/>
      <c r="D23" s="268"/>
      <c r="E23" s="269" t="str">
        <f t="shared" si="2"/>
        <v/>
      </c>
      <c r="F23" s="270" t="str">
        <f t="shared" si="0"/>
        <v>是</v>
      </c>
    </row>
    <row r="24" ht="36" customHeight="1" spans="1:6">
      <c r="A24" s="226" t="s">
        <v>1251</v>
      </c>
      <c r="B24" s="220" t="s">
        <v>1252</v>
      </c>
      <c r="C24" s="271">
        <v>1400</v>
      </c>
      <c r="D24" s="271">
        <v>1409</v>
      </c>
      <c r="E24" s="269">
        <f t="shared" si="2"/>
        <v>0.006</v>
      </c>
      <c r="F24" s="270" t="str">
        <f t="shared" si="0"/>
        <v>是</v>
      </c>
    </row>
    <row r="25" ht="36" customHeight="1" spans="1:6">
      <c r="A25" s="226" t="s">
        <v>1253</v>
      </c>
      <c r="B25" s="220" t="s">
        <v>1254</v>
      </c>
      <c r="C25" s="268"/>
      <c r="D25" s="268"/>
      <c r="E25" s="269" t="str">
        <f t="shared" si="2"/>
        <v/>
      </c>
      <c r="F25" s="270" t="str">
        <f t="shared" si="0"/>
        <v>是</v>
      </c>
    </row>
    <row r="26" ht="36" customHeight="1" spans="1:6">
      <c r="A26" s="226" t="s">
        <v>1255</v>
      </c>
      <c r="B26" s="220" t="s">
        <v>1256</v>
      </c>
      <c r="C26" s="268"/>
      <c r="D26" s="268"/>
      <c r="E26" s="269" t="str">
        <f t="shared" si="2"/>
        <v/>
      </c>
      <c r="F26" s="270" t="str">
        <f t="shared" si="0"/>
        <v>是</v>
      </c>
    </row>
    <row r="27" ht="36" customHeight="1" spans="1:6">
      <c r="A27" s="226" t="s">
        <v>1257</v>
      </c>
      <c r="B27" s="220" t="s">
        <v>1258</v>
      </c>
      <c r="C27" s="271">
        <v>4732</v>
      </c>
      <c r="D27" s="271">
        <v>10011</v>
      </c>
      <c r="E27" s="269">
        <f t="shared" si="2"/>
        <v>1.116</v>
      </c>
      <c r="F27" s="270" t="str">
        <f t="shared" si="0"/>
        <v>是</v>
      </c>
    </row>
    <row r="28" ht="36" customHeight="1" spans="1:6">
      <c r="A28" s="226"/>
      <c r="B28" s="224"/>
      <c r="C28" s="272"/>
      <c r="D28" s="272"/>
      <c r="E28" s="269" t="str">
        <f t="shared" si="2"/>
        <v/>
      </c>
      <c r="F28" s="139" t="str">
        <f t="shared" si="0"/>
        <v>是</v>
      </c>
    </row>
    <row r="29" ht="36" customHeight="1" spans="1:6">
      <c r="A29" s="243"/>
      <c r="B29" s="244" t="s">
        <v>1259</v>
      </c>
      <c r="C29" s="274">
        <f>SUM(C6,C7,C8,C9,C10,C16,C17,C20,C21,C22,C23,C24,C25,C26,C27)</f>
        <v>257532</v>
      </c>
      <c r="D29" s="274">
        <f>SUM(D6,D7,D8,D9,D10,D16,D17,D20,D21,D22,D23,D24,D25,D26,D27)</f>
        <v>133700</v>
      </c>
      <c r="E29" s="269">
        <f t="shared" si="2"/>
        <v>-0.481</v>
      </c>
      <c r="F29" s="139" t="str">
        <f t="shared" si="0"/>
        <v>是</v>
      </c>
    </row>
    <row r="30" ht="36" hidden="1" customHeight="1" spans="1:6">
      <c r="A30" s="275">
        <v>105</v>
      </c>
      <c r="B30" s="276" t="s">
        <v>1260</v>
      </c>
      <c r="C30" s="277"/>
      <c r="D30" s="277"/>
      <c r="E30" s="269" t="str">
        <f t="shared" si="2"/>
        <v/>
      </c>
      <c r="F30" s="139" t="str">
        <f t="shared" ref="F30:F37" si="3">IF(LEN(A30)=7,"是",IF(B30&lt;&gt;"",IF(SUM(C30:D30)&lt;&gt;0,"是","否"),"是"))</f>
        <v>否</v>
      </c>
    </row>
    <row r="31" ht="36" customHeight="1" spans="1:6">
      <c r="A31" s="275">
        <v>110</v>
      </c>
      <c r="B31" s="276" t="s">
        <v>60</v>
      </c>
      <c r="C31" s="278">
        <f>SUM(C32,C35,C37)</f>
        <v>242790</v>
      </c>
      <c r="D31" s="278">
        <f>SUM(D32,D35,D37)</f>
        <v>131141</v>
      </c>
      <c r="E31" s="269">
        <f t="shared" si="2"/>
        <v>-0.46</v>
      </c>
      <c r="F31" s="139" t="str">
        <f t="shared" si="3"/>
        <v>是</v>
      </c>
    </row>
    <row r="32" ht="36" customHeight="1" spans="1:6">
      <c r="A32" s="279">
        <v>11004</v>
      </c>
      <c r="B32" s="280" t="s">
        <v>1261</v>
      </c>
      <c r="C32" s="278">
        <v>3000</v>
      </c>
      <c r="D32" s="278">
        <v>4500</v>
      </c>
      <c r="E32" s="269">
        <f t="shared" si="2"/>
        <v>0.5</v>
      </c>
      <c r="F32" s="139" t="str">
        <f t="shared" si="3"/>
        <v>是</v>
      </c>
    </row>
    <row r="33" ht="36" customHeight="1" spans="1:6">
      <c r="A33" s="279">
        <v>1100401</v>
      </c>
      <c r="B33" s="280" t="s">
        <v>1262</v>
      </c>
      <c r="C33" s="281"/>
      <c r="D33" s="281"/>
      <c r="E33" s="269" t="str">
        <f t="shared" si="2"/>
        <v/>
      </c>
      <c r="F33" s="139" t="str">
        <f t="shared" si="3"/>
        <v>是</v>
      </c>
    </row>
    <row r="34" ht="36" customHeight="1" spans="1:6">
      <c r="A34" s="279">
        <v>1100402</v>
      </c>
      <c r="B34" s="280" t="s">
        <v>1263</v>
      </c>
      <c r="C34" s="106"/>
      <c r="D34" s="281"/>
      <c r="E34" s="269" t="str">
        <f t="shared" si="2"/>
        <v/>
      </c>
      <c r="F34" s="139" t="str">
        <f t="shared" si="3"/>
        <v>是</v>
      </c>
    </row>
    <row r="35" ht="36" customHeight="1" spans="1:6">
      <c r="A35" s="279">
        <v>11008</v>
      </c>
      <c r="B35" s="280" t="s">
        <v>64</v>
      </c>
      <c r="C35" s="277">
        <v>17890</v>
      </c>
      <c r="D35" s="277">
        <v>20841</v>
      </c>
      <c r="E35" s="269">
        <f t="shared" si="2"/>
        <v>0.165</v>
      </c>
      <c r="F35" s="139" t="str">
        <f t="shared" si="3"/>
        <v>是</v>
      </c>
    </row>
    <row r="36" ht="36" hidden="1" customHeight="1" spans="1:6">
      <c r="A36" s="282">
        <v>11009</v>
      </c>
      <c r="B36" s="283" t="s">
        <v>65</v>
      </c>
      <c r="C36" s="284"/>
      <c r="D36" s="284"/>
      <c r="E36" s="269" t="str">
        <f t="shared" si="2"/>
        <v/>
      </c>
      <c r="F36" s="139" t="str">
        <f t="shared" si="3"/>
        <v>否</v>
      </c>
    </row>
    <row r="37" ht="36" customHeight="1" spans="1:6">
      <c r="A37" s="285">
        <v>11011</v>
      </c>
      <c r="B37" s="286" t="s">
        <v>1264</v>
      </c>
      <c r="C37" s="278">
        <v>221900</v>
      </c>
      <c r="D37" s="278">
        <v>105800</v>
      </c>
      <c r="E37" s="269">
        <f t="shared" si="2"/>
        <v>-0.523</v>
      </c>
      <c r="F37" s="287" t="s">
        <v>1265</v>
      </c>
    </row>
    <row r="38" ht="36" customHeight="1" spans="1:6">
      <c r="A38" s="288">
        <v>1101102</v>
      </c>
      <c r="B38" s="250" t="s">
        <v>1266</v>
      </c>
      <c r="C38" s="278">
        <v>221900</v>
      </c>
      <c r="D38" s="278">
        <v>105800</v>
      </c>
      <c r="E38" s="269">
        <f t="shared" si="2"/>
        <v>-0.523</v>
      </c>
      <c r="F38" s="139" t="s">
        <v>1265</v>
      </c>
    </row>
    <row r="39" ht="36" customHeight="1" spans="1:6">
      <c r="A39" s="288">
        <v>110110211</v>
      </c>
      <c r="B39" s="250" t="s">
        <v>1267</v>
      </c>
      <c r="C39" s="278">
        <v>221900</v>
      </c>
      <c r="D39" s="278">
        <v>105800</v>
      </c>
      <c r="E39" s="269">
        <f t="shared" si="2"/>
        <v>-0.523</v>
      </c>
      <c r="F39" s="139" t="s">
        <v>1265</v>
      </c>
    </row>
    <row r="40" ht="36" customHeight="1" spans="1:6">
      <c r="A40" s="289"/>
      <c r="B40" s="250" t="s">
        <v>1268</v>
      </c>
      <c r="C40" s="290">
        <v>221900</v>
      </c>
      <c r="D40" s="290">
        <v>105800</v>
      </c>
      <c r="E40" s="269">
        <f t="shared" si="2"/>
        <v>-0.523</v>
      </c>
      <c r="F40" s="139" t="s">
        <v>1265</v>
      </c>
    </row>
    <row r="41" ht="36" hidden="1" customHeight="1" spans="1:6">
      <c r="A41" s="291"/>
      <c r="B41" s="250"/>
      <c r="C41" s="290"/>
      <c r="D41" s="290"/>
      <c r="E41" s="269" t="str">
        <f t="shared" si="2"/>
        <v/>
      </c>
      <c r="F41" s="139"/>
    </row>
    <row r="42" ht="36" customHeight="1" spans="1:6">
      <c r="A42" s="292"/>
      <c r="B42" s="293" t="s">
        <v>68</v>
      </c>
      <c r="C42" s="277">
        <f>C29+C31</f>
        <v>500322</v>
      </c>
      <c r="D42" s="277">
        <f>D29+D31</f>
        <v>264841</v>
      </c>
      <c r="E42" s="294"/>
      <c r="F42" s="139" t="str">
        <f>IF(LEN(A42)=7,"是",IF(B42&lt;&gt;"",IF(SUM(C42:D42)&lt;&gt;0,"是","否"),"是"))</f>
        <v>是</v>
      </c>
    </row>
  </sheetData>
  <autoFilter xmlns:etc="http://www.wps.cn/officeDocument/2017/etCustomData" ref="A3:F42" etc:filterBottomFollowUsedRange="0">
    <filterColumn colId="5">
      <customFilters>
        <customFilter operator="equal" val="是"/>
      </customFilters>
    </filterColumn>
    <extLst/>
  </autoFilter>
  <mergeCells count="1">
    <mergeCell ref="B1:E1"/>
  </mergeCells>
  <conditionalFormatting sqref="B30">
    <cfRule type="expression" dxfId="1" priority="52" stopIfTrue="1">
      <formula>"len($A:$A)=3"</formula>
    </cfRule>
  </conditionalFormatting>
  <conditionalFormatting sqref="C31">
    <cfRule type="expression" dxfId="1" priority="12" stopIfTrue="1">
      <formula>"len($A:$A)=3"</formula>
    </cfRule>
  </conditionalFormatting>
  <conditionalFormatting sqref="D31">
    <cfRule type="expression" dxfId="1" priority="7" stopIfTrue="1">
      <formula>"len($A:$A)=3"</formula>
    </cfRule>
  </conditionalFormatting>
  <conditionalFormatting sqref="C32">
    <cfRule type="expression" dxfId="1" priority="9" stopIfTrue="1">
      <formula>"len($A:$A)=3"</formula>
    </cfRule>
  </conditionalFormatting>
  <conditionalFormatting sqref="D32">
    <cfRule type="expression" dxfId="1" priority="11" stopIfTrue="1">
      <formula>"len($A:$A)=3"</formula>
    </cfRule>
  </conditionalFormatting>
  <conditionalFormatting sqref="C35">
    <cfRule type="expression" dxfId="1" priority="42" stopIfTrue="1">
      <formula>"len($A:$A)=3"</formula>
    </cfRule>
  </conditionalFormatting>
  <conditionalFormatting sqref="D35">
    <cfRule type="expression" dxfId="1" priority="44" stopIfTrue="1">
      <formula>"len($A:$A)=3"</formula>
    </cfRule>
  </conditionalFormatting>
  <conditionalFormatting sqref="B37">
    <cfRule type="expression" dxfId="1" priority="38" stopIfTrue="1">
      <formula>"len($A:$A)=3"</formula>
    </cfRule>
  </conditionalFormatting>
  <conditionalFormatting sqref="C37">
    <cfRule type="expression" dxfId="1" priority="21" stopIfTrue="1">
      <formula>"len($A:$A)=3"</formula>
    </cfRule>
  </conditionalFormatting>
  <conditionalFormatting sqref="D37">
    <cfRule type="expression" dxfId="1" priority="40" stopIfTrue="1">
      <formula>"len($A:$A)=3"</formula>
    </cfRule>
  </conditionalFormatting>
  <conditionalFormatting sqref="A39:B39">
    <cfRule type="expression" dxfId="1" priority="31" stopIfTrue="1">
      <formula>"len($A:$A)=3"</formula>
    </cfRule>
  </conditionalFormatting>
  <conditionalFormatting sqref="C42">
    <cfRule type="expression" dxfId="1" priority="6" stopIfTrue="1">
      <formula>"len($A:$A)=3"</formula>
    </cfRule>
  </conditionalFormatting>
  <conditionalFormatting sqref="D42">
    <cfRule type="expression" dxfId="1" priority="2" stopIfTrue="1">
      <formula>"len($A:$A)=3"</formula>
    </cfRule>
  </conditionalFormatting>
  <conditionalFormatting sqref="B31:B34">
    <cfRule type="expression" dxfId="1" priority="48" stopIfTrue="1">
      <formula>"len($A:$A)=3"</formula>
    </cfRule>
  </conditionalFormatting>
  <conditionalFormatting sqref="B37:B41">
    <cfRule type="expression" dxfId="1" priority="23" stopIfTrue="1">
      <formula>"len($A:$A)=3"</formula>
    </cfRule>
  </conditionalFormatting>
  <conditionalFormatting sqref="B38:B39">
    <cfRule type="expression" dxfId="1" priority="35" stopIfTrue="1">
      <formula>"len($A:$A)=3"</formula>
    </cfRule>
  </conditionalFormatting>
  <conditionalFormatting sqref="B38:B41">
    <cfRule type="expression" dxfId="1" priority="37" stopIfTrue="1">
      <formula>"len($A:$A)=3"</formula>
    </cfRule>
  </conditionalFormatting>
  <conditionalFormatting sqref="B40:B41">
    <cfRule type="expression" dxfId="1" priority="28" stopIfTrue="1">
      <formula>"len($A:$A)=3"</formula>
    </cfRule>
  </conditionalFormatting>
  <conditionalFormatting sqref="C37:C39">
    <cfRule type="expression" dxfId="1" priority="19" stopIfTrue="1">
      <formula>"len($A:$A)=3"</formula>
    </cfRule>
  </conditionalFormatting>
  <conditionalFormatting sqref="C40:C41">
    <cfRule type="expression" dxfId="1" priority="18" stopIfTrue="1">
      <formula>"len($A:$A)=3"</formula>
    </cfRule>
  </conditionalFormatting>
  <conditionalFormatting sqref="D37:D39">
    <cfRule type="expression" dxfId="1" priority="36" stopIfTrue="1">
      <formula>"len($A:$A)=3"</formula>
    </cfRule>
  </conditionalFormatting>
  <conditionalFormatting sqref="D40:D41">
    <cfRule type="expression" dxfId="1" priority="22" stopIfTrue="1">
      <formula>"len($A:$A)=3"</formula>
    </cfRule>
  </conditionalFormatting>
  <conditionalFormatting sqref="C30 C33:C34">
    <cfRule type="expression" dxfId="1" priority="45" stopIfTrue="1">
      <formula>"len($A:$A)=3"</formula>
    </cfRule>
  </conditionalFormatting>
  <conditionalFormatting sqref="A37:B41">
    <cfRule type="expression" dxfId="1" priority="26" stopIfTrue="1">
      <formula>"len($A:$A)=3"</formula>
    </cfRule>
  </conditionalFormatting>
  <conditionalFormatting sqref="A38:B41">
    <cfRule type="expression" dxfId="1" priority="3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tabColor rgb="FF00B0F0"/>
  </sheetPr>
  <dimension ref="A1:G276"/>
  <sheetViews>
    <sheetView showGridLines="0" showZeros="0" view="pageBreakPreview" zoomScaleNormal="115" workbookViewId="0">
      <pane ySplit="3" topLeftCell="A33" activePane="bottomLeft" state="frozen"/>
      <selection/>
      <selection pane="bottomLeft" activeCell="B204" sqref="B204"/>
    </sheetView>
  </sheetViews>
  <sheetFormatPr defaultColWidth="9" defaultRowHeight="14.25" outlineLevelCol="6"/>
  <cols>
    <col min="1" max="1" width="13.5" style="200" customWidth="1"/>
    <col min="2" max="2" width="50.75" style="200" customWidth="1"/>
    <col min="3" max="4" width="20.6333333333333" style="204" customWidth="1"/>
    <col min="5" max="5" width="20.6333333333333" style="205" customWidth="1"/>
    <col min="6" max="6" width="3.75" style="206" customWidth="1"/>
    <col min="7" max="16384" width="9" style="200"/>
  </cols>
  <sheetData>
    <row r="1" s="200" customFormat="1" ht="45" customHeight="1" spans="1:7">
      <c r="A1" s="207"/>
      <c r="B1" s="208" t="s">
        <v>1269</v>
      </c>
      <c r="C1" s="208"/>
      <c r="D1" s="208"/>
      <c r="E1" s="208"/>
      <c r="F1" s="209"/>
      <c r="G1" s="207"/>
    </row>
    <row r="2" s="201" customFormat="1" ht="20.1" customHeight="1" spans="1:7">
      <c r="A2" s="210"/>
      <c r="B2" s="211"/>
      <c r="C2" s="211"/>
      <c r="D2" s="211"/>
      <c r="E2" s="212" t="s">
        <v>1</v>
      </c>
      <c r="F2" s="213"/>
      <c r="G2" s="210"/>
    </row>
    <row r="3" s="202" customFormat="1" ht="45" customHeight="1" spans="1:7">
      <c r="A3" s="214" t="s">
        <v>2</v>
      </c>
      <c r="B3" s="215" t="s">
        <v>3</v>
      </c>
      <c r="C3" s="216" t="s">
        <v>4</v>
      </c>
      <c r="D3" s="216" t="s">
        <v>5</v>
      </c>
      <c r="E3" s="216" t="s">
        <v>6</v>
      </c>
      <c r="F3" s="217" t="s">
        <v>7</v>
      </c>
      <c r="G3" s="218" t="s">
        <v>1270</v>
      </c>
    </row>
    <row r="4" s="200" customFormat="1" ht="36" customHeight="1" spans="1:7">
      <c r="A4" s="219" t="s">
        <v>1271</v>
      </c>
      <c r="B4" s="220" t="s">
        <v>1272</v>
      </c>
      <c r="C4" s="221">
        <f>SUM(C5,C11,C17)</f>
        <v>175</v>
      </c>
      <c r="D4" s="221">
        <f>SUM(D5,D11,D17)</f>
        <v>121</v>
      </c>
      <c r="E4" s="222">
        <f>IF(C4&gt;0,D4/C4-1,IF(C4&lt;0,-(D4/C4-1),""))</f>
        <v>-0.309</v>
      </c>
      <c r="F4" s="223" t="str">
        <f t="shared" ref="F4:F67" si="0">IF(LEN(A4)=3,"是",IF(B4&lt;&gt;"",IF(SUM(C4:D4)&lt;&gt;0,"是","否"),"是"))</f>
        <v>是</v>
      </c>
      <c r="G4" s="207" t="str">
        <f t="shared" ref="G4:G67" si="1">IF(LEN(A4)=3,"类",IF(LEN(A4)=5,"款","项"))</f>
        <v>类</v>
      </c>
    </row>
    <row r="5" s="200" customFormat="1" ht="36" customHeight="1" spans="1:7">
      <c r="A5" s="219" t="s">
        <v>1273</v>
      </c>
      <c r="B5" s="224" t="s">
        <v>1274</v>
      </c>
      <c r="C5" s="225">
        <f>SUM(C6:C10)</f>
        <v>85</v>
      </c>
      <c r="D5" s="225">
        <f>SUM(D6:D10)</f>
        <v>91</v>
      </c>
      <c r="E5" s="222">
        <f t="shared" ref="E5:E68" si="2">IF(C5&gt;0,D5/C5-1,IF(C5&lt;0,-(D5/C5-1),""))</f>
        <v>0.071</v>
      </c>
      <c r="F5" s="223" t="str">
        <f t="shared" si="0"/>
        <v>是</v>
      </c>
      <c r="G5" s="207" t="str">
        <f t="shared" si="1"/>
        <v>款</v>
      </c>
    </row>
    <row r="6" s="200" customFormat="1" ht="36" customHeight="1" spans="1:7">
      <c r="A6" s="226" t="s">
        <v>1275</v>
      </c>
      <c r="B6" s="227" t="s">
        <v>1276</v>
      </c>
      <c r="C6" s="228">
        <v>85</v>
      </c>
      <c r="D6" s="228">
        <v>61</v>
      </c>
      <c r="E6" s="222">
        <f t="shared" si="2"/>
        <v>-0.282</v>
      </c>
      <c r="F6" s="223" t="str">
        <f t="shared" si="0"/>
        <v>是</v>
      </c>
      <c r="G6" s="207" t="str">
        <f t="shared" si="1"/>
        <v>项</v>
      </c>
    </row>
    <row r="7" s="200" customFormat="1" ht="36" hidden="1" customHeight="1" spans="1:7">
      <c r="A7" s="226" t="s">
        <v>1277</v>
      </c>
      <c r="B7" s="227" t="s">
        <v>1278</v>
      </c>
      <c r="C7" s="228">
        <v>0</v>
      </c>
      <c r="D7" s="228">
        <v>0</v>
      </c>
      <c r="E7" s="222" t="str">
        <f t="shared" si="2"/>
        <v/>
      </c>
      <c r="F7" s="223" t="str">
        <f t="shared" si="0"/>
        <v>否</v>
      </c>
      <c r="G7" s="207" t="str">
        <f t="shared" si="1"/>
        <v>项</v>
      </c>
    </row>
    <row r="8" s="200" customFormat="1" ht="36" hidden="1" customHeight="1" spans="1:7">
      <c r="A8" s="226" t="s">
        <v>1279</v>
      </c>
      <c r="B8" s="224" t="s">
        <v>1280</v>
      </c>
      <c r="C8" s="228">
        <v>0</v>
      </c>
      <c r="D8" s="228">
        <v>0</v>
      </c>
      <c r="E8" s="222" t="str">
        <f t="shared" si="2"/>
        <v/>
      </c>
      <c r="F8" s="223" t="str">
        <f t="shared" si="0"/>
        <v>否</v>
      </c>
      <c r="G8" s="207" t="str">
        <f t="shared" si="1"/>
        <v>项</v>
      </c>
    </row>
    <row r="9" s="200" customFormat="1" ht="36" hidden="1" customHeight="1" spans="1:7">
      <c r="A9" s="226" t="s">
        <v>1281</v>
      </c>
      <c r="B9" s="227" t="s">
        <v>1282</v>
      </c>
      <c r="C9" s="228">
        <v>0</v>
      </c>
      <c r="D9" s="228">
        <v>0</v>
      </c>
      <c r="E9" s="222" t="str">
        <f t="shared" si="2"/>
        <v/>
      </c>
      <c r="F9" s="223" t="str">
        <f t="shared" si="0"/>
        <v>否</v>
      </c>
      <c r="G9" s="207" t="str">
        <f t="shared" si="1"/>
        <v>项</v>
      </c>
    </row>
    <row r="10" s="200" customFormat="1" ht="36" customHeight="1" spans="1:7">
      <c r="A10" s="226" t="s">
        <v>1283</v>
      </c>
      <c r="B10" s="224" t="s">
        <v>1284</v>
      </c>
      <c r="C10" s="228">
        <v>0</v>
      </c>
      <c r="D10" s="228">
        <v>30</v>
      </c>
      <c r="E10" s="222" t="str">
        <f t="shared" si="2"/>
        <v/>
      </c>
      <c r="F10" s="223" t="str">
        <f t="shared" si="0"/>
        <v>是</v>
      </c>
      <c r="G10" s="207" t="str">
        <f t="shared" si="1"/>
        <v>项</v>
      </c>
    </row>
    <row r="11" s="200" customFormat="1" ht="36" customHeight="1" spans="1:7">
      <c r="A11" s="219" t="s">
        <v>1285</v>
      </c>
      <c r="B11" s="229" t="s">
        <v>1286</v>
      </c>
      <c r="C11" s="225">
        <f>SUM(C12:C16)</f>
        <v>90</v>
      </c>
      <c r="D11" s="225">
        <f>SUM(D12:D16)</f>
        <v>30</v>
      </c>
      <c r="E11" s="222">
        <f t="shared" si="2"/>
        <v>-0.667</v>
      </c>
      <c r="F11" s="223" t="str">
        <f t="shared" si="0"/>
        <v>是</v>
      </c>
      <c r="G11" s="207" t="str">
        <f t="shared" si="1"/>
        <v>款</v>
      </c>
    </row>
    <row r="12" s="200" customFormat="1" ht="36" hidden="1" customHeight="1" spans="1:7">
      <c r="A12" s="226" t="s">
        <v>1287</v>
      </c>
      <c r="B12" s="227" t="s">
        <v>1288</v>
      </c>
      <c r="C12" s="230">
        <v>0</v>
      </c>
      <c r="D12" s="230">
        <v>0</v>
      </c>
      <c r="E12" s="222" t="str">
        <f t="shared" si="2"/>
        <v/>
      </c>
      <c r="F12" s="223" t="str">
        <f t="shared" si="0"/>
        <v>否</v>
      </c>
      <c r="G12" s="207" t="str">
        <f t="shared" si="1"/>
        <v>项</v>
      </c>
    </row>
    <row r="13" s="200" customFormat="1" ht="36" hidden="1" customHeight="1" spans="1:7">
      <c r="A13" s="226" t="s">
        <v>1289</v>
      </c>
      <c r="B13" s="227" t="s">
        <v>1290</v>
      </c>
      <c r="C13" s="230">
        <v>0</v>
      </c>
      <c r="D13" s="230">
        <v>0</v>
      </c>
      <c r="E13" s="222" t="str">
        <f t="shared" si="2"/>
        <v/>
      </c>
      <c r="F13" s="223" t="str">
        <f t="shared" si="0"/>
        <v>否</v>
      </c>
      <c r="G13" s="207" t="str">
        <f t="shared" si="1"/>
        <v>项</v>
      </c>
    </row>
    <row r="14" s="200" customFormat="1" ht="36" hidden="1" customHeight="1" spans="1:7">
      <c r="A14" s="226" t="s">
        <v>1291</v>
      </c>
      <c r="B14" s="227" t="s">
        <v>1292</v>
      </c>
      <c r="C14" s="230">
        <v>0</v>
      </c>
      <c r="D14" s="230">
        <v>0</v>
      </c>
      <c r="E14" s="222" t="str">
        <f t="shared" si="2"/>
        <v/>
      </c>
      <c r="F14" s="223" t="str">
        <f t="shared" si="0"/>
        <v>否</v>
      </c>
      <c r="G14" s="207" t="str">
        <f t="shared" si="1"/>
        <v>项</v>
      </c>
    </row>
    <row r="15" s="200" customFormat="1" ht="36" customHeight="1" spans="1:7">
      <c r="A15" s="226" t="s">
        <v>1293</v>
      </c>
      <c r="B15" s="227" t="s">
        <v>1294</v>
      </c>
      <c r="C15" s="228">
        <v>90</v>
      </c>
      <c r="D15" s="228">
        <v>30</v>
      </c>
      <c r="E15" s="222">
        <f t="shared" si="2"/>
        <v>-0.667</v>
      </c>
      <c r="F15" s="223" t="str">
        <f t="shared" si="0"/>
        <v>是</v>
      </c>
      <c r="G15" s="207" t="str">
        <f t="shared" si="1"/>
        <v>项</v>
      </c>
    </row>
    <row r="16" s="200" customFormat="1" ht="36" hidden="1" customHeight="1" spans="1:7">
      <c r="A16" s="226" t="s">
        <v>1295</v>
      </c>
      <c r="B16" s="227" t="s">
        <v>1296</v>
      </c>
      <c r="C16" s="230">
        <v>0</v>
      </c>
      <c r="D16" s="230">
        <v>0</v>
      </c>
      <c r="E16" s="222" t="str">
        <f t="shared" si="2"/>
        <v/>
      </c>
      <c r="F16" s="223" t="str">
        <f t="shared" si="0"/>
        <v>否</v>
      </c>
      <c r="G16" s="207" t="str">
        <f t="shared" si="1"/>
        <v>项</v>
      </c>
    </row>
    <row r="17" s="200" customFormat="1" ht="36" hidden="1" customHeight="1" spans="1:7">
      <c r="A17" s="219" t="s">
        <v>1297</v>
      </c>
      <c r="B17" s="229" t="s">
        <v>1298</v>
      </c>
      <c r="C17" s="231">
        <f>SUM(C18:C19)</f>
        <v>0</v>
      </c>
      <c r="D17" s="231">
        <f>SUM(D18:D19)</f>
        <v>0</v>
      </c>
      <c r="E17" s="222" t="str">
        <f t="shared" si="2"/>
        <v/>
      </c>
      <c r="F17" s="223" t="str">
        <f t="shared" si="0"/>
        <v>否</v>
      </c>
      <c r="G17" s="207" t="str">
        <f t="shared" si="1"/>
        <v>款</v>
      </c>
    </row>
    <row r="18" s="200" customFormat="1" ht="36" hidden="1" customHeight="1" spans="1:7">
      <c r="A18" s="226" t="s">
        <v>1299</v>
      </c>
      <c r="B18" s="227" t="s">
        <v>1300</v>
      </c>
      <c r="C18" s="232"/>
      <c r="D18" s="232"/>
      <c r="E18" s="222" t="str">
        <f t="shared" si="2"/>
        <v/>
      </c>
      <c r="F18" s="223" t="str">
        <f t="shared" si="0"/>
        <v>否</v>
      </c>
      <c r="G18" s="207" t="str">
        <f t="shared" si="1"/>
        <v>项</v>
      </c>
    </row>
    <row r="19" s="200" customFormat="1" ht="36" hidden="1" customHeight="1" spans="1:7">
      <c r="A19" s="226" t="s">
        <v>1301</v>
      </c>
      <c r="B19" s="227" t="s">
        <v>1302</v>
      </c>
      <c r="C19" s="232"/>
      <c r="D19" s="232"/>
      <c r="E19" s="222" t="str">
        <f t="shared" si="2"/>
        <v/>
      </c>
      <c r="F19" s="223" t="str">
        <f t="shared" si="0"/>
        <v>否</v>
      </c>
      <c r="G19" s="207" t="str">
        <f t="shared" si="1"/>
        <v>项</v>
      </c>
    </row>
    <row r="20" s="200" customFormat="1" ht="36" customHeight="1" spans="1:7">
      <c r="A20" s="219" t="s">
        <v>1303</v>
      </c>
      <c r="B20" s="220" t="s">
        <v>1304</v>
      </c>
      <c r="C20" s="221">
        <f>SUM(C21,C25,C29)</f>
        <v>3300</v>
      </c>
      <c r="D20" s="221">
        <f>SUM(D21,D25,D29)</f>
        <v>4248</v>
      </c>
      <c r="E20" s="222">
        <f t="shared" si="2"/>
        <v>0.287</v>
      </c>
      <c r="F20" s="223" t="str">
        <f t="shared" si="0"/>
        <v>是</v>
      </c>
      <c r="G20" s="207" t="str">
        <f t="shared" si="1"/>
        <v>类</v>
      </c>
    </row>
    <row r="21" s="200" customFormat="1" ht="36" customHeight="1" spans="1:7">
      <c r="A21" s="219" t="s">
        <v>1305</v>
      </c>
      <c r="B21" s="229" t="s">
        <v>1306</v>
      </c>
      <c r="C21" s="225">
        <f>SUM(C22:C24)</f>
        <v>3145</v>
      </c>
      <c r="D21" s="225">
        <f>SUM(D22:D24)</f>
        <v>4065</v>
      </c>
      <c r="E21" s="222">
        <f t="shared" si="2"/>
        <v>0.293</v>
      </c>
      <c r="F21" s="223" t="str">
        <f t="shared" si="0"/>
        <v>是</v>
      </c>
      <c r="G21" s="207" t="str">
        <f t="shared" si="1"/>
        <v>款</v>
      </c>
    </row>
    <row r="22" s="200" customFormat="1" ht="36" customHeight="1" spans="1:7">
      <c r="A22" s="226" t="s">
        <v>1307</v>
      </c>
      <c r="B22" s="227" t="s">
        <v>1308</v>
      </c>
      <c r="C22" s="228">
        <v>1681</v>
      </c>
      <c r="D22" s="228">
        <v>2704</v>
      </c>
      <c r="E22" s="222">
        <f t="shared" si="2"/>
        <v>0.609</v>
      </c>
      <c r="F22" s="223" t="str">
        <f t="shared" si="0"/>
        <v>是</v>
      </c>
      <c r="G22" s="207" t="str">
        <f t="shared" si="1"/>
        <v>项</v>
      </c>
    </row>
    <row r="23" s="200" customFormat="1" ht="36" customHeight="1" spans="1:7">
      <c r="A23" s="226" t="s">
        <v>1309</v>
      </c>
      <c r="B23" s="227" t="s">
        <v>1310</v>
      </c>
      <c r="C23" s="228">
        <v>1403</v>
      </c>
      <c r="D23" s="228">
        <v>1361</v>
      </c>
      <c r="E23" s="222">
        <f t="shared" si="2"/>
        <v>-0.03</v>
      </c>
      <c r="F23" s="223" t="str">
        <f t="shared" si="0"/>
        <v>是</v>
      </c>
      <c r="G23" s="207" t="str">
        <f t="shared" si="1"/>
        <v>项</v>
      </c>
    </row>
    <row r="24" s="200" customFormat="1" ht="36" customHeight="1" spans="1:7">
      <c r="A24" s="226" t="s">
        <v>1311</v>
      </c>
      <c r="B24" s="227" t="s">
        <v>1312</v>
      </c>
      <c r="C24" s="228">
        <v>61</v>
      </c>
      <c r="D24" s="228"/>
      <c r="E24" s="222">
        <f t="shared" si="2"/>
        <v>-1</v>
      </c>
      <c r="F24" s="223" t="str">
        <f t="shared" si="0"/>
        <v>是</v>
      </c>
      <c r="G24" s="207" t="str">
        <f t="shared" si="1"/>
        <v>项</v>
      </c>
    </row>
    <row r="25" s="200" customFormat="1" ht="36" customHeight="1" spans="1:7">
      <c r="A25" s="219" t="s">
        <v>1313</v>
      </c>
      <c r="B25" s="229" t="s">
        <v>1314</v>
      </c>
      <c r="C25" s="225">
        <f>SUM(C26:C28)</f>
        <v>155</v>
      </c>
      <c r="D25" s="225">
        <f>SUM(D26:D28)</f>
        <v>183</v>
      </c>
      <c r="E25" s="222">
        <f t="shared" si="2"/>
        <v>0.181</v>
      </c>
      <c r="F25" s="223" t="str">
        <f t="shared" si="0"/>
        <v>是</v>
      </c>
      <c r="G25" s="207" t="str">
        <f t="shared" si="1"/>
        <v>款</v>
      </c>
    </row>
    <row r="26" s="200" customFormat="1" ht="36" hidden="1" customHeight="1" spans="1:7">
      <c r="A26" s="226" t="s">
        <v>1315</v>
      </c>
      <c r="B26" s="227" t="s">
        <v>1308</v>
      </c>
      <c r="C26" s="230">
        <v>0</v>
      </c>
      <c r="D26" s="230">
        <v>0</v>
      </c>
      <c r="E26" s="222" t="str">
        <f t="shared" si="2"/>
        <v/>
      </c>
      <c r="F26" s="223" t="str">
        <f t="shared" si="0"/>
        <v>否</v>
      </c>
      <c r="G26" s="207" t="str">
        <f t="shared" si="1"/>
        <v>项</v>
      </c>
    </row>
    <row r="27" s="200" customFormat="1" ht="36" customHeight="1" spans="1:7">
      <c r="A27" s="226" t="s">
        <v>1316</v>
      </c>
      <c r="B27" s="227" t="s">
        <v>1310</v>
      </c>
      <c r="C27" s="228">
        <v>155</v>
      </c>
      <c r="D27" s="228">
        <v>183</v>
      </c>
      <c r="E27" s="222">
        <f t="shared" si="2"/>
        <v>0.181</v>
      </c>
      <c r="F27" s="223" t="str">
        <f t="shared" si="0"/>
        <v>是</v>
      </c>
      <c r="G27" s="207" t="str">
        <f t="shared" si="1"/>
        <v>项</v>
      </c>
    </row>
    <row r="28" s="200" customFormat="1" ht="36" hidden="1" customHeight="1" spans="1:7">
      <c r="A28" s="226" t="s">
        <v>1317</v>
      </c>
      <c r="B28" s="227" t="s">
        <v>1318</v>
      </c>
      <c r="C28" s="230">
        <v>0</v>
      </c>
      <c r="D28" s="230">
        <v>0</v>
      </c>
      <c r="E28" s="222" t="str">
        <f t="shared" si="2"/>
        <v/>
      </c>
      <c r="F28" s="223" t="str">
        <f t="shared" si="0"/>
        <v>否</v>
      </c>
      <c r="G28" s="207" t="str">
        <f t="shared" si="1"/>
        <v>项</v>
      </c>
    </row>
    <row r="29" s="203" customFormat="1" ht="36" hidden="1" customHeight="1" spans="1:7">
      <c r="A29" s="219" t="s">
        <v>1319</v>
      </c>
      <c r="B29" s="229" t="s">
        <v>1320</v>
      </c>
      <c r="C29" s="231">
        <f>SUM(C30:C31)</f>
        <v>0</v>
      </c>
      <c r="D29" s="231">
        <f>SUM(D30:D31)</f>
        <v>0</v>
      </c>
      <c r="E29" s="222" t="str">
        <f t="shared" si="2"/>
        <v/>
      </c>
      <c r="F29" s="223" t="str">
        <f t="shared" si="0"/>
        <v>否</v>
      </c>
      <c r="G29" s="207" t="str">
        <f t="shared" si="1"/>
        <v>款</v>
      </c>
    </row>
    <row r="30" s="200" customFormat="1" ht="36" hidden="1" customHeight="1" spans="1:7">
      <c r="A30" s="226" t="s">
        <v>1321</v>
      </c>
      <c r="B30" s="227" t="s">
        <v>1310</v>
      </c>
      <c r="C30" s="232"/>
      <c r="D30" s="232"/>
      <c r="E30" s="222" t="str">
        <f t="shared" si="2"/>
        <v/>
      </c>
      <c r="F30" s="223" t="str">
        <f t="shared" si="0"/>
        <v>否</v>
      </c>
      <c r="G30" s="207" t="str">
        <f t="shared" si="1"/>
        <v>项</v>
      </c>
    </row>
    <row r="31" s="200" customFormat="1" ht="36" hidden="1" customHeight="1" spans="1:7">
      <c r="A31" s="226" t="s">
        <v>1322</v>
      </c>
      <c r="B31" s="227" t="s">
        <v>1323</v>
      </c>
      <c r="C31" s="232"/>
      <c r="D31" s="232"/>
      <c r="E31" s="222" t="str">
        <f t="shared" si="2"/>
        <v/>
      </c>
      <c r="F31" s="223" t="str">
        <f t="shared" si="0"/>
        <v>否</v>
      </c>
      <c r="G31" s="207" t="str">
        <f t="shared" si="1"/>
        <v>项</v>
      </c>
    </row>
    <row r="32" s="200" customFormat="1" ht="36" customHeight="1" spans="1:7">
      <c r="A32" s="219" t="s">
        <v>1324</v>
      </c>
      <c r="B32" s="220" t="s">
        <v>1325</v>
      </c>
      <c r="C32" s="233"/>
      <c r="D32" s="233"/>
      <c r="E32" s="222" t="str">
        <f t="shared" si="2"/>
        <v/>
      </c>
      <c r="F32" s="223" t="str">
        <f t="shared" si="0"/>
        <v>是</v>
      </c>
      <c r="G32" s="207" t="str">
        <f t="shared" si="1"/>
        <v>类</v>
      </c>
    </row>
    <row r="33" s="200" customFormat="1" ht="36" hidden="1" customHeight="1" spans="1:7">
      <c r="A33" s="219" t="s">
        <v>1326</v>
      </c>
      <c r="B33" s="229" t="s">
        <v>1327</v>
      </c>
      <c r="C33" s="231">
        <f>SUM(C34:C37)</f>
        <v>0</v>
      </c>
      <c r="D33" s="231">
        <f>SUM(D34:D37)</f>
        <v>0</v>
      </c>
      <c r="E33" s="222" t="str">
        <f t="shared" si="2"/>
        <v/>
      </c>
      <c r="F33" s="223" t="str">
        <f t="shared" si="0"/>
        <v>否</v>
      </c>
      <c r="G33" s="207" t="str">
        <f t="shared" si="1"/>
        <v>款</v>
      </c>
    </row>
    <row r="34" s="200" customFormat="1" ht="36" hidden="1" customHeight="1" spans="1:7">
      <c r="A34" s="226">
        <v>2116001</v>
      </c>
      <c r="B34" s="227" t="s">
        <v>1328</v>
      </c>
      <c r="C34" s="232">
        <f>SUM(C35:C42)</f>
        <v>0</v>
      </c>
      <c r="D34" s="232">
        <f>SUM(D35:D42)</f>
        <v>0</v>
      </c>
      <c r="E34" s="222" t="str">
        <f t="shared" si="2"/>
        <v/>
      </c>
      <c r="F34" s="223" t="str">
        <f t="shared" si="0"/>
        <v>否</v>
      </c>
      <c r="G34" s="207" t="str">
        <f t="shared" si="1"/>
        <v>项</v>
      </c>
    </row>
    <row r="35" s="200" customFormat="1" ht="36" hidden="1" customHeight="1" spans="1:7">
      <c r="A35" s="226">
        <v>2116002</v>
      </c>
      <c r="B35" s="227" t="s">
        <v>1329</v>
      </c>
      <c r="C35" s="232"/>
      <c r="D35" s="232"/>
      <c r="E35" s="222" t="str">
        <f t="shared" si="2"/>
        <v/>
      </c>
      <c r="F35" s="223" t="str">
        <f t="shared" si="0"/>
        <v>否</v>
      </c>
      <c r="G35" s="207" t="str">
        <f t="shared" si="1"/>
        <v>项</v>
      </c>
    </row>
    <row r="36" s="200" customFormat="1" ht="36" hidden="1" customHeight="1" spans="1:7">
      <c r="A36" s="226">
        <v>2116003</v>
      </c>
      <c r="B36" s="227" t="s">
        <v>1330</v>
      </c>
      <c r="C36" s="232"/>
      <c r="D36" s="232"/>
      <c r="E36" s="222" t="str">
        <f t="shared" si="2"/>
        <v/>
      </c>
      <c r="F36" s="223" t="str">
        <f t="shared" si="0"/>
        <v>否</v>
      </c>
      <c r="G36" s="207" t="str">
        <f t="shared" si="1"/>
        <v>项</v>
      </c>
    </row>
    <row r="37" s="203" customFormat="1" ht="36" hidden="1" customHeight="1" spans="1:7">
      <c r="A37" s="226">
        <v>2116099</v>
      </c>
      <c r="B37" s="227" t="s">
        <v>1331</v>
      </c>
      <c r="C37" s="232"/>
      <c r="D37" s="232"/>
      <c r="E37" s="222" t="str">
        <f t="shared" si="2"/>
        <v/>
      </c>
      <c r="F37" s="223" t="str">
        <f t="shared" si="0"/>
        <v>否</v>
      </c>
      <c r="G37" s="207" t="str">
        <f t="shared" si="1"/>
        <v>项</v>
      </c>
    </row>
    <row r="38" s="200" customFormat="1" ht="36" hidden="1" customHeight="1" spans="1:7">
      <c r="A38" s="219">
        <v>21161</v>
      </c>
      <c r="B38" s="229" t="s">
        <v>1332</v>
      </c>
      <c r="C38" s="231">
        <f>SUM(C39:C42)</f>
        <v>0</v>
      </c>
      <c r="D38" s="231">
        <f>SUM(D39:D42)</f>
        <v>0</v>
      </c>
      <c r="E38" s="222" t="str">
        <f t="shared" si="2"/>
        <v/>
      </c>
      <c r="F38" s="223" t="str">
        <f t="shared" si="0"/>
        <v>否</v>
      </c>
      <c r="G38" s="207" t="str">
        <f t="shared" si="1"/>
        <v>款</v>
      </c>
    </row>
    <row r="39" s="200" customFormat="1" ht="36" hidden="1" customHeight="1" spans="1:7">
      <c r="A39" s="226">
        <v>2116101</v>
      </c>
      <c r="B39" s="227" t="s">
        <v>1333</v>
      </c>
      <c r="C39" s="232"/>
      <c r="D39" s="232"/>
      <c r="E39" s="222" t="str">
        <f t="shared" si="2"/>
        <v/>
      </c>
      <c r="F39" s="223" t="str">
        <f t="shared" si="0"/>
        <v>否</v>
      </c>
      <c r="G39" s="207" t="str">
        <f t="shared" si="1"/>
        <v>项</v>
      </c>
    </row>
    <row r="40" s="200" customFormat="1" ht="36" hidden="1" customHeight="1" spans="1:7">
      <c r="A40" s="226">
        <v>2116102</v>
      </c>
      <c r="B40" s="227" t="s">
        <v>1334</v>
      </c>
      <c r="C40" s="232"/>
      <c r="D40" s="232"/>
      <c r="E40" s="222" t="str">
        <f t="shared" si="2"/>
        <v/>
      </c>
      <c r="F40" s="223" t="str">
        <f t="shared" si="0"/>
        <v>否</v>
      </c>
      <c r="G40" s="207" t="str">
        <f t="shared" si="1"/>
        <v>项</v>
      </c>
    </row>
    <row r="41" s="200" customFormat="1" ht="36" hidden="1" customHeight="1" spans="1:7">
      <c r="A41" s="226">
        <v>2116103</v>
      </c>
      <c r="B41" s="227" t="s">
        <v>1335</v>
      </c>
      <c r="C41" s="232"/>
      <c r="D41" s="232"/>
      <c r="E41" s="222" t="str">
        <f t="shared" si="2"/>
        <v/>
      </c>
      <c r="F41" s="223" t="str">
        <f t="shared" si="0"/>
        <v>否</v>
      </c>
      <c r="G41" s="207" t="str">
        <f t="shared" si="1"/>
        <v>项</v>
      </c>
    </row>
    <row r="42" s="200" customFormat="1" ht="36" hidden="1" customHeight="1" spans="1:7">
      <c r="A42" s="226">
        <v>2116104</v>
      </c>
      <c r="B42" s="227" t="s">
        <v>1336</v>
      </c>
      <c r="C42" s="232"/>
      <c r="D42" s="232"/>
      <c r="E42" s="222" t="str">
        <f t="shared" si="2"/>
        <v/>
      </c>
      <c r="F42" s="223" t="str">
        <f t="shared" si="0"/>
        <v>否</v>
      </c>
      <c r="G42" s="207" t="str">
        <f t="shared" si="1"/>
        <v>项</v>
      </c>
    </row>
    <row r="43" s="200" customFormat="1" ht="36" customHeight="1" spans="1:7">
      <c r="A43" s="219" t="s">
        <v>1337</v>
      </c>
      <c r="B43" s="220" t="s">
        <v>1338</v>
      </c>
      <c r="C43" s="233">
        <f>SUM(C44,C59,C63,C64,C70,C74,C78,C82,C88,C91)</f>
        <v>132921</v>
      </c>
      <c r="D43" s="233">
        <f>SUM(D44,D59,D63,D64,D70,D74,D78,D82,D88,D91)</f>
        <v>67707</v>
      </c>
      <c r="E43" s="222">
        <f t="shared" si="2"/>
        <v>-0.491</v>
      </c>
      <c r="F43" s="223" t="str">
        <f t="shared" si="0"/>
        <v>是</v>
      </c>
      <c r="G43" s="207" t="str">
        <f t="shared" si="1"/>
        <v>类</v>
      </c>
    </row>
    <row r="44" s="200" customFormat="1" ht="36" customHeight="1" spans="1:7">
      <c r="A44" s="219" t="s">
        <v>1339</v>
      </c>
      <c r="B44" s="220" t="s">
        <v>1340</v>
      </c>
      <c r="C44" s="233">
        <f>SUM(C45:C58)</f>
        <v>131214</v>
      </c>
      <c r="D44" s="233">
        <f>SUM(D45:D58)</f>
        <v>64003</v>
      </c>
      <c r="E44" s="222">
        <f t="shared" si="2"/>
        <v>-0.512</v>
      </c>
      <c r="F44" s="223" t="str">
        <f t="shared" si="0"/>
        <v>是</v>
      </c>
      <c r="G44" s="207" t="str">
        <f t="shared" si="1"/>
        <v>款</v>
      </c>
    </row>
    <row r="45" s="200" customFormat="1" ht="36" customHeight="1" spans="1:7">
      <c r="A45" s="226" t="s">
        <v>1341</v>
      </c>
      <c r="B45" s="227" t="s">
        <v>1342</v>
      </c>
      <c r="C45" s="228">
        <v>45000</v>
      </c>
      <c r="D45" s="228">
        <v>2975</v>
      </c>
      <c r="E45" s="222">
        <f t="shared" si="2"/>
        <v>-0.934</v>
      </c>
      <c r="F45" s="223" t="str">
        <f t="shared" si="0"/>
        <v>是</v>
      </c>
      <c r="G45" s="207" t="str">
        <f t="shared" si="1"/>
        <v>项</v>
      </c>
    </row>
    <row r="46" s="200" customFormat="1" ht="36" customHeight="1" spans="1:7">
      <c r="A46" s="226" t="s">
        <v>1343</v>
      </c>
      <c r="B46" s="227" t="s">
        <v>1344</v>
      </c>
      <c r="C46" s="228">
        <v>500</v>
      </c>
      <c r="D46" s="228">
        <v>69</v>
      </c>
      <c r="E46" s="222">
        <f t="shared" si="2"/>
        <v>-0.862</v>
      </c>
      <c r="F46" s="223" t="str">
        <f t="shared" si="0"/>
        <v>是</v>
      </c>
      <c r="G46" s="207" t="str">
        <f t="shared" si="1"/>
        <v>项</v>
      </c>
    </row>
    <row r="47" s="200" customFormat="1" ht="36" customHeight="1" spans="1:7">
      <c r="A47" s="226" t="s">
        <v>1345</v>
      </c>
      <c r="B47" s="227" t="s">
        <v>1346</v>
      </c>
      <c r="C47" s="228">
        <v>0</v>
      </c>
      <c r="D47" s="228">
        <v>2233</v>
      </c>
      <c r="E47" s="222" t="str">
        <f t="shared" si="2"/>
        <v/>
      </c>
      <c r="F47" s="223" t="str">
        <f t="shared" si="0"/>
        <v>是</v>
      </c>
      <c r="G47" s="207" t="str">
        <f t="shared" si="1"/>
        <v>项</v>
      </c>
    </row>
    <row r="48" s="200" customFormat="1" ht="36" hidden="1" customHeight="1" spans="1:7">
      <c r="A48" s="226" t="s">
        <v>1347</v>
      </c>
      <c r="B48" s="227" t="s">
        <v>1348</v>
      </c>
      <c r="C48" s="232"/>
      <c r="D48" s="232"/>
      <c r="E48" s="222" t="str">
        <f t="shared" si="2"/>
        <v/>
      </c>
      <c r="F48" s="223" t="str">
        <f t="shared" si="0"/>
        <v>否</v>
      </c>
      <c r="G48" s="207" t="str">
        <f t="shared" si="1"/>
        <v>项</v>
      </c>
    </row>
    <row r="49" s="200" customFormat="1" ht="36" hidden="1" customHeight="1" spans="1:7">
      <c r="A49" s="226" t="s">
        <v>1349</v>
      </c>
      <c r="B49" s="227" t="s">
        <v>1350</v>
      </c>
      <c r="C49" s="232"/>
      <c r="D49" s="232"/>
      <c r="E49" s="222" t="str">
        <f t="shared" si="2"/>
        <v/>
      </c>
      <c r="F49" s="223" t="str">
        <f t="shared" si="0"/>
        <v>否</v>
      </c>
      <c r="G49" s="207" t="str">
        <f t="shared" si="1"/>
        <v>项</v>
      </c>
    </row>
    <row r="50" s="200" customFormat="1" ht="36" hidden="1" customHeight="1" spans="1:7">
      <c r="A50" s="226" t="s">
        <v>1351</v>
      </c>
      <c r="B50" s="227" t="s">
        <v>1352</v>
      </c>
      <c r="C50" s="232"/>
      <c r="D50" s="232"/>
      <c r="E50" s="222" t="str">
        <f t="shared" si="2"/>
        <v/>
      </c>
      <c r="F50" s="223" t="str">
        <f t="shared" si="0"/>
        <v>否</v>
      </c>
      <c r="G50" s="207" t="str">
        <f t="shared" si="1"/>
        <v>项</v>
      </c>
    </row>
    <row r="51" s="200" customFormat="1" ht="36" hidden="1" customHeight="1" spans="1:7">
      <c r="A51" s="226" t="s">
        <v>1353</v>
      </c>
      <c r="B51" s="227" t="s">
        <v>1354</v>
      </c>
      <c r="C51" s="232"/>
      <c r="D51" s="232"/>
      <c r="E51" s="222" t="str">
        <f t="shared" si="2"/>
        <v/>
      </c>
      <c r="F51" s="223" t="str">
        <f t="shared" si="0"/>
        <v>否</v>
      </c>
      <c r="G51" s="207" t="str">
        <f t="shared" si="1"/>
        <v>项</v>
      </c>
    </row>
    <row r="52" s="200" customFormat="1" ht="36" hidden="1" customHeight="1" spans="1:7">
      <c r="A52" s="226" t="s">
        <v>1355</v>
      </c>
      <c r="B52" s="227" t="s">
        <v>1356</v>
      </c>
      <c r="C52" s="232"/>
      <c r="D52" s="232"/>
      <c r="E52" s="222" t="str">
        <f t="shared" si="2"/>
        <v/>
      </c>
      <c r="F52" s="223" t="str">
        <f t="shared" si="0"/>
        <v>否</v>
      </c>
      <c r="G52" s="207" t="str">
        <f t="shared" si="1"/>
        <v>项</v>
      </c>
    </row>
    <row r="53" s="200" customFormat="1" ht="36" hidden="1" customHeight="1" spans="1:7">
      <c r="A53" s="226" t="s">
        <v>1357</v>
      </c>
      <c r="B53" s="227" t="s">
        <v>1358</v>
      </c>
      <c r="C53" s="232"/>
      <c r="D53" s="232"/>
      <c r="E53" s="222" t="str">
        <f t="shared" si="2"/>
        <v/>
      </c>
      <c r="F53" s="223" t="str">
        <f t="shared" si="0"/>
        <v>否</v>
      </c>
      <c r="G53" s="207" t="str">
        <f t="shared" si="1"/>
        <v>项</v>
      </c>
    </row>
    <row r="54" s="200" customFormat="1" ht="36" hidden="1" customHeight="1" spans="1:7">
      <c r="A54" s="226" t="s">
        <v>1359</v>
      </c>
      <c r="B54" s="227" t="s">
        <v>1360</v>
      </c>
      <c r="C54" s="232"/>
      <c r="D54" s="232"/>
      <c r="E54" s="222" t="str">
        <f t="shared" si="2"/>
        <v/>
      </c>
      <c r="F54" s="223" t="str">
        <f t="shared" si="0"/>
        <v>否</v>
      </c>
      <c r="G54" s="207" t="str">
        <f t="shared" si="1"/>
        <v>项</v>
      </c>
    </row>
    <row r="55" s="200" customFormat="1" ht="36" hidden="1" customHeight="1" spans="1:7">
      <c r="A55" s="226" t="s">
        <v>1361</v>
      </c>
      <c r="B55" s="227" t="s">
        <v>1001</v>
      </c>
      <c r="C55" s="232"/>
      <c r="D55" s="232"/>
      <c r="E55" s="222" t="str">
        <f t="shared" si="2"/>
        <v/>
      </c>
      <c r="F55" s="223" t="str">
        <f t="shared" si="0"/>
        <v>否</v>
      </c>
      <c r="G55" s="207" t="str">
        <f t="shared" si="1"/>
        <v>项</v>
      </c>
    </row>
    <row r="56" s="200" customFormat="1" ht="36" hidden="1" customHeight="1" spans="1:7">
      <c r="A56" s="226">
        <v>2120814</v>
      </c>
      <c r="B56" s="227" t="s">
        <v>1362</v>
      </c>
      <c r="C56" s="234"/>
      <c r="D56" s="228">
        <v>18272</v>
      </c>
      <c r="E56" s="222" t="str">
        <f t="shared" si="2"/>
        <v/>
      </c>
      <c r="F56" s="223"/>
      <c r="G56" s="207"/>
    </row>
    <row r="57" s="200" customFormat="1" ht="36" hidden="1" customHeight="1" spans="1:7">
      <c r="A57" s="226">
        <v>2120816</v>
      </c>
      <c r="B57" s="227" t="s">
        <v>1363</v>
      </c>
      <c r="C57" s="234"/>
      <c r="D57" s="228">
        <v>2708</v>
      </c>
      <c r="E57" s="222" t="str">
        <f t="shared" si="2"/>
        <v/>
      </c>
      <c r="F57" s="223"/>
      <c r="G57" s="207"/>
    </row>
    <row r="58" s="200" customFormat="1" ht="36" customHeight="1" spans="1:7">
      <c r="A58" s="226" t="s">
        <v>1364</v>
      </c>
      <c r="B58" s="224" t="s">
        <v>1365</v>
      </c>
      <c r="C58" s="228">
        <v>85714</v>
      </c>
      <c r="D58" s="228">
        <v>37746</v>
      </c>
      <c r="E58" s="222">
        <f t="shared" si="2"/>
        <v>-0.56</v>
      </c>
      <c r="F58" s="223" t="str">
        <f t="shared" ref="F58:F69" si="3">IF(LEN(A58)=3,"是",IF(B58&lt;&gt;"",IF(SUM(C58:D58)&lt;&gt;0,"是","否"),"是"))</f>
        <v>是</v>
      </c>
      <c r="G58" s="207" t="str">
        <f t="shared" ref="G58:G69" si="4">IF(LEN(A58)=3,"类",IF(LEN(A58)=5,"款","项"))</f>
        <v>项</v>
      </c>
    </row>
    <row r="59" s="200" customFormat="1" ht="36" customHeight="1" spans="1:7">
      <c r="A59" s="219" t="s">
        <v>1366</v>
      </c>
      <c r="B59" s="229" t="s">
        <v>1367</v>
      </c>
      <c r="C59" s="225">
        <f>SUM(C60:C62)</f>
        <v>88</v>
      </c>
      <c r="D59" s="225">
        <f>SUM(D60:D62)</f>
        <v>1506</v>
      </c>
      <c r="E59" s="222">
        <f t="shared" si="2"/>
        <v>16.114</v>
      </c>
      <c r="F59" s="223" t="str">
        <f t="shared" si="3"/>
        <v>是</v>
      </c>
      <c r="G59" s="207" t="str">
        <f t="shared" si="4"/>
        <v>款</v>
      </c>
    </row>
    <row r="60" s="200" customFormat="1" ht="36" customHeight="1" spans="1:7">
      <c r="A60" s="226" t="s">
        <v>1368</v>
      </c>
      <c r="B60" s="227" t="s">
        <v>1342</v>
      </c>
      <c r="C60" s="228">
        <v>0</v>
      </c>
      <c r="D60" s="228">
        <v>1480</v>
      </c>
      <c r="E60" s="222" t="str">
        <f t="shared" si="2"/>
        <v/>
      </c>
      <c r="F60" s="223" t="str">
        <f t="shared" si="3"/>
        <v>是</v>
      </c>
      <c r="G60" s="207" t="str">
        <f t="shared" si="4"/>
        <v>项</v>
      </c>
    </row>
    <row r="61" s="200" customFormat="1" ht="36" customHeight="1" spans="1:7">
      <c r="A61" s="226" t="s">
        <v>1369</v>
      </c>
      <c r="B61" s="227" t="s">
        <v>1344</v>
      </c>
      <c r="C61" s="228">
        <v>0</v>
      </c>
      <c r="D61" s="228">
        <v>26</v>
      </c>
      <c r="E61" s="222" t="str">
        <f t="shared" si="2"/>
        <v/>
      </c>
      <c r="F61" s="223" t="str">
        <f t="shared" si="3"/>
        <v>是</v>
      </c>
      <c r="G61" s="207" t="str">
        <f t="shared" si="4"/>
        <v>项</v>
      </c>
    </row>
    <row r="62" s="200" customFormat="1" ht="36" customHeight="1" spans="1:7">
      <c r="A62" s="226" t="s">
        <v>1370</v>
      </c>
      <c r="B62" s="227" t="s">
        <v>1371</v>
      </c>
      <c r="C62" s="228">
        <v>88</v>
      </c>
      <c r="D62" s="228">
        <v>0</v>
      </c>
      <c r="E62" s="222">
        <f t="shared" si="2"/>
        <v>-1</v>
      </c>
      <c r="F62" s="223" t="str">
        <f t="shared" si="3"/>
        <v>是</v>
      </c>
      <c r="G62" s="207" t="str">
        <f t="shared" si="4"/>
        <v>项</v>
      </c>
    </row>
    <row r="63" s="200" customFormat="1" ht="36" customHeight="1" spans="1:7">
      <c r="A63" s="219" t="s">
        <v>1372</v>
      </c>
      <c r="B63" s="229" t="s">
        <v>1373</v>
      </c>
      <c r="C63" s="235">
        <v>421</v>
      </c>
      <c r="D63" s="235">
        <v>398</v>
      </c>
      <c r="E63" s="222">
        <f t="shared" si="2"/>
        <v>-0.055</v>
      </c>
      <c r="F63" s="223" t="str">
        <f t="shared" si="3"/>
        <v>是</v>
      </c>
      <c r="G63" s="207" t="str">
        <f t="shared" si="4"/>
        <v>款</v>
      </c>
    </row>
    <row r="64" s="200" customFormat="1" ht="36" customHeight="1" spans="1:7">
      <c r="A64" s="219" t="s">
        <v>1374</v>
      </c>
      <c r="B64" s="229" t="s">
        <v>1375</v>
      </c>
      <c r="C64" s="225">
        <f>SUM(C65:C69)</f>
        <v>99</v>
      </c>
      <c r="D64" s="225">
        <f>SUM(D65:D69)</f>
        <v>800</v>
      </c>
      <c r="E64" s="222">
        <f t="shared" si="2"/>
        <v>7.081</v>
      </c>
      <c r="F64" s="223" t="str">
        <f t="shared" si="3"/>
        <v>是</v>
      </c>
      <c r="G64" s="207" t="str">
        <f t="shared" si="4"/>
        <v>款</v>
      </c>
    </row>
    <row r="65" s="200" customFormat="1" ht="36" hidden="1" customHeight="1" spans="1:7">
      <c r="A65" s="226" t="s">
        <v>1376</v>
      </c>
      <c r="B65" s="227" t="s">
        <v>1377</v>
      </c>
      <c r="C65" s="230">
        <v>0</v>
      </c>
      <c r="D65" s="230">
        <v>0</v>
      </c>
      <c r="E65" s="222" t="str">
        <f t="shared" si="2"/>
        <v/>
      </c>
      <c r="F65" s="223" t="str">
        <f t="shared" si="3"/>
        <v>否</v>
      </c>
      <c r="G65" s="207" t="str">
        <f t="shared" si="4"/>
        <v>项</v>
      </c>
    </row>
    <row r="66" s="200" customFormat="1" ht="36" hidden="1" customHeight="1" spans="1:7">
      <c r="A66" s="226" t="s">
        <v>1378</v>
      </c>
      <c r="B66" s="227" t="s">
        <v>1379</v>
      </c>
      <c r="C66" s="230">
        <v>0</v>
      </c>
      <c r="D66" s="230">
        <v>0</v>
      </c>
      <c r="E66" s="222" t="str">
        <f t="shared" si="2"/>
        <v/>
      </c>
      <c r="F66" s="223" t="str">
        <f t="shared" si="3"/>
        <v>否</v>
      </c>
      <c r="G66" s="207" t="str">
        <f t="shared" si="4"/>
        <v>项</v>
      </c>
    </row>
    <row r="67" s="200" customFormat="1" ht="36" hidden="1" customHeight="1" spans="1:7">
      <c r="A67" s="226" t="s">
        <v>1380</v>
      </c>
      <c r="B67" s="227" t="s">
        <v>1381</v>
      </c>
      <c r="C67" s="230">
        <v>0</v>
      </c>
      <c r="D67" s="230">
        <v>0</v>
      </c>
      <c r="E67" s="222" t="str">
        <f t="shared" si="2"/>
        <v/>
      </c>
      <c r="F67" s="223" t="str">
        <f t="shared" si="3"/>
        <v>否</v>
      </c>
      <c r="G67" s="207" t="str">
        <f t="shared" si="4"/>
        <v>项</v>
      </c>
    </row>
    <row r="68" s="200" customFormat="1" ht="36" hidden="1" customHeight="1" spans="1:7">
      <c r="A68" s="226" t="s">
        <v>1382</v>
      </c>
      <c r="B68" s="227" t="s">
        <v>1383</v>
      </c>
      <c r="C68" s="230">
        <v>0</v>
      </c>
      <c r="D68" s="230">
        <v>0</v>
      </c>
      <c r="E68" s="222" t="str">
        <f t="shared" si="2"/>
        <v/>
      </c>
      <c r="F68" s="223" t="str">
        <f t="shared" si="3"/>
        <v>否</v>
      </c>
      <c r="G68" s="207" t="str">
        <f t="shared" si="4"/>
        <v>项</v>
      </c>
    </row>
    <row r="69" s="200" customFormat="1" ht="36" customHeight="1" spans="1:7">
      <c r="A69" s="226" t="s">
        <v>1384</v>
      </c>
      <c r="B69" s="227" t="s">
        <v>1385</v>
      </c>
      <c r="C69" s="228">
        <v>99</v>
      </c>
      <c r="D69" s="228">
        <v>800</v>
      </c>
      <c r="E69" s="222">
        <f t="shared" ref="E69:E132" si="5">IF(C69&gt;0,D69/C69-1,IF(C69&lt;0,-(D69/C69-1),""))</f>
        <v>7.081</v>
      </c>
      <c r="F69" s="223" t="str">
        <f t="shared" si="3"/>
        <v>是</v>
      </c>
      <c r="G69" s="207" t="str">
        <f t="shared" si="4"/>
        <v>项</v>
      </c>
    </row>
    <row r="70" s="200" customFormat="1" ht="36" customHeight="1" spans="1:7">
      <c r="A70" s="219" t="s">
        <v>1386</v>
      </c>
      <c r="B70" s="229" t="s">
        <v>1387</v>
      </c>
      <c r="C70" s="225">
        <f>SUM(C71:C73)</f>
        <v>1099</v>
      </c>
      <c r="D70" s="225">
        <f>SUM(D71:D73)</f>
        <v>1000</v>
      </c>
      <c r="E70" s="222">
        <f t="shared" si="5"/>
        <v>-0.09</v>
      </c>
      <c r="F70" s="223" t="str">
        <f t="shared" ref="F70:F133" si="6">IF(LEN(A70)=3,"是",IF(B70&lt;&gt;"",IF(SUM(C70:D70)&lt;&gt;0,"是","否"),"是"))</f>
        <v>是</v>
      </c>
      <c r="G70" s="207" t="str">
        <f t="shared" ref="G70:G133" si="7">IF(LEN(A70)=3,"类",IF(LEN(A70)=5,"款","项"))</f>
        <v>款</v>
      </c>
    </row>
    <row r="71" s="200" customFormat="1" ht="36" customHeight="1" spans="1:7">
      <c r="A71" s="226" t="s">
        <v>1388</v>
      </c>
      <c r="B71" s="227" t="s">
        <v>1389</v>
      </c>
      <c r="C71" s="230">
        <v>0</v>
      </c>
      <c r="D71" s="230">
        <v>1000</v>
      </c>
      <c r="E71" s="222" t="str">
        <f t="shared" si="5"/>
        <v/>
      </c>
      <c r="F71" s="223" t="str">
        <f t="shared" si="6"/>
        <v>是</v>
      </c>
      <c r="G71" s="207" t="str">
        <f t="shared" si="7"/>
        <v>项</v>
      </c>
    </row>
    <row r="72" s="200" customFormat="1" ht="36" hidden="1" customHeight="1" spans="1:7">
      <c r="A72" s="226" t="s">
        <v>1390</v>
      </c>
      <c r="B72" s="227" t="s">
        <v>1391</v>
      </c>
      <c r="C72" s="230">
        <v>0</v>
      </c>
      <c r="D72" s="230">
        <v>0</v>
      </c>
      <c r="E72" s="222" t="str">
        <f t="shared" si="5"/>
        <v/>
      </c>
      <c r="F72" s="223" t="str">
        <f t="shared" si="6"/>
        <v>否</v>
      </c>
      <c r="G72" s="207" t="str">
        <f t="shared" si="7"/>
        <v>项</v>
      </c>
    </row>
    <row r="73" s="200" customFormat="1" ht="36" customHeight="1" spans="1:7">
      <c r="A73" s="226" t="s">
        <v>1392</v>
      </c>
      <c r="B73" s="227" t="s">
        <v>1393</v>
      </c>
      <c r="C73" s="230">
        <v>1099</v>
      </c>
      <c r="D73" s="230"/>
      <c r="E73" s="222">
        <f t="shared" si="5"/>
        <v>-1</v>
      </c>
      <c r="F73" s="223" t="str">
        <f t="shared" si="6"/>
        <v>是</v>
      </c>
      <c r="G73" s="207" t="str">
        <f t="shared" si="7"/>
        <v>项</v>
      </c>
    </row>
    <row r="74" s="200" customFormat="1" ht="36" hidden="1" customHeight="1" spans="1:7">
      <c r="A74" s="219" t="s">
        <v>1394</v>
      </c>
      <c r="B74" s="229" t="s">
        <v>1395</v>
      </c>
      <c r="C74" s="231">
        <f>SUM(C75:C77)</f>
        <v>0</v>
      </c>
      <c r="D74" s="231">
        <f>SUM(D75:D77)</f>
        <v>0</v>
      </c>
      <c r="E74" s="222" t="str">
        <f t="shared" si="5"/>
        <v/>
      </c>
      <c r="F74" s="223" t="str">
        <f t="shared" si="6"/>
        <v>否</v>
      </c>
      <c r="G74" s="207" t="str">
        <f t="shared" si="7"/>
        <v>款</v>
      </c>
    </row>
    <row r="75" s="200" customFormat="1" ht="36" hidden="1" customHeight="1" spans="1:7">
      <c r="A75" s="226" t="s">
        <v>1396</v>
      </c>
      <c r="B75" s="227" t="s">
        <v>1342</v>
      </c>
      <c r="C75" s="232"/>
      <c r="D75" s="232"/>
      <c r="E75" s="222" t="str">
        <f t="shared" si="5"/>
        <v/>
      </c>
      <c r="F75" s="223" t="str">
        <f t="shared" si="6"/>
        <v>否</v>
      </c>
      <c r="G75" s="207" t="str">
        <f t="shared" si="7"/>
        <v>项</v>
      </c>
    </row>
    <row r="76" s="200" customFormat="1" ht="36" hidden="1" customHeight="1" spans="1:7">
      <c r="A76" s="226" t="s">
        <v>1397</v>
      </c>
      <c r="B76" s="227" t="s">
        <v>1344</v>
      </c>
      <c r="C76" s="232"/>
      <c r="D76" s="232"/>
      <c r="E76" s="222" t="str">
        <f t="shared" si="5"/>
        <v/>
      </c>
      <c r="F76" s="223" t="str">
        <f t="shared" si="6"/>
        <v>否</v>
      </c>
      <c r="G76" s="207" t="str">
        <f t="shared" si="7"/>
        <v>项</v>
      </c>
    </row>
    <row r="77" s="200" customFormat="1" ht="36" hidden="1" customHeight="1" spans="1:7">
      <c r="A77" s="226" t="s">
        <v>1398</v>
      </c>
      <c r="B77" s="227" t="s">
        <v>1399</v>
      </c>
      <c r="C77" s="232"/>
      <c r="D77" s="232"/>
      <c r="E77" s="222" t="str">
        <f t="shared" si="5"/>
        <v/>
      </c>
      <c r="F77" s="223" t="str">
        <f t="shared" si="6"/>
        <v>否</v>
      </c>
      <c r="G77" s="207" t="str">
        <f t="shared" si="7"/>
        <v>项</v>
      </c>
    </row>
    <row r="78" s="200" customFormat="1" ht="36" hidden="1" customHeight="1" spans="1:7">
      <c r="A78" s="219" t="s">
        <v>1400</v>
      </c>
      <c r="B78" s="229" t="s">
        <v>1401</v>
      </c>
      <c r="C78" s="231">
        <f>SUM(C79:C81)</f>
        <v>0</v>
      </c>
      <c r="D78" s="231">
        <f>SUM(D79:D81)</f>
        <v>0</v>
      </c>
      <c r="E78" s="222" t="str">
        <f t="shared" si="5"/>
        <v/>
      </c>
      <c r="F78" s="223" t="str">
        <f t="shared" si="6"/>
        <v>否</v>
      </c>
      <c r="G78" s="207" t="str">
        <f t="shared" si="7"/>
        <v>款</v>
      </c>
    </row>
    <row r="79" s="200" customFormat="1" ht="36" hidden="1" customHeight="1" spans="1:7">
      <c r="A79" s="226" t="s">
        <v>1402</v>
      </c>
      <c r="B79" s="227" t="s">
        <v>1342</v>
      </c>
      <c r="C79" s="232"/>
      <c r="D79" s="232"/>
      <c r="E79" s="222" t="str">
        <f t="shared" si="5"/>
        <v/>
      </c>
      <c r="F79" s="223" t="str">
        <f t="shared" si="6"/>
        <v>否</v>
      </c>
      <c r="G79" s="207" t="str">
        <f t="shared" si="7"/>
        <v>项</v>
      </c>
    </row>
    <row r="80" s="200" customFormat="1" ht="36" hidden="1" customHeight="1" spans="1:7">
      <c r="A80" s="226" t="s">
        <v>1403</v>
      </c>
      <c r="B80" s="227" t="s">
        <v>1344</v>
      </c>
      <c r="C80" s="232"/>
      <c r="D80" s="232"/>
      <c r="E80" s="222" t="str">
        <f t="shared" si="5"/>
        <v/>
      </c>
      <c r="F80" s="223" t="str">
        <f t="shared" si="6"/>
        <v>否</v>
      </c>
      <c r="G80" s="207" t="str">
        <f t="shared" si="7"/>
        <v>项</v>
      </c>
    </row>
    <row r="81" s="200" customFormat="1" ht="36" hidden="1" customHeight="1" spans="1:7">
      <c r="A81" s="226" t="s">
        <v>1404</v>
      </c>
      <c r="B81" s="227" t="s">
        <v>1405</v>
      </c>
      <c r="C81" s="232"/>
      <c r="D81" s="232"/>
      <c r="E81" s="222" t="str">
        <f t="shared" si="5"/>
        <v/>
      </c>
      <c r="F81" s="223" t="str">
        <f t="shared" si="6"/>
        <v>否</v>
      </c>
      <c r="G81" s="207" t="str">
        <f t="shared" si="7"/>
        <v>项</v>
      </c>
    </row>
    <row r="82" s="200" customFormat="1" ht="36" hidden="1" customHeight="1" spans="1:7">
      <c r="A82" s="219" t="s">
        <v>1406</v>
      </c>
      <c r="B82" s="229" t="s">
        <v>1407</v>
      </c>
      <c r="C82" s="231">
        <f>SUM(C83:C87)</f>
        <v>0</v>
      </c>
      <c r="D82" s="231">
        <f>SUM(D83:D87)</f>
        <v>0</v>
      </c>
      <c r="E82" s="222" t="str">
        <f t="shared" si="5"/>
        <v/>
      </c>
      <c r="F82" s="223" t="str">
        <f t="shared" si="6"/>
        <v>否</v>
      </c>
      <c r="G82" s="207" t="str">
        <f t="shared" si="7"/>
        <v>款</v>
      </c>
    </row>
    <row r="83" s="200" customFormat="1" ht="36" hidden="1" customHeight="1" spans="1:7">
      <c r="A83" s="226" t="s">
        <v>1408</v>
      </c>
      <c r="B83" s="227" t="s">
        <v>1377</v>
      </c>
      <c r="C83" s="232"/>
      <c r="D83" s="232"/>
      <c r="E83" s="222" t="str">
        <f t="shared" si="5"/>
        <v/>
      </c>
      <c r="F83" s="223" t="str">
        <f t="shared" si="6"/>
        <v>否</v>
      </c>
      <c r="G83" s="207" t="str">
        <f t="shared" si="7"/>
        <v>项</v>
      </c>
    </row>
    <row r="84" s="200" customFormat="1" ht="36" hidden="1" customHeight="1" spans="1:7">
      <c r="A84" s="226" t="s">
        <v>1409</v>
      </c>
      <c r="B84" s="227" t="s">
        <v>1379</v>
      </c>
      <c r="C84" s="232"/>
      <c r="D84" s="232"/>
      <c r="E84" s="222" t="str">
        <f t="shared" si="5"/>
        <v/>
      </c>
      <c r="F84" s="223" t="str">
        <f t="shared" si="6"/>
        <v>否</v>
      </c>
      <c r="G84" s="207" t="str">
        <f t="shared" si="7"/>
        <v>项</v>
      </c>
    </row>
    <row r="85" s="200" customFormat="1" ht="36" hidden="1" customHeight="1" spans="1:7">
      <c r="A85" s="226" t="s">
        <v>1410</v>
      </c>
      <c r="B85" s="227" t="s">
        <v>1381</v>
      </c>
      <c r="C85" s="232"/>
      <c r="D85" s="232"/>
      <c r="E85" s="222" t="str">
        <f t="shared" si="5"/>
        <v/>
      </c>
      <c r="F85" s="223" t="str">
        <f t="shared" si="6"/>
        <v>否</v>
      </c>
      <c r="G85" s="207" t="str">
        <f t="shared" si="7"/>
        <v>项</v>
      </c>
    </row>
    <row r="86" s="200" customFormat="1" ht="36" hidden="1" customHeight="1" spans="1:7">
      <c r="A86" s="226" t="s">
        <v>1411</v>
      </c>
      <c r="B86" s="227" t="s">
        <v>1383</v>
      </c>
      <c r="C86" s="232"/>
      <c r="D86" s="232"/>
      <c r="E86" s="222" t="str">
        <f t="shared" si="5"/>
        <v/>
      </c>
      <c r="F86" s="223" t="str">
        <f t="shared" si="6"/>
        <v>否</v>
      </c>
      <c r="G86" s="207" t="str">
        <f t="shared" si="7"/>
        <v>项</v>
      </c>
    </row>
    <row r="87" s="200" customFormat="1" ht="36" hidden="1" customHeight="1" spans="1:7">
      <c r="A87" s="226" t="s">
        <v>1412</v>
      </c>
      <c r="B87" s="227" t="s">
        <v>1413</v>
      </c>
      <c r="C87" s="232"/>
      <c r="D87" s="232"/>
      <c r="E87" s="222" t="str">
        <f t="shared" si="5"/>
        <v/>
      </c>
      <c r="F87" s="223" t="str">
        <f t="shared" si="6"/>
        <v>否</v>
      </c>
      <c r="G87" s="207" t="str">
        <f t="shared" si="7"/>
        <v>项</v>
      </c>
    </row>
    <row r="88" s="200" customFormat="1" ht="36" hidden="1" customHeight="1" spans="1:7">
      <c r="A88" s="219" t="s">
        <v>1414</v>
      </c>
      <c r="B88" s="229" t="s">
        <v>1415</v>
      </c>
      <c r="C88" s="231">
        <f>SUM(C89:C90)</f>
        <v>0</v>
      </c>
      <c r="D88" s="231">
        <f>SUM(D89:D90)</f>
        <v>0</v>
      </c>
      <c r="E88" s="222" t="str">
        <f t="shared" si="5"/>
        <v/>
      </c>
      <c r="F88" s="223" t="str">
        <f t="shared" si="6"/>
        <v>否</v>
      </c>
      <c r="G88" s="207" t="str">
        <f t="shared" si="7"/>
        <v>款</v>
      </c>
    </row>
    <row r="89" s="200" customFormat="1" ht="36" hidden="1" customHeight="1" spans="1:7">
      <c r="A89" s="226" t="s">
        <v>1416</v>
      </c>
      <c r="B89" s="227" t="s">
        <v>1389</v>
      </c>
      <c r="C89" s="232"/>
      <c r="D89" s="232"/>
      <c r="E89" s="222" t="str">
        <f t="shared" si="5"/>
        <v/>
      </c>
      <c r="F89" s="223" t="str">
        <f t="shared" si="6"/>
        <v>否</v>
      </c>
      <c r="G89" s="207" t="str">
        <f t="shared" si="7"/>
        <v>项</v>
      </c>
    </row>
    <row r="90" s="200" customFormat="1" ht="36" hidden="1" customHeight="1" spans="1:7">
      <c r="A90" s="226" t="s">
        <v>1417</v>
      </c>
      <c r="B90" s="227" t="s">
        <v>1418</v>
      </c>
      <c r="C90" s="232"/>
      <c r="D90" s="232"/>
      <c r="E90" s="222" t="str">
        <f t="shared" si="5"/>
        <v/>
      </c>
      <c r="F90" s="223" t="str">
        <f t="shared" si="6"/>
        <v>否</v>
      </c>
      <c r="G90" s="207" t="str">
        <f t="shared" si="7"/>
        <v>项</v>
      </c>
    </row>
    <row r="91" s="200" customFormat="1" ht="36" hidden="1" customHeight="1" spans="1:7">
      <c r="A91" s="219" t="s">
        <v>1419</v>
      </c>
      <c r="B91" s="229" t="s">
        <v>1420</v>
      </c>
      <c r="C91" s="231">
        <f>SUM(C92:C99)</f>
        <v>0</v>
      </c>
      <c r="D91" s="231">
        <f>SUM(D92:D99)</f>
        <v>0</v>
      </c>
      <c r="E91" s="222" t="str">
        <f t="shared" si="5"/>
        <v/>
      </c>
      <c r="F91" s="223" t="str">
        <f t="shared" si="6"/>
        <v>否</v>
      </c>
      <c r="G91" s="207" t="str">
        <f t="shared" si="7"/>
        <v>款</v>
      </c>
    </row>
    <row r="92" s="200" customFormat="1" ht="36" hidden="1" customHeight="1" spans="1:7">
      <c r="A92" s="226" t="s">
        <v>1421</v>
      </c>
      <c r="B92" s="227" t="s">
        <v>1342</v>
      </c>
      <c r="C92" s="232"/>
      <c r="D92" s="232"/>
      <c r="E92" s="222" t="str">
        <f t="shared" si="5"/>
        <v/>
      </c>
      <c r="F92" s="223" t="str">
        <f t="shared" si="6"/>
        <v>否</v>
      </c>
      <c r="G92" s="207" t="str">
        <f t="shared" si="7"/>
        <v>项</v>
      </c>
    </row>
    <row r="93" s="200" customFormat="1" ht="36" hidden="1" customHeight="1" spans="1:7">
      <c r="A93" s="226" t="s">
        <v>1422</v>
      </c>
      <c r="B93" s="227" t="s">
        <v>1344</v>
      </c>
      <c r="C93" s="232"/>
      <c r="D93" s="232"/>
      <c r="E93" s="222" t="str">
        <f t="shared" si="5"/>
        <v/>
      </c>
      <c r="F93" s="223" t="str">
        <f t="shared" si="6"/>
        <v>否</v>
      </c>
      <c r="G93" s="207" t="str">
        <f t="shared" si="7"/>
        <v>项</v>
      </c>
    </row>
    <row r="94" s="200" customFormat="1" ht="36" hidden="1" customHeight="1" spans="1:7">
      <c r="A94" s="226" t="s">
        <v>1423</v>
      </c>
      <c r="B94" s="227" t="s">
        <v>1346</v>
      </c>
      <c r="C94" s="232"/>
      <c r="D94" s="232"/>
      <c r="E94" s="222" t="str">
        <f t="shared" si="5"/>
        <v/>
      </c>
      <c r="F94" s="223" t="str">
        <f t="shared" si="6"/>
        <v>否</v>
      </c>
      <c r="G94" s="207" t="str">
        <f t="shared" si="7"/>
        <v>项</v>
      </c>
    </row>
    <row r="95" s="200" customFormat="1" ht="36" hidden="1" customHeight="1" spans="1:7">
      <c r="A95" s="226" t="s">
        <v>1424</v>
      </c>
      <c r="B95" s="227" t="s">
        <v>1348</v>
      </c>
      <c r="C95" s="232"/>
      <c r="D95" s="232"/>
      <c r="E95" s="222" t="str">
        <f t="shared" si="5"/>
        <v/>
      </c>
      <c r="F95" s="223" t="str">
        <f t="shared" si="6"/>
        <v>否</v>
      </c>
      <c r="G95" s="207" t="str">
        <f t="shared" si="7"/>
        <v>项</v>
      </c>
    </row>
    <row r="96" s="200" customFormat="1" ht="36" hidden="1" customHeight="1" spans="1:7">
      <c r="A96" s="226" t="s">
        <v>1425</v>
      </c>
      <c r="B96" s="227" t="s">
        <v>1354</v>
      </c>
      <c r="C96" s="232"/>
      <c r="D96" s="232"/>
      <c r="E96" s="222" t="str">
        <f t="shared" si="5"/>
        <v/>
      </c>
      <c r="F96" s="223" t="str">
        <f t="shared" si="6"/>
        <v>否</v>
      </c>
      <c r="G96" s="207" t="str">
        <f t="shared" si="7"/>
        <v>项</v>
      </c>
    </row>
    <row r="97" s="200" customFormat="1" ht="36" hidden="1" customHeight="1" spans="1:7">
      <c r="A97" s="226" t="s">
        <v>1426</v>
      </c>
      <c r="B97" s="227" t="s">
        <v>1358</v>
      </c>
      <c r="C97" s="232"/>
      <c r="D97" s="232"/>
      <c r="E97" s="222" t="str">
        <f t="shared" si="5"/>
        <v/>
      </c>
      <c r="F97" s="223" t="str">
        <f t="shared" si="6"/>
        <v>否</v>
      </c>
      <c r="G97" s="207" t="str">
        <f t="shared" si="7"/>
        <v>项</v>
      </c>
    </row>
    <row r="98" s="200" customFormat="1" ht="36" hidden="1" customHeight="1" spans="1:7">
      <c r="A98" s="226" t="s">
        <v>1427</v>
      </c>
      <c r="B98" s="227" t="s">
        <v>1360</v>
      </c>
      <c r="C98" s="232"/>
      <c r="D98" s="232"/>
      <c r="E98" s="222" t="str">
        <f t="shared" si="5"/>
        <v/>
      </c>
      <c r="F98" s="223" t="str">
        <f t="shared" si="6"/>
        <v>否</v>
      </c>
      <c r="G98" s="207" t="str">
        <f t="shared" si="7"/>
        <v>项</v>
      </c>
    </row>
    <row r="99" s="200" customFormat="1" ht="36" hidden="1" customHeight="1" spans="1:7">
      <c r="A99" s="226" t="s">
        <v>1428</v>
      </c>
      <c r="B99" s="227" t="s">
        <v>1429</v>
      </c>
      <c r="C99" s="232"/>
      <c r="D99" s="232"/>
      <c r="E99" s="222" t="str">
        <f t="shared" si="5"/>
        <v/>
      </c>
      <c r="F99" s="223" t="str">
        <f t="shared" si="6"/>
        <v>否</v>
      </c>
      <c r="G99" s="207" t="str">
        <f t="shared" si="7"/>
        <v>项</v>
      </c>
    </row>
    <row r="100" s="200" customFormat="1" ht="36" customHeight="1" spans="1:7">
      <c r="A100" s="219" t="s">
        <v>1430</v>
      </c>
      <c r="B100" s="220" t="s">
        <v>1431</v>
      </c>
      <c r="C100" s="221">
        <f>SUM(C101,C106,C111,C116,C119)</f>
        <v>5329</v>
      </c>
      <c r="D100" s="221">
        <f>SUM(D101,D106,D111,D116,D119)</f>
        <v>7645</v>
      </c>
      <c r="E100" s="222">
        <f t="shared" si="5"/>
        <v>0.435</v>
      </c>
      <c r="F100" s="223" t="str">
        <f t="shared" si="6"/>
        <v>是</v>
      </c>
      <c r="G100" s="207" t="str">
        <f t="shared" si="7"/>
        <v>类</v>
      </c>
    </row>
    <row r="101" s="200" customFormat="1" ht="36" customHeight="1" spans="1:7">
      <c r="A101" s="219" t="s">
        <v>1432</v>
      </c>
      <c r="B101" s="220" t="s">
        <v>1433</v>
      </c>
      <c r="C101" s="225">
        <f>SUM(C102:C105)</f>
        <v>5329</v>
      </c>
      <c r="D101" s="225">
        <f>SUM(D102:D105)</f>
        <v>7645</v>
      </c>
      <c r="E101" s="222">
        <f t="shared" si="5"/>
        <v>0.435</v>
      </c>
      <c r="F101" s="223" t="str">
        <f t="shared" si="6"/>
        <v>是</v>
      </c>
      <c r="G101" s="207" t="str">
        <f t="shared" si="7"/>
        <v>款</v>
      </c>
    </row>
    <row r="102" s="200" customFormat="1" ht="36" customHeight="1" spans="1:7">
      <c r="A102" s="226" t="s">
        <v>1434</v>
      </c>
      <c r="B102" s="227" t="s">
        <v>1310</v>
      </c>
      <c r="C102" s="228">
        <v>4876</v>
      </c>
      <c r="D102" s="228">
        <v>6140</v>
      </c>
      <c r="E102" s="222">
        <f t="shared" si="5"/>
        <v>0.259</v>
      </c>
      <c r="F102" s="223" t="str">
        <f t="shared" si="6"/>
        <v>是</v>
      </c>
      <c r="G102" s="207" t="str">
        <f t="shared" si="7"/>
        <v>项</v>
      </c>
    </row>
    <row r="103" s="200" customFormat="1" ht="36" hidden="1" customHeight="1" spans="1:7">
      <c r="A103" s="226" t="s">
        <v>1435</v>
      </c>
      <c r="B103" s="227" t="s">
        <v>1436</v>
      </c>
      <c r="C103" s="228">
        <v>0</v>
      </c>
      <c r="D103" s="228">
        <v>0</v>
      </c>
      <c r="E103" s="222" t="str">
        <f t="shared" si="5"/>
        <v/>
      </c>
      <c r="F103" s="223" t="str">
        <f t="shared" si="6"/>
        <v>否</v>
      </c>
      <c r="G103" s="207" t="str">
        <f t="shared" si="7"/>
        <v>项</v>
      </c>
    </row>
    <row r="104" s="200" customFormat="1" ht="36" hidden="1" customHeight="1" spans="1:7">
      <c r="A104" s="226" t="s">
        <v>1437</v>
      </c>
      <c r="B104" s="227" t="s">
        <v>1438</v>
      </c>
      <c r="C104" s="228">
        <v>0</v>
      </c>
      <c r="D104" s="228">
        <v>0</v>
      </c>
      <c r="E104" s="222" t="str">
        <f t="shared" si="5"/>
        <v/>
      </c>
      <c r="F104" s="223" t="str">
        <f t="shared" si="6"/>
        <v>否</v>
      </c>
      <c r="G104" s="207" t="str">
        <f t="shared" si="7"/>
        <v>项</v>
      </c>
    </row>
    <row r="105" s="200" customFormat="1" ht="36" customHeight="1" spans="1:7">
      <c r="A105" s="226" t="s">
        <v>1439</v>
      </c>
      <c r="B105" s="224" t="s">
        <v>1440</v>
      </c>
      <c r="C105" s="228">
        <v>453</v>
      </c>
      <c r="D105" s="228">
        <v>1505</v>
      </c>
      <c r="E105" s="222">
        <f t="shared" si="5"/>
        <v>2.322</v>
      </c>
      <c r="F105" s="223" t="str">
        <f t="shared" si="6"/>
        <v>是</v>
      </c>
      <c r="G105" s="207" t="str">
        <f t="shared" si="7"/>
        <v>项</v>
      </c>
    </row>
    <row r="106" s="200" customFormat="1" ht="36" hidden="1" customHeight="1" spans="1:7">
      <c r="A106" s="219" t="s">
        <v>1441</v>
      </c>
      <c r="B106" s="229" t="s">
        <v>1442</v>
      </c>
      <c r="C106" s="231">
        <f>SUM(C107:C110)</f>
        <v>0</v>
      </c>
      <c r="D106" s="231">
        <f>SUM(D107:D110)</f>
        <v>0</v>
      </c>
      <c r="E106" s="222" t="str">
        <f t="shared" si="5"/>
        <v/>
      </c>
      <c r="F106" s="223" t="str">
        <f t="shared" si="6"/>
        <v>否</v>
      </c>
      <c r="G106" s="207" t="str">
        <f t="shared" si="7"/>
        <v>款</v>
      </c>
    </row>
    <row r="107" s="200" customFormat="1" ht="36" hidden="1" customHeight="1" spans="1:7">
      <c r="A107" s="226" t="s">
        <v>1443</v>
      </c>
      <c r="B107" s="227" t="s">
        <v>1310</v>
      </c>
      <c r="C107" s="232"/>
      <c r="D107" s="232"/>
      <c r="E107" s="222" t="str">
        <f t="shared" si="5"/>
        <v/>
      </c>
      <c r="F107" s="223" t="str">
        <f t="shared" si="6"/>
        <v>否</v>
      </c>
      <c r="G107" s="207" t="str">
        <f t="shared" si="7"/>
        <v>项</v>
      </c>
    </row>
    <row r="108" s="200" customFormat="1" ht="36" hidden="1" customHeight="1" spans="1:7">
      <c r="A108" s="226" t="s">
        <v>1444</v>
      </c>
      <c r="B108" s="227" t="s">
        <v>1436</v>
      </c>
      <c r="C108" s="232"/>
      <c r="D108" s="232"/>
      <c r="E108" s="222" t="str">
        <f t="shared" si="5"/>
        <v/>
      </c>
      <c r="F108" s="223" t="str">
        <f t="shared" si="6"/>
        <v>否</v>
      </c>
      <c r="G108" s="207" t="str">
        <f t="shared" si="7"/>
        <v>项</v>
      </c>
    </row>
    <row r="109" s="200" customFormat="1" ht="36" hidden="1" customHeight="1" spans="1:7">
      <c r="A109" s="226" t="s">
        <v>1445</v>
      </c>
      <c r="B109" s="227" t="s">
        <v>1446</v>
      </c>
      <c r="C109" s="232"/>
      <c r="D109" s="232"/>
      <c r="E109" s="222" t="str">
        <f t="shared" si="5"/>
        <v/>
      </c>
      <c r="F109" s="223" t="str">
        <f t="shared" si="6"/>
        <v>否</v>
      </c>
      <c r="G109" s="207" t="str">
        <f t="shared" si="7"/>
        <v>项</v>
      </c>
    </row>
    <row r="110" s="200" customFormat="1" ht="36" hidden="1" customHeight="1" spans="1:7">
      <c r="A110" s="226" t="s">
        <v>1447</v>
      </c>
      <c r="B110" s="227" t="s">
        <v>1448</v>
      </c>
      <c r="C110" s="232"/>
      <c r="D110" s="232"/>
      <c r="E110" s="222" t="str">
        <f t="shared" si="5"/>
        <v/>
      </c>
      <c r="F110" s="223" t="str">
        <f t="shared" si="6"/>
        <v>否</v>
      </c>
      <c r="G110" s="207" t="str">
        <f t="shared" si="7"/>
        <v>项</v>
      </c>
    </row>
    <row r="111" s="200" customFormat="1" ht="36" hidden="1" customHeight="1" spans="1:7">
      <c r="A111" s="219" t="s">
        <v>1449</v>
      </c>
      <c r="B111" s="220" t="s">
        <v>1450</v>
      </c>
      <c r="C111" s="233"/>
      <c r="D111" s="233"/>
      <c r="E111" s="222" t="str">
        <f t="shared" si="5"/>
        <v/>
      </c>
      <c r="F111" s="223" t="str">
        <f t="shared" si="6"/>
        <v>否</v>
      </c>
      <c r="G111" s="207" t="str">
        <f t="shared" si="7"/>
        <v>款</v>
      </c>
    </row>
    <row r="112" s="200" customFormat="1" ht="36" hidden="1" customHeight="1" spans="1:7">
      <c r="A112" s="226" t="s">
        <v>1451</v>
      </c>
      <c r="B112" s="227" t="s">
        <v>788</v>
      </c>
      <c r="C112" s="232"/>
      <c r="D112" s="232"/>
      <c r="E112" s="222" t="str">
        <f t="shared" si="5"/>
        <v/>
      </c>
      <c r="F112" s="223" t="str">
        <f t="shared" si="6"/>
        <v>否</v>
      </c>
      <c r="G112" s="207" t="str">
        <f t="shared" si="7"/>
        <v>项</v>
      </c>
    </row>
    <row r="113" s="200" customFormat="1" ht="36" hidden="1" customHeight="1" spans="1:7">
      <c r="A113" s="226" t="s">
        <v>1452</v>
      </c>
      <c r="B113" s="227" t="s">
        <v>1453</v>
      </c>
      <c r="C113" s="232"/>
      <c r="D113" s="232"/>
      <c r="E113" s="222" t="str">
        <f t="shared" si="5"/>
        <v/>
      </c>
      <c r="F113" s="223" t="str">
        <f t="shared" si="6"/>
        <v>否</v>
      </c>
      <c r="G113" s="207" t="str">
        <f t="shared" si="7"/>
        <v>项</v>
      </c>
    </row>
    <row r="114" s="200" customFormat="1" ht="36" hidden="1" customHeight="1" spans="1:7">
      <c r="A114" s="226" t="s">
        <v>1454</v>
      </c>
      <c r="B114" s="227" t="s">
        <v>1455</v>
      </c>
      <c r="C114" s="232"/>
      <c r="D114" s="232"/>
      <c r="E114" s="222" t="str">
        <f t="shared" si="5"/>
        <v/>
      </c>
      <c r="F114" s="223" t="str">
        <f t="shared" si="6"/>
        <v>否</v>
      </c>
      <c r="G114" s="207" t="str">
        <f t="shared" si="7"/>
        <v>项</v>
      </c>
    </row>
    <row r="115" s="200" customFormat="1" ht="36" hidden="1" customHeight="1" spans="1:7">
      <c r="A115" s="226" t="s">
        <v>1456</v>
      </c>
      <c r="B115" s="224" t="s">
        <v>1457</v>
      </c>
      <c r="C115" s="236"/>
      <c r="D115" s="236"/>
      <c r="E115" s="222" t="str">
        <f t="shared" si="5"/>
        <v/>
      </c>
      <c r="F115" s="223" t="str">
        <f t="shared" si="6"/>
        <v>否</v>
      </c>
      <c r="G115" s="207" t="str">
        <f t="shared" si="7"/>
        <v>项</v>
      </c>
    </row>
    <row r="116" s="200" customFormat="1" ht="36" hidden="1" customHeight="1" spans="1:7">
      <c r="A116" s="237">
        <v>21370</v>
      </c>
      <c r="B116" s="229" t="s">
        <v>1458</v>
      </c>
      <c r="C116" s="231">
        <f>SUM(C117:C118)</f>
        <v>0</v>
      </c>
      <c r="D116" s="231">
        <f>SUM(D117:D118)</f>
        <v>0</v>
      </c>
      <c r="E116" s="222" t="str">
        <f t="shared" si="5"/>
        <v/>
      </c>
      <c r="F116" s="223" t="str">
        <f t="shared" si="6"/>
        <v>否</v>
      </c>
      <c r="G116" s="207" t="str">
        <f t="shared" si="7"/>
        <v>款</v>
      </c>
    </row>
    <row r="117" s="200" customFormat="1" ht="36" hidden="1" customHeight="1" spans="1:7">
      <c r="A117" s="238">
        <v>2137001</v>
      </c>
      <c r="B117" s="227" t="s">
        <v>1310</v>
      </c>
      <c r="C117" s="232"/>
      <c r="D117" s="232"/>
      <c r="E117" s="222" t="str">
        <f t="shared" si="5"/>
        <v/>
      </c>
      <c r="F117" s="223" t="str">
        <f t="shared" si="6"/>
        <v>否</v>
      </c>
      <c r="G117" s="207" t="str">
        <f t="shared" si="7"/>
        <v>项</v>
      </c>
    </row>
    <row r="118" s="200" customFormat="1" ht="36" hidden="1" customHeight="1" spans="1:7">
      <c r="A118" s="238">
        <v>2137099</v>
      </c>
      <c r="B118" s="227" t="s">
        <v>1459</v>
      </c>
      <c r="C118" s="232"/>
      <c r="D118" s="232"/>
      <c r="E118" s="222" t="str">
        <f t="shared" si="5"/>
        <v/>
      </c>
      <c r="F118" s="223" t="str">
        <f t="shared" si="6"/>
        <v>否</v>
      </c>
      <c r="G118" s="207" t="str">
        <f t="shared" si="7"/>
        <v>项</v>
      </c>
    </row>
    <row r="119" s="200" customFormat="1" ht="36" hidden="1" customHeight="1" spans="1:7">
      <c r="A119" s="237">
        <v>21371</v>
      </c>
      <c r="B119" s="229" t="s">
        <v>1460</v>
      </c>
      <c r="C119" s="231">
        <f>SUM(C120:C123)</f>
        <v>0</v>
      </c>
      <c r="D119" s="231">
        <f>SUM(D120:D123)</f>
        <v>0</v>
      </c>
      <c r="E119" s="222" t="str">
        <f t="shared" si="5"/>
        <v/>
      </c>
      <c r="F119" s="223" t="str">
        <f t="shared" si="6"/>
        <v>否</v>
      </c>
      <c r="G119" s="207" t="str">
        <f t="shared" si="7"/>
        <v>款</v>
      </c>
    </row>
    <row r="120" s="200" customFormat="1" ht="36" hidden="1" customHeight="1" spans="1:7">
      <c r="A120" s="238">
        <v>2137101</v>
      </c>
      <c r="B120" s="227" t="s">
        <v>788</v>
      </c>
      <c r="C120" s="232"/>
      <c r="D120" s="232"/>
      <c r="E120" s="222" t="str">
        <f t="shared" si="5"/>
        <v/>
      </c>
      <c r="F120" s="223" t="str">
        <f t="shared" si="6"/>
        <v>否</v>
      </c>
      <c r="G120" s="207" t="str">
        <f t="shared" si="7"/>
        <v>项</v>
      </c>
    </row>
    <row r="121" s="200" customFormat="1" ht="36" hidden="1" customHeight="1" spans="1:7">
      <c r="A121" s="238">
        <v>2137102</v>
      </c>
      <c r="B121" s="227" t="s">
        <v>1461</v>
      </c>
      <c r="C121" s="232"/>
      <c r="D121" s="232"/>
      <c r="E121" s="222" t="str">
        <f t="shared" si="5"/>
        <v/>
      </c>
      <c r="F121" s="223" t="str">
        <f t="shared" si="6"/>
        <v>否</v>
      </c>
      <c r="G121" s="207" t="str">
        <f t="shared" si="7"/>
        <v>项</v>
      </c>
    </row>
    <row r="122" s="200" customFormat="1" ht="36" hidden="1" customHeight="1" spans="1:7">
      <c r="A122" s="238">
        <v>2137103</v>
      </c>
      <c r="B122" s="227" t="s">
        <v>1455</v>
      </c>
      <c r="C122" s="232"/>
      <c r="D122" s="232"/>
      <c r="E122" s="222" t="str">
        <f t="shared" si="5"/>
        <v/>
      </c>
      <c r="F122" s="223" t="str">
        <f t="shared" si="6"/>
        <v>否</v>
      </c>
      <c r="G122" s="207" t="str">
        <f t="shared" si="7"/>
        <v>项</v>
      </c>
    </row>
    <row r="123" s="200" customFormat="1" ht="36" hidden="1" customHeight="1" spans="1:7">
      <c r="A123" s="238">
        <v>2137199</v>
      </c>
      <c r="B123" s="227" t="s">
        <v>1462</v>
      </c>
      <c r="C123" s="232"/>
      <c r="D123" s="232"/>
      <c r="E123" s="222" t="str">
        <f t="shared" si="5"/>
        <v/>
      </c>
      <c r="F123" s="223" t="str">
        <f t="shared" si="6"/>
        <v>否</v>
      </c>
      <c r="G123" s="207" t="str">
        <f t="shared" si="7"/>
        <v>项</v>
      </c>
    </row>
    <row r="124" s="200" customFormat="1" ht="36" customHeight="1" spans="1:7">
      <c r="A124" s="219" t="s">
        <v>1463</v>
      </c>
      <c r="B124" s="220" t="s">
        <v>1464</v>
      </c>
      <c r="C124" s="221">
        <f>SUM(C125,C130,C135,C144,C151,C160,C163,C166:C167)</f>
        <v>2</v>
      </c>
      <c r="D124" s="221">
        <f>SUM(D125,D130,D135,D144,D151,D160,D163,D166:D167)</f>
        <v>2</v>
      </c>
      <c r="E124" s="222">
        <f t="shared" si="5"/>
        <v>0</v>
      </c>
      <c r="F124" s="223" t="str">
        <f t="shared" si="6"/>
        <v>是</v>
      </c>
      <c r="G124" s="207" t="str">
        <f t="shared" si="7"/>
        <v>类</v>
      </c>
    </row>
    <row r="125" s="200" customFormat="1" ht="36" hidden="1" customHeight="1" spans="1:7">
      <c r="A125" s="219" t="s">
        <v>1465</v>
      </c>
      <c r="B125" s="229" t="s">
        <v>1466</v>
      </c>
      <c r="C125" s="225">
        <f>SUM(C126:C129)</f>
        <v>0</v>
      </c>
      <c r="D125" s="225">
        <f>SUM(D126:D129)</f>
        <v>0</v>
      </c>
      <c r="E125" s="222" t="str">
        <f t="shared" si="5"/>
        <v/>
      </c>
      <c r="F125" s="223" t="str">
        <f t="shared" si="6"/>
        <v>否</v>
      </c>
      <c r="G125" s="207" t="str">
        <f t="shared" si="7"/>
        <v>款</v>
      </c>
    </row>
    <row r="126" s="200" customFormat="1" ht="36" hidden="1" customHeight="1" spans="1:7">
      <c r="A126" s="226" t="s">
        <v>1467</v>
      </c>
      <c r="B126" s="227" t="s">
        <v>819</v>
      </c>
      <c r="C126" s="230"/>
      <c r="D126" s="230"/>
      <c r="E126" s="222" t="str">
        <f t="shared" si="5"/>
        <v/>
      </c>
      <c r="F126" s="223" t="str">
        <f t="shared" si="6"/>
        <v>否</v>
      </c>
      <c r="G126" s="207" t="str">
        <f t="shared" si="7"/>
        <v>项</v>
      </c>
    </row>
    <row r="127" s="200" customFormat="1" ht="36" hidden="1" customHeight="1" spans="1:7">
      <c r="A127" s="226" t="s">
        <v>1468</v>
      </c>
      <c r="B127" s="227" t="s">
        <v>820</v>
      </c>
      <c r="C127" s="230"/>
      <c r="D127" s="230"/>
      <c r="E127" s="222" t="str">
        <f t="shared" si="5"/>
        <v/>
      </c>
      <c r="F127" s="223" t="str">
        <f t="shared" si="6"/>
        <v>否</v>
      </c>
      <c r="G127" s="207" t="str">
        <f t="shared" si="7"/>
        <v>项</v>
      </c>
    </row>
    <row r="128" s="200" customFormat="1" ht="36" hidden="1" customHeight="1" spans="1:7">
      <c r="A128" s="226" t="s">
        <v>1469</v>
      </c>
      <c r="B128" s="227" t="s">
        <v>1470</v>
      </c>
      <c r="C128" s="230"/>
      <c r="D128" s="230"/>
      <c r="E128" s="222" t="str">
        <f t="shared" si="5"/>
        <v/>
      </c>
      <c r="F128" s="223" t="str">
        <f t="shared" si="6"/>
        <v>否</v>
      </c>
      <c r="G128" s="207" t="str">
        <f t="shared" si="7"/>
        <v>项</v>
      </c>
    </row>
    <row r="129" s="200" customFormat="1" ht="36" hidden="1" customHeight="1" spans="1:7">
      <c r="A129" s="226" t="s">
        <v>1471</v>
      </c>
      <c r="B129" s="227" t="s">
        <v>1472</v>
      </c>
      <c r="C129" s="230"/>
      <c r="D129" s="230"/>
      <c r="E129" s="222" t="str">
        <f t="shared" si="5"/>
        <v/>
      </c>
      <c r="F129" s="223" t="str">
        <f t="shared" si="6"/>
        <v>否</v>
      </c>
      <c r="G129" s="207" t="str">
        <f t="shared" si="7"/>
        <v>项</v>
      </c>
    </row>
    <row r="130" s="200" customFormat="1" ht="36" customHeight="1" spans="1:7">
      <c r="A130" s="219" t="s">
        <v>1473</v>
      </c>
      <c r="B130" s="220" t="s">
        <v>1474</v>
      </c>
      <c r="C130" s="225">
        <f>SUM(C131:C134)</f>
        <v>2</v>
      </c>
      <c r="D130" s="225">
        <f>SUM(D131:D134)</f>
        <v>2</v>
      </c>
      <c r="E130" s="222">
        <f t="shared" si="5"/>
        <v>0</v>
      </c>
      <c r="F130" s="223" t="str">
        <f t="shared" si="6"/>
        <v>是</v>
      </c>
      <c r="G130" s="207" t="str">
        <f t="shared" si="7"/>
        <v>款</v>
      </c>
    </row>
    <row r="131" s="200" customFormat="1" ht="36" hidden="1" customHeight="1" spans="1:7">
      <c r="A131" s="226" t="s">
        <v>1475</v>
      </c>
      <c r="B131" s="227" t="s">
        <v>1470</v>
      </c>
      <c r="C131" s="232"/>
      <c r="D131" s="232"/>
      <c r="E131" s="222" t="str">
        <f t="shared" si="5"/>
        <v/>
      </c>
      <c r="F131" s="223" t="str">
        <f t="shared" si="6"/>
        <v>否</v>
      </c>
      <c r="G131" s="207" t="str">
        <f t="shared" si="7"/>
        <v>项</v>
      </c>
    </row>
    <row r="132" s="200" customFormat="1" ht="36" hidden="1" customHeight="1" spans="1:7">
      <c r="A132" s="226" t="s">
        <v>1476</v>
      </c>
      <c r="B132" s="227" t="s">
        <v>1477</v>
      </c>
      <c r="C132" s="232"/>
      <c r="D132" s="232"/>
      <c r="E132" s="222" t="str">
        <f t="shared" si="5"/>
        <v/>
      </c>
      <c r="F132" s="223" t="str">
        <f t="shared" si="6"/>
        <v>否</v>
      </c>
      <c r="G132" s="207" t="str">
        <f t="shared" si="7"/>
        <v>项</v>
      </c>
    </row>
    <row r="133" s="200" customFormat="1" ht="36" hidden="1" customHeight="1" spans="1:7">
      <c r="A133" s="226" t="s">
        <v>1478</v>
      </c>
      <c r="B133" s="227" t="s">
        <v>1479</v>
      </c>
      <c r="C133" s="232"/>
      <c r="D133" s="232"/>
      <c r="E133" s="222" t="str">
        <f t="shared" ref="E133:E196" si="8">IF(C133&gt;0,D133/C133-1,IF(C133&lt;0,-(D133/C133-1),""))</f>
        <v/>
      </c>
      <c r="F133" s="223" t="str">
        <f t="shared" si="6"/>
        <v>否</v>
      </c>
      <c r="G133" s="207" t="str">
        <f t="shared" si="7"/>
        <v>项</v>
      </c>
    </row>
    <row r="134" s="200" customFormat="1" ht="36" customHeight="1" spans="1:7">
      <c r="A134" s="226" t="s">
        <v>1480</v>
      </c>
      <c r="B134" s="224" t="s">
        <v>1481</v>
      </c>
      <c r="C134" s="230">
        <v>2</v>
      </c>
      <c r="D134" s="230">
        <v>2</v>
      </c>
      <c r="E134" s="222">
        <f t="shared" si="8"/>
        <v>0</v>
      </c>
      <c r="F134" s="223" t="str">
        <f t="shared" ref="F134:F197" si="9">IF(LEN(A134)=3,"是",IF(B134&lt;&gt;"",IF(SUM(C134:D134)&lt;&gt;0,"是","否"),"是"))</f>
        <v>是</v>
      </c>
      <c r="G134" s="207" t="str">
        <f t="shared" ref="G134:G197" si="10">IF(LEN(A134)=3,"类",IF(LEN(A134)=5,"款","项"))</f>
        <v>项</v>
      </c>
    </row>
    <row r="135" s="200" customFormat="1" ht="36" hidden="1" customHeight="1" spans="1:7">
      <c r="A135" s="219" t="s">
        <v>1482</v>
      </c>
      <c r="B135" s="220" t="s">
        <v>1483</v>
      </c>
      <c r="C135" s="233"/>
      <c r="D135" s="233"/>
      <c r="E135" s="222" t="str">
        <f t="shared" si="8"/>
        <v/>
      </c>
      <c r="F135" s="223" t="str">
        <f t="shared" si="9"/>
        <v>否</v>
      </c>
      <c r="G135" s="207" t="str">
        <f t="shared" si="10"/>
        <v>款</v>
      </c>
    </row>
    <row r="136" s="200" customFormat="1" ht="36" hidden="1" customHeight="1" spans="1:7">
      <c r="A136" s="226" t="s">
        <v>1484</v>
      </c>
      <c r="B136" s="227" t="s">
        <v>826</v>
      </c>
      <c r="C136" s="232"/>
      <c r="D136" s="232"/>
      <c r="E136" s="222" t="str">
        <f t="shared" si="8"/>
        <v/>
      </c>
      <c r="F136" s="223" t="str">
        <f t="shared" si="9"/>
        <v>否</v>
      </c>
      <c r="G136" s="207" t="str">
        <f t="shared" si="10"/>
        <v>项</v>
      </c>
    </row>
    <row r="137" s="200" customFormat="1" ht="36" hidden="1" customHeight="1" spans="1:7">
      <c r="A137" s="226" t="s">
        <v>1485</v>
      </c>
      <c r="B137" s="224" t="s">
        <v>1486</v>
      </c>
      <c r="C137" s="236"/>
      <c r="D137" s="236"/>
      <c r="E137" s="222" t="str">
        <f t="shared" si="8"/>
        <v/>
      </c>
      <c r="F137" s="223" t="str">
        <f t="shared" si="9"/>
        <v>否</v>
      </c>
      <c r="G137" s="207" t="str">
        <f t="shared" si="10"/>
        <v>项</v>
      </c>
    </row>
    <row r="138" s="200" customFormat="1" ht="36" hidden="1" customHeight="1" spans="1:7">
      <c r="A138" s="226" t="s">
        <v>1487</v>
      </c>
      <c r="B138" s="224" t="s">
        <v>1488</v>
      </c>
      <c r="C138" s="236"/>
      <c r="D138" s="236"/>
      <c r="E138" s="222" t="str">
        <f t="shared" si="8"/>
        <v/>
      </c>
      <c r="F138" s="223" t="str">
        <f t="shared" si="9"/>
        <v>否</v>
      </c>
      <c r="G138" s="207" t="str">
        <f t="shared" si="10"/>
        <v>项</v>
      </c>
    </row>
    <row r="139" s="200" customFormat="1" ht="36" hidden="1" customHeight="1" spans="1:7">
      <c r="A139" s="226" t="s">
        <v>1489</v>
      </c>
      <c r="B139" s="227" t="s">
        <v>1490</v>
      </c>
      <c r="C139" s="232"/>
      <c r="D139" s="232"/>
      <c r="E139" s="222" t="str">
        <f t="shared" si="8"/>
        <v/>
      </c>
      <c r="F139" s="223" t="str">
        <f t="shared" si="9"/>
        <v>否</v>
      </c>
      <c r="G139" s="207" t="str">
        <f t="shared" si="10"/>
        <v>项</v>
      </c>
    </row>
    <row r="140" s="200" customFormat="1" ht="36" hidden="1" customHeight="1" spans="1:7">
      <c r="A140" s="219" t="s">
        <v>1491</v>
      </c>
      <c r="B140" s="229" t="s">
        <v>1492</v>
      </c>
      <c r="C140" s="231">
        <f>SUM(C141:C148)</f>
        <v>0</v>
      </c>
      <c r="D140" s="231">
        <f>SUM(D141:D148)</f>
        <v>0</v>
      </c>
      <c r="E140" s="222" t="str">
        <f t="shared" si="8"/>
        <v/>
      </c>
      <c r="F140" s="223" t="str">
        <f t="shared" si="9"/>
        <v>否</v>
      </c>
      <c r="G140" s="207" t="str">
        <f t="shared" si="10"/>
        <v>款</v>
      </c>
    </row>
    <row r="141" s="200" customFormat="1" ht="36" hidden="1" customHeight="1" spans="1:7">
      <c r="A141" s="226" t="s">
        <v>1493</v>
      </c>
      <c r="B141" s="227" t="s">
        <v>1494</v>
      </c>
      <c r="C141" s="232"/>
      <c r="D141" s="232"/>
      <c r="E141" s="222" t="str">
        <f t="shared" si="8"/>
        <v/>
      </c>
      <c r="F141" s="223" t="str">
        <f t="shared" si="9"/>
        <v>否</v>
      </c>
      <c r="G141" s="207" t="str">
        <f t="shared" si="10"/>
        <v>项</v>
      </c>
    </row>
    <row r="142" s="200" customFormat="1" ht="36" hidden="1" customHeight="1" spans="1:7">
      <c r="A142" s="226" t="s">
        <v>1495</v>
      </c>
      <c r="B142" s="227" t="s">
        <v>1496</v>
      </c>
      <c r="C142" s="232"/>
      <c r="D142" s="232"/>
      <c r="E142" s="222" t="str">
        <f t="shared" si="8"/>
        <v/>
      </c>
      <c r="F142" s="223" t="str">
        <f t="shared" si="9"/>
        <v>否</v>
      </c>
      <c r="G142" s="207" t="str">
        <f t="shared" si="10"/>
        <v>项</v>
      </c>
    </row>
    <row r="143" s="200" customFormat="1" ht="36" hidden="1" customHeight="1" spans="1:7">
      <c r="A143" s="226" t="s">
        <v>1497</v>
      </c>
      <c r="B143" s="227" t="s">
        <v>1498</v>
      </c>
      <c r="C143" s="232"/>
      <c r="D143" s="232"/>
      <c r="E143" s="222" t="str">
        <f t="shared" si="8"/>
        <v/>
      </c>
      <c r="F143" s="223" t="str">
        <f t="shared" si="9"/>
        <v>否</v>
      </c>
      <c r="G143" s="207" t="str">
        <f t="shared" si="10"/>
        <v>项</v>
      </c>
    </row>
    <row r="144" s="200" customFormat="1" ht="36" hidden="1" customHeight="1" spans="1:7">
      <c r="A144" s="226" t="s">
        <v>1499</v>
      </c>
      <c r="B144" s="227" t="s">
        <v>1500</v>
      </c>
      <c r="C144" s="232"/>
      <c r="D144" s="232"/>
      <c r="E144" s="222" t="str">
        <f t="shared" si="8"/>
        <v/>
      </c>
      <c r="F144" s="223" t="str">
        <f t="shared" si="9"/>
        <v>否</v>
      </c>
      <c r="G144" s="207" t="str">
        <f t="shared" si="10"/>
        <v>项</v>
      </c>
    </row>
    <row r="145" s="200" customFormat="1" ht="36" hidden="1" customHeight="1" spans="1:7">
      <c r="A145" s="226" t="s">
        <v>1501</v>
      </c>
      <c r="B145" s="227" t="s">
        <v>1502</v>
      </c>
      <c r="C145" s="232"/>
      <c r="D145" s="232"/>
      <c r="E145" s="222" t="str">
        <f t="shared" si="8"/>
        <v/>
      </c>
      <c r="F145" s="223" t="str">
        <f t="shared" si="9"/>
        <v>否</v>
      </c>
      <c r="G145" s="207" t="str">
        <f t="shared" si="10"/>
        <v>项</v>
      </c>
    </row>
    <row r="146" s="200" customFormat="1" ht="36" hidden="1" customHeight="1" spans="1:7">
      <c r="A146" s="226" t="s">
        <v>1503</v>
      </c>
      <c r="B146" s="227" t="s">
        <v>1504</v>
      </c>
      <c r="C146" s="232"/>
      <c r="D146" s="232"/>
      <c r="E146" s="222" t="str">
        <f t="shared" si="8"/>
        <v/>
      </c>
      <c r="F146" s="223" t="str">
        <f t="shared" si="9"/>
        <v>否</v>
      </c>
      <c r="G146" s="207" t="str">
        <f t="shared" si="10"/>
        <v>项</v>
      </c>
    </row>
    <row r="147" s="200" customFormat="1" ht="36" hidden="1" customHeight="1" spans="1:7">
      <c r="A147" s="226" t="s">
        <v>1505</v>
      </c>
      <c r="B147" s="227" t="s">
        <v>1506</v>
      </c>
      <c r="C147" s="232"/>
      <c r="D147" s="232"/>
      <c r="E147" s="222" t="str">
        <f t="shared" si="8"/>
        <v/>
      </c>
      <c r="F147" s="223" t="str">
        <f t="shared" si="9"/>
        <v>否</v>
      </c>
      <c r="G147" s="207" t="str">
        <f t="shared" si="10"/>
        <v>项</v>
      </c>
    </row>
    <row r="148" s="200" customFormat="1" ht="36" hidden="1" customHeight="1" spans="1:7">
      <c r="A148" s="226" t="s">
        <v>1507</v>
      </c>
      <c r="B148" s="227" t="s">
        <v>1508</v>
      </c>
      <c r="C148" s="232"/>
      <c r="D148" s="232"/>
      <c r="E148" s="222" t="str">
        <f t="shared" si="8"/>
        <v/>
      </c>
      <c r="F148" s="223" t="str">
        <f t="shared" si="9"/>
        <v>否</v>
      </c>
      <c r="G148" s="207" t="str">
        <f t="shared" si="10"/>
        <v>项</v>
      </c>
    </row>
    <row r="149" s="200" customFormat="1" ht="36" hidden="1" customHeight="1" spans="1:7">
      <c r="A149" s="219" t="s">
        <v>1509</v>
      </c>
      <c r="B149" s="229" t="s">
        <v>1510</v>
      </c>
      <c r="C149" s="231">
        <f>SUM(C150:C155)</f>
        <v>0</v>
      </c>
      <c r="D149" s="231">
        <f>SUM(D150:D155)</f>
        <v>0</v>
      </c>
      <c r="E149" s="222" t="str">
        <f t="shared" si="8"/>
        <v/>
      </c>
      <c r="F149" s="223" t="str">
        <f t="shared" si="9"/>
        <v>否</v>
      </c>
      <c r="G149" s="207" t="str">
        <f t="shared" si="10"/>
        <v>款</v>
      </c>
    </row>
    <row r="150" s="200" customFormat="1" ht="36" hidden="1" customHeight="1" spans="1:7">
      <c r="A150" s="226" t="s">
        <v>1511</v>
      </c>
      <c r="B150" s="227" t="s">
        <v>1512</v>
      </c>
      <c r="C150" s="232"/>
      <c r="D150" s="232"/>
      <c r="E150" s="222" t="str">
        <f t="shared" si="8"/>
        <v/>
      </c>
      <c r="F150" s="223" t="str">
        <f t="shared" si="9"/>
        <v>否</v>
      </c>
      <c r="G150" s="207" t="str">
        <f t="shared" si="10"/>
        <v>项</v>
      </c>
    </row>
    <row r="151" s="200" customFormat="1" ht="36" hidden="1" customHeight="1" spans="1:7">
      <c r="A151" s="226" t="s">
        <v>1513</v>
      </c>
      <c r="B151" s="227" t="s">
        <v>1514</v>
      </c>
      <c r="C151" s="232"/>
      <c r="D151" s="232"/>
      <c r="E151" s="222" t="str">
        <f t="shared" si="8"/>
        <v/>
      </c>
      <c r="F151" s="223" t="str">
        <f t="shared" si="9"/>
        <v>否</v>
      </c>
      <c r="G151" s="207" t="str">
        <f t="shared" si="10"/>
        <v>项</v>
      </c>
    </row>
    <row r="152" s="200" customFormat="1" ht="36" hidden="1" customHeight="1" spans="1:7">
      <c r="A152" s="226" t="s">
        <v>1515</v>
      </c>
      <c r="B152" s="227" t="s">
        <v>1516</v>
      </c>
      <c r="C152" s="232"/>
      <c r="D152" s="232"/>
      <c r="E152" s="222" t="str">
        <f t="shared" si="8"/>
        <v/>
      </c>
      <c r="F152" s="223" t="str">
        <f t="shared" si="9"/>
        <v>否</v>
      </c>
      <c r="G152" s="207" t="str">
        <f t="shared" si="10"/>
        <v>项</v>
      </c>
    </row>
    <row r="153" s="200" customFormat="1" ht="36" hidden="1" customHeight="1" spans="1:7">
      <c r="A153" s="226" t="s">
        <v>1517</v>
      </c>
      <c r="B153" s="227" t="s">
        <v>1518</v>
      </c>
      <c r="C153" s="232"/>
      <c r="D153" s="232"/>
      <c r="E153" s="222" t="str">
        <f t="shared" si="8"/>
        <v/>
      </c>
      <c r="F153" s="223" t="str">
        <f t="shared" si="9"/>
        <v>否</v>
      </c>
      <c r="G153" s="207" t="str">
        <f t="shared" si="10"/>
        <v>项</v>
      </c>
    </row>
    <row r="154" s="200" customFormat="1" ht="36" hidden="1" customHeight="1" spans="1:7">
      <c r="A154" s="226" t="s">
        <v>1519</v>
      </c>
      <c r="B154" s="227" t="s">
        <v>1520</v>
      </c>
      <c r="C154" s="232"/>
      <c r="D154" s="232"/>
      <c r="E154" s="222" t="str">
        <f t="shared" si="8"/>
        <v/>
      </c>
      <c r="F154" s="223" t="str">
        <f t="shared" si="9"/>
        <v>否</v>
      </c>
      <c r="G154" s="207" t="str">
        <f t="shared" si="10"/>
        <v>项</v>
      </c>
    </row>
    <row r="155" s="200" customFormat="1" ht="36" hidden="1" customHeight="1" spans="1:7">
      <c r="A155" s="226" t="s">
        <v>1521</v>
      </c>
      <c r="B155" s="227" t="s">
        <v>1522</v>
      </c>
      <c r="C155" s="232"/>
      <c r="D155" s="232"/>
      <c r="E155" s="222" t="str">
        <f t="shared" si="8"/>
        <v/>
      </c>
      <c r="F155" s="223" t="str">
        <f t="shared" si="9"/>
        <v>否</v>
      </c>
      <c r="G155" s="207" t="str">
        <f t="shared" si="10"/>
        <v>项</v>
      </c>
    </row>
    <row r="156" s="200" customFormat="1" ht="36" hidden="1" customHeight="1" spans="1:7">
      <c r="A156" s="219" t="s">
        <v>1523</v>
      </c>
      <c r="B156" s="220" t="s">
        <v>1524</v>
      </c>
      <c r="C156" s="233"/>
      <c r="D156" s="233"/>
      <c r="E156" s="222" t="str">
        <f t="shared" si="8"/>
        <v/>
      </c>
      <c r="F156" s="223" t="str">
        <f t="shared" si="9"/>
        <v>否</v>
      </c>
      <c r="G156" s="207" t="str">
        <f t="shared" si="10"/>
        <v>款</v>
      </c>
    </row>
    <row r="157" s="200" customFormat="1" ht="36" hidden="1" customHeight="1" spans="1:7">
      <c r="A157" s="226" t="s">
        <v>1525</v>
      </c>
      <c r="B157" s="224" t="s">
        <v>1526</v>
      </c>
      <c r="C157" s="236"/>
      <c r="D157" s="236"/>
      <c r="E157" s="222" t="str">
        <f t="shared" si="8"/>
        <v/>
      </c>
      <c r="F157" s="223" t="str">
        <f t="shared" si="9"/>
        <v>否</v>
      </c>
      <c r="G157" s="207" t="str">
        <f t="shared" si="10"/>
        <v>项</v>
      </c>
    </row>
    <row r="158" s="200" customFormat="1" ht="36" hidden="1" customHeight="1" spans="1:7">
      <c r="A158" s="226" t="s">
        <v>1527</v>
      </c>
      <c r="B158" s="227" t="s">
        <v>846</v>
      </c>
      <c r="C158" s="232"/>
      <c r="D158" s="232"/>
      <c r="E158" s="222" t="str">
        <f t="shared" si="8"/>
        <v/>
      </c>
      <c r="F158" s="223" t="str">
        <f t="shared" si="9"/>
        <v>否</v>
      </c>
      <c r="G158" s="207" t="str">
        <f t="shared" si="10"/>
        <v>项</v>
      </c>
    </row>
    <row r="159" s="200" customFormat="1" ht="36" hidden="1" customHeight="1" spans="1:7">
      <c r="A159" s="226" t="s">
        <v>1528</v>
      </c>
      <c r="B159" s="224" t="s">
        <v>1529</v>
      </c>
      <c r="C159" s="236"/>
      <c r="D159" s="236"/>
      <c r="E159" s="222" t="str">
        <f t="shared" si="8"/>
        <v/>
      </c>
      <c r="F159" s="223" t="str">
        <f t="shared" si="9"/>
        <v>否</v>
      </c>
      <c r="G159" s="207" t="str">
        <f t="shared" si="10"/>
        <v>项</v>
      </c>
    </row>
    <row r="160" s="200" customFormat="1" ht="36" hidden="1" customHeight="1" spans="1:7">
      <c r="A160" s="226" t="s">
        <v>1530</v>
      </c>
      <c r="B160" s="224" t="s">
        <v>1531</v>
      </c>
      <c r="C160" s="236"/>
      <c r="D160" s="236"/>
      <c r="E160" s="222" t="str">
        <f t="shared" si="8"/>
        <v/>
      </c>
      <c r="F160" s="223" t="str">
        <f t="shared" si="9"/>
        <v>否</v>
      </c>
      <c r="G160" s="207" t="str">
        <f t="shared" si="10"/>
        <v>项</v>
      </c>
    </row>
    <row r="161" s="200" customFormat="1" ht="36" hidden="1" customHeight="1" spans="1:7">
      <c r="A161" s="226" t="s">
        <v>1532</v>
      </c>
      <c r="B161" s="227" t="s">
        <v>1533</v>
      </c>
      <c r="C161" s="232"/>
      <c r="D161" s="232"/>
      <c r="E161" s="222" t="str">
        <f t="shared" si="8"/>
        <v/>
      </c>
      <c r="F161" s="223" t="str">
        <f t="shared" si="9"/>
        <v>否</v>
      </c>
      <c r="G161" s="207" t="str">
        <f t="shared" si="10"/>
        <v>项</v>
      </c>
    </row>
    <row r="162" s="200" customFormat="1" ht="36" hidden="1" customHeight="1" spans="1:7">
      <c r="A162" s="226" t="s">
        <v>1534</v>
      </c>
      <c r="B162" s="227" t="s">
        <v>1535</v>
      </c>
      <c r="C162" s="232"/>
      <c r="D162" s="232"/>
      <c r="E162" s="222" t="str">
        <f t="shared" si="8"/>
        <v/>
      </c>
      <c r="F162" s="223" t="str">
        <f t="shared" si="9"/>
        <v>否</v>
      </c>
      <c r="G162" s="207" t="str">
        <f t="shared" si="10"/>
        <v>项</v>
      </c>
    </row>
    <row r="163" s="200" customFormat="1" ht="36" hidden="1" customHeight="1" spans="1:7">
      <c r="A163" s="226" t="s">
        <v>1536</v>
      </c>
      <c r="B163" s="227" t="s">
        <v>1537</v>
      </c>
      <c r="C163" s="232"/>
      <c r="D163" s="232"/>
      <c r="E163" s="222" t="str">
        <f t="shared" si="8"/>
        <v/>
      </c>
      <c r="F163" s="223" t="str">
        <f t="shared" si="9"/>
        <v>否</v>
      </c>
      <c r="G163" s="207" t="str">
        <f t="shared" si="10"/>
        <v>项</v>
      </c>
    </row>
    <row r="164" s="200" customFormat="1" ht="36" hidden="1" customHeight="1" spans="1:7">
      <c r="A164" s="226" t="s">
        <v>1538</v>
      </c>
      <c r="B164" s="227" t="s">
        <v>1539</v>
      </c>
      <c r="C164" s="232"/>
      <c r="D164" s="232"/>
      <c r="E164" s="222" t="str">
        <f t="shared" si="8"/>
        <v/>
      </c>
      <c r="F164" s="223" t="str">
        <f t="shared" si="9"/>
        <v>否</v>
      </c>
      <c r="G164" s="207" t="str">
        <f t="shared" si="10"/>
        <v>项</v>
      </c>
    </row>
    <row r="165" s="200" customFormat="1" ht="36" hidden="1" customHeight="1" spans="1:7">
      <c r="A165" s="219" t="s">
        <v>1540</v>
      </c>
      <c r="B165" s="229" t="s">
        <v>1541</v>
      </c>
      <c r="C165" s="231">
        <f>SUM(C166:C167)</f>
        <v>0</v>
      </c>
      <c r="D165" s="231">
        <f>SUM(D166:D167)</f>
        <v>0</v>
      </c>
      <c r="E165" s="222" t="str">
        <f t="shared" si="8"/>
        <v/>
      </c>
      <c r="F165" s="223" t="str">
        <f t="shared" si="9"/>
        <v>否</v>
      </c>
      <c r="G165" s="207" t="str">
        <f t="shared" si="10"/>
        <v>款</v>
      </c>
    </row>
    <row r="166" s="200" customFormat="1" ht="36" hidden="1" customHeight="1" spans="1:7">
      <c r="A166" s="226" t="s">
        <v>1542</v>
      </c>
      <c r="B166" s="227" t="s">
        <v>819</v>
      </c>
      <c r="C166" s="232"/>
      <c r="D166" s="232"/>
      <c r="E166" s="222" t="str">
        <f t="shared" si="8"/>
        <v/>
      </c>
      <c r="F166" s="223" t="str">
        <f t="shared" si="9"/>
        <v>否</v>
      </c>
      <c r="G166" s="207" t="str">
        <f t="shared" si="10"/>
        <v>项</v>
      </c>
    </row>
    <row r="167" s="200" customFormat="1" ht="36" hidden="1" customHeight="1" spans="1:7">
      <c r="A167" s="226" t="s">
        <v>1543</v>
      </c>
      <c r="B167" s="227" t="s">
        <v>1544</v>
      </c>
      <c r="C167" s="232"/>
      <c r="D167" s="232"/>
      <c r="E167" s="222" t="str">
        <f t="shared" si="8"/>
        <v/>
      </c>
      <c r="F167" s="223" t="str">
        <f t="shared" si="9"/>
        <v>否</v>
      </c>
      <c r="G167" s="207" t="str">
        <f t="shared" si="10"/>
        <v>项</v>
      </c>
    </row>
    <row r="168" s="200" customFormat="1" ht="36" hidden="1" customHeight="1" spans="1:7">
      <c r="A168" s="219" t="s">
        <v>1545</v>
      </c>
      <c r="B168" s="229" t="s">
        <v>1546</v>
      </c>
      <c r="C168" s="231">
        <f>SUM(C169:C170)</f>
        <v>0</v>
      </c>
      <c r="D168" s="231">
        <f>SUM(D169:D170)</f>
        <v>0</v>
      </c>
      <c r="E168" s="222" t="str">
        <f t="shared" si="8"/>
        <v/>
      </c>
      <c r="F168" s="223" t="str">
        <f t="shared" si="9"/>
        <v>否</v>
      </c>
      <c r="G168" s="207" t="str">
        <f t="shared" si="10"/>
        <v>款</v>
      </c>
    </row>
    <row r="169" s="200" customFormat="1" ht="36" hidden="1" customHeight="1" spans="1:7">
      <c r="A169" s="226" t="s">
        <v>1547</v>
      </c>
      <c r="B169" s="227" t="s">
        <v>819</v>
      </c>
      <c r="C169" s="232"/>
      <c r="D169" s="232"/>
      <c r="E169" s="222" t="str">
        <f t="shared" si="8"/>
        <v/>
      </c>
      <c r="F169" s="223" t="str">
        <f t="shared" si="9"/>
        <v>否</v>
      </c>
      <c r="G169" s="207" t="str">
        <f t="shared" si="10"/>
        <v>项</v>
      </c>
    </row>
    <row r="170" s="200" customFormat="1" ht="36" hidden="1" customHeight="1" spans="1:7">
      <c r="A170" s="226" t="s">
        <v>1548</v>
      </c>
      <c r="B170" s="227" t="s">
        <v>1549</v>
      </c>
      <c r="C170" s="232"/>
      <c r="D170" s="232"/>
      <c r="E170" s="222" t="str">
        <f t="shared" si="8"/>
        <v/>
      </c>
      <c r="F170" s="223" t="str">
        <f t="shared" si="9"/>
        <v>否</v>
      </c>
      <c r="G170" s="207" t="str">
        <f t="shared" si="10"/>
        <v>项</v>
      </c>
    </row>
    <row r="171" s="200" customFormat="1" ht="36" hidden="1" customHeight="1" spans="1:7">
      <c r="A171" s="219" t="s">
        <v>1550</v>
      </c>
      <c r="B171" s="229" t="s">
        <v>1551</v>
      </c>
      <c r="C171" s="231"/>
      <c r="D171" s="231"/>
      <c r="E171" s="222" t="str">
        <f t="shared" si="8"/>
        <v/>
      </c>
      <c r="F171" s="223" t="str">
        <f t="shared" si="9"/>
        <v>否</v>
      </c>
      <c r="G171" s="207" t="str">
        <f t="shared" si="10"/>
        <v>款</v>
      </c>
    </row>
    <row r="172" s="200" customFormat="1" ht="36" hidden="1" customHeight="1" spans="1:7">
      <c r="A172" s="219" t="s">
        <v>1552</v>
      </c>
      <c r="B172" s="229" t="s">
        <v>1553</v>
      </c>
      <c r="C172" s="231">
        <f>SUM(C173:C175)</f>
        <v>0</v>
      </c>
      <c r="D172" s="231">
        <f>SUM(D173:D175)</f>
        <v>0</v>
      </c>
      <c r="E172" s="222" t="str">
        <f t="shared" si="8"/>
        <v/>
      </c>
      <c r="F172" s="223" t="str">
        <f t="shared" si="9"/>
        <v>否</v>
      </c>
      <c r="G172" s="207" t="str">
        <f t="shared" si="10"/>
        <v>款</v>
      </c>
    </row>
    <row r="173" s="200" customFormat="1" ht="36" hidden="1" customHeight="1" spans="1:7">
      <c r="A173" s="226" t="s">
        <v>1554</v>
      </c>
      <c r="B173" s="227" t="s">
        <v>826</v>
      </c>
      <c r="C173" s="232"/>
      <c r="D173" s="232"/>
      <c r="E173" s="222" t="str">
        <f t="shared" si="8"/>
        <v/>
      </c>
      <c r="F173" s="223" t="str">
        <f t="shared" si="9"/>
        <v>否</v>
      </c>
      <c r="G173" s="207" t="str">
        <f t="shared" si="10"/>
        <v>项</v>
      </c>
    </row>
    <row r="174" s="200" customFormat="1" ht="36" hidden="1" customHeight="1" spans="1:7">
      <c r="A174" s="226" t="s">
        <v>1555</v>
      </c>
      <c r="B174" s="227" t="s">
        <v>1488</v>
      </c>
      <c r="C174" s="232"/>
      <c r="D174" s="232"/>
      <c r="E174" s="222" t="str">
        <f t="shared" si="8"/>
        <v/>
      </c>
      <c r="F174" s="223" t="str">
        <f t="shared" si="9"/>
        <v>否</v>
      </c>
      <c r="G174" s="207" t="str">
        <f t="shared" si="10"/>
        <v>项</v>
      </c>
    </row>
    <row r="175" s="200" customFormat="1" ht="36" hidden="1" customHeight="1" spans="1:7">
      <c r="A175" s="226" t="s">
        <v>1556</v>
      </c>
      <c r="B175" s="227" t="s">
        <v>1557</v>
      </c>
      <c r="C175" s="232"/>
      <c r="D175" s="232"/>
      <c r="E175" s="222" t="str">
        <f t="shared" si="8"/>
        <v/>
      </c>
      <c r="F175" s="223" t="str">
        <f t="shared" si="9"/>
        <v>否</v>
      </c>
      <c r="G175" s="207" t="str">
        <f t="shared" si="10"/>
        <v>项</v>
      </c>
    </row>
    <row r="176" s="200" customFormat="1" ht="36" customHeight="1" spans="1:7">
      <c r="A176" s="219" t="s">
        <v>1558</v>
      </c>
      <c r="B176" s="220" t="s">
        <v>1559</v>
      </c>
      <c r="C176" s="233"/>
      <c r="D176" s="233"/>
      <c r="E176" s="222" t="str">
        <f t="shared" si="8"/>
        <v/>
      </c>
      <c r="F176" s="223" t="str">
        <f t="shared" si="9"/>
        <v>是</v>
      </c>
      <c r="G176" s="207" t="str">
        <f t="shared" si="10"/>
        <v>类</v>
      </c>
    </row>
    <row r="177" s="200" customFormat="1" ht="36" hidden="1" customHeight="1" spans="1:7">
      <c r="A177" s="219" t="s">
        <v>1560</v>
      </c>
      <c r="B177" s="220" t="s">
        <v>1561</v>
      </c>
      <c r="C177" s="233"/>
      <c r="D177" s="233"/>
      <c r="E177" s="222" t="str">
        <f t="shared" si="8"/>
        <v/>
      </c>
      <c r="F177" s="223" t="str">
        <f t="shared" si="9"/>
        <v>否</v>
      </c>
      <c r="G177" s="207" t="str">
        <f t="shared" si="10"/>
        <v>款</v>
      </c>
    </row>
    <row r="178" s="200" customFormat="1" ht="36" hidden="1" customHeight="1" spans="1:7">
      <c r="A178" s="226" t="s">
        <v>1562</v>
      </c>
      <c r="B178" s="224" t="s">
        <v>1563</v>
      </c>
      <c r="C178" s="236"/>
      <c r="D178" s="236"/>
      <c r="E178" s="222" t="str">
        <f t="shared" si="8"/>
        <v/>
      </c>
      <c r="F178" s="223" t="str">
        <f t="shared" si="9"/>
        <v>否</v>
      </c>
      <c r="G178" s="207" t="str">
        <f t="shared" si="10"/>
        <v>项</v>
      </c>
    </row>
    <row r="179" s="200" customFormat="1" ht="36" hidden="1" customHeight="1" spans="1:7">
      <c r="A179" s="226" t="s">
        <v>1564</v>
      </c>
      <c r="B179" s="227" t="s">
        <v>1565</v>
      </c>
      <c r="C179" s="232"/>
      <c r="D179" s="232"/>
      <c r="E179" s="222" t="str">
        <f t="shared" si="8"/>
        <v/>
      </c>
      <c r="F179" s="223" t="str">
        <f t="shared" si="9"/>
        <v>否</v>
      </c>
      <c r="G179" s="207" t="str">
        <f t="shared" si="10"/>
        <v>项</v>
      </c>
    </row>
    <row r="180" s="200" customFormat="1" ht="36" customHeight="1" spans="1:7">
      <c r="A180" s="219" t="s">
        <v>1566</v>
      </c>
      <c r="B180" s="220" t="s">
        <v>1567</v>
      </c>
      <c r="C180" s="239">
        <f>SUM(C182:C185,C194)</f>
        <v>5688</v>
      </c>
      <c r="D180" s="239">
        <f>SUM(D182:D185,D194)</f>
        <v>7151</v>
      </c>
      <c r="E180" s="222">
        <f t="shared" si="8"/>
        <v>0.257</v>
      </c>
      <c r="F180" s="223" t="str">
        <f t="shared" si="9"/>
        <v>是</v>
      </c>
      <c r="G180" s="207" t="str">
        <f t="shared" si="10"/>
        <v>类</v>
      </c>
    </row>
    <row r="181" s="200" customFormat="1" ht="36" hidden="1" customHeight="1" spans="1:7">
      <c r="A181" s="219" t="s">
        <v>1568</v>
      </c>
      <c r="B181" s="220" t="s">
        <v>1569</v>
      </c>
      <c r="C181" s="233"/>
      <c r="D181" s="233"/>
      <c r="E181" s="222" t="str">
        <f t="shared" si="8"/>
        <v/>
      </c>
      <c r="F181" s="223" t="str">
        <f t="shared" si="9"/>
        <v>否</v>
      </c>
      <c r="G181" s="207" t="str">
        <f t="shared" si="10"/>
        <v>款</v>
      </c>
    </row>
    <row r="182" s="200" customFormat="1" ht="36" hidden="1" customHeight="1" spans="1:7">
      <c r="A182" s="226" t="s">
        <v>1570</v>
      </c>
      <c r="B182" s="224" t="s">
        <v>1571</v>
      </c>
      <c r="C182" s="236"/>
      <c r="D182" s="236"/>
      <c r="E182" s="222" t="str">
        <f t="shared" si="8"/>
        <v/>
      </c>
      <c r="F182" s="223" t="str">
        <f t="shared" si="9"/>
        <v>否</v>
      </c>
      <c r="G182" s="207" t="str">
        <f t="shared" si="10"/>
        <v>项</v>
      </c>
    </row>
    <row r="183" s="200" customFormat="1" ht="36" hidden="1" customHeight="1" spans="1:7">
      <c r="A183" s="226" t="s">
        <v>1572</v>
      </c>
      <c r="B183" s="224" t="s">
        <v>1573</v>
      </c>
      <c r="C183" s="236"/>
      <c r="D183" s="236"/>
      <c r="E183" s="222" t="str">
        <f t="shared" si="8"/>
        <v/>
      </c>
      <c r="F183" s="223" t="str">
        <f t="shared" si="9"/>
        <v>否</v>
      </c>
      <c r="G183" s="207" t="str">
        <f t="shared" si="10"/>
        <v>项</v>
      </c>
    </row>
    <row r="184" s="200" customFormat="1" ht="36" hidden="1" customHeight="1" spans="1:7">
      <c r="A184" s="226" t="s">
        <v>1574</v>
      </c>
      <c r="B184" s="227" t="s">
        <v>1575</v>
      </c>
      <c r="C184" s="232"/>
      <c r="D184" s="232"/>
      <c r="E184" s="222" t="str">
        <f t="shared" si="8"/>
        <v/>
      </c>
      <c r="F184" s="223" t="str">
        <f t="shared" si="9"/>
        <v>否</v>
      </c>
      <c r="G184" s="207" t="str">
        <f t="shared" si="10"/>
        <v>项</v>
      </c>
    </row>
    <row r="185" s="200" customFormat="1" ht="36" customHeight="1" spans="1:7">
      <c r="A185" s="219" t="s">
        <v>1576</v>
      </c>
      <c r="B185" s="220" t="s">
        <v>1577</v>
      </c>
      <c r="C185" s="225">
        <f>SUM(C186:C193)</f>
        <v>116</v>
      </c>
      <c r="D185" s="225">
        <f>SUM(D186:D193)</f>
        <v>94</v>
      </c>
      <c r="E185" s="222">
        <f t="shared" si="8"/>
        <v>-0.19</v>
      </c>
      <c r="F185" s="223" t="str">
        <f t="shared" si="9"/>
        <v>是</v>
      </c>
      <c r="G185" s="207" t="str">
        <f t="shared" si="10"/>
        <v>款</v>
      </c>
    </row>
    <row r="186" s="200" customFormat="1" ht="36" hidden="1" customHeight="1" spans="1:7">
      <c r="A186" s="226" t="s">
        <v>1578</v>
      </c>
      <c r="B186" s="227" t="s">
        <v>1579</v>
      </c>
      <c r="C186" s="228">
        <v>0</v>
      </c>
      <c r="D186" s="228">
        <v>0</v>
      </c>
      <c r="E186" s="222" t="str">
        <f t="shared" si="8"/>
        <v/>
      </c>
      <c r="F186" s="223" t="str">
        <f t="shared" si="9"/>
        <v>否</v>
      </c>
      <c r="G186" s="207" t="str">
        <f t="shared" si="10"/>
        <v>项</v>
      </c>
    </row>
    <row r="187" s="200" customFormat="1" ht="36" hidden="1" customHeight="1" spans="1:7">
      <c r="A187" s="226" t="s">
        <v>1580</v>
      </c>
      <c r="B187" s="227" t="s">
        <v>1581</v>
      </c>
      <c r="C187" s="228">
        <v>0</v>
      </c>
      <c r="D187" s="228">
        <v>0</v>
      </c>
      <c r="E187" s="222" t="str">
        <f t="shared" si="8"/>
        <v/>
      </c>
      <c r="F187" s="223" t="str">
        <f t="shared" si="9"/>
        <v>否</v>
      </c>
      <c r="G187" s="207" t="str">
        <f t="shared" si="10"/>
        <v>项</v>
      </c>
    </row>
    <row r="188" s="200" customFormat="1" ht="36" customHeight="1" spans="1:7">
      <c r="A188" s="226" t="s">
        <v>1582</v>
      </c>
      <c r="B188" s="224" t="s">
        <v>1583</v>
      </c>
      <c r="C188" s="240">
        <v>108</v>
      </c>
      <c r="D188" s="240">
        <v>86</v>
      </c>
      <c r="E188" s="222">
        <f t="shared" si="8"/>
        <v>-0.204</v>
      </c>
      <c r="F188" s="223" t="str">
        <f t="shared" si="9"/>
        <v>是</v>
      </c>
      <c r="G188" s="207" t="str">
        <f t="shared" si="10"/>
        <v>项</v>
      </c>
    </row>
    <row r="189" s="200" customFormat="1" ht="36" hidden="1" customHeight="1" spans="1:7">
      <c r="A189" s="226" t="s">
        <v>1584</v>
      </c>
      <c r="B189" s="224" t="s">
        <v>1585</v>
      </c>
      <c r="C189" s="228">
        <v>0</v>
      </c>
      <c r="D189" s="228">
        <v>0</v>
      </c>
      <c r="E189" s="222" t="str">
        <f t="shared" si="8"/>
        <v/>
      </c>
      <c r="F189" s="223" t="str">
        <f t="shared" si="9"/>
        <v>否</v>
      </c>
      <c r="G189" s="207" t="str">
        <f t="shared" si="10"/>
        <v>项</v>
      </c>
    </row>
    <row r="190" s="200" customFormat="1" ht="36" hidden="1" customHeight="1" spans="1:7">
      <c r="A190" s="226" t="s">
        <v>1586</v>
      </c>
      <c r="B190" s="227" t="s">
        <v>1587</v>
      </c>
      <c r="C190" s="228">
        <v>0</v>
      </c>
      <c r="D190" s="228">
        <v>0</v>
      </c>
      <c r="E190" s="222" t="str">
        <f t="shared" si="8"/>
        <v/>
      </c>
      <c r="F190" s="223" t="str">
        <f t="shared" si="9"/>
        <v>否</v>
      </c>
      <c r="G190" s="207" t="str">
        <f t="shared" si="10"/>
        <v>项</v>
      </c>
    </row>
    <row r="191" s="200" customFormat="1" ht="36" hidden="1" customHeight="1" spans="1:7">
      <c r="A191" s="226" t="s">
        <v>1588</v>
      </c>
      <c r="B191" s="227" t="s">
        <v>1589</v>
      </c>
      <c r="C191" s="228">
        <v>0</v>
      </c>
      <c r="D191" s="228">
        <v>0</v>
      </c>
      <c r="E191" s="222" t="str">
        <f t="shared" si="8"/>
        <v/>
      </c>
      <c r="F191" s="223" t="str">
        <f t="shared" si="9"/>
        <v>否</v>
      </c>
      <c r="G191" s="207" t="str">
        <f t="shared" si="10"/>
        <v>项</v>
      </c>
    </row>
    <row r="192" s="200" customFormat="1" ht="36" customHeight="1" spans="1:7">
      <c r="A192" s="226" t="s">
        <v>1590</v>
      </c>
      <c r="B192" s="224" t="s">
        <v>1591</v>
      </c>
      <c r="C192" s="228">
        <v>8</v>
      </c>
      <c r="D192" s="228">
        <v>8</v>
      </c>
      <c r="E192" s="222">
        <f t="shared" si="8"/>
        <v>0</v>
      </c>
      <c r="F192" s="223" t="str">
        <f t="shared" si="9"/>
        <v>是</v>
      </c>
      <c r="G192" s="207" t="str">
        <f t="shared" si="10"/>
        <v>项</v>
      </c>
    </row>
    <row r="193" s="200" customFormat="1" ht="36" hidden="1" customHeight="1" spans="1:7">
      <c r="A193" s="226" t="s">
        <v>1592</v>
      </c>
      <c r="B193" s="227" t="s">
        <v>1593</v>
      </c>
      <c r="C193" s="228">
        <v>0</v>
      </c>
      <c r="D193" s="228">
        <v>0</v>
      </c>
      <c r="E193" s="222" t="str">
        <f t="shared" si="8"/>
        <v/>
      </c>
      <c r="F193" s="223" t="str">
        <f t="shared" si="9"/>
        <v>否</v>
      </c>
      <c r="G193" s="207" t="str">
        <f t="shared" si="10"/>
        <v>项</v>
      </c>
    </row>
    <row r="194" s="200" customFormat="1" ht="36" customHeight="1" spans="1:7">
      <c r="A194" s="219" t="s">
        <v>1594</v>
      </c>
      <c r="B194" s="220" t="s">
        <v>1595</v>
      </c>
      <c r="C194" s="233">
        <f>SUM(C195:C205)</f>
        <v>5572</v>
      </c>
      <c r="D194" s="233">
        <f>SUM(D195:D205)</f>
        <v>7057</v>
      </c>
      <c r="E194" s="222">
        <f t="shared" si="8"/>
        <v>0.267</v>
      </c>
      <c r="F194" s="223" t="str">
        <f t="shared" si="9"/>
        <v>是</v>
      </c>
      <c r="G194" s="207" t="str">
        <f t="shared" si="10"/>
        <v>款</v>
      </c>
    </row>
    <row r="195" s="200" customFormat="1" ht="36" hidden="1" customHeight="1" spans="1:7">
      <c r="A195" s="238">
        <v>2296001</v>
      </c>
      <c r="B195" s="227" t="s">
        <v>1596</v>
      </c>
      <c r="C195" s="232"/>
      <c r="D195" s="232"/>
      <c r="E195" s="222" t="str">
        <f t="shared" si="8"/>
        <v/>
      </c>
      <c r="F195" s="223" t="str">
        <f t="shared" si="9"/>
        <v>否</v>
      </c>
      <c r="G195" s="207" t="str">
        <f t="shared" si="10"/>
        <v>项</v>
      </c>
    </row>
    <row r="196" s="200" customFormat="1" ht="36" customHeight="1" spans="1:7">
      <c r="A196" s="226" t="s">
        <v>1597</v>
      </c>
      <c r="B196" s="224" t="s">
        <v>1598</v>
      </c>
      <c r="C196" s="228">
        <v>2312</v>
      </c>
      <c r="D196" s="228">
        <v>2386</v>
      </c>
      <c r="E196" s="222">
        <f t="shared" si="8"/>
        <v>0.032</v>
      </c>
      <c r="F196" s="223" t="str">
        <f t="shared" si="9"/>
        <v>是</v>
      </c>
      <c r="G196" s="207" t="str">
        <f t="shared" si="10"/>
        <v>项</v>
      </c>
    </row>
    <row r="197" s="200" customFormat="1" ht="36" customHeight="1" spans="1:7">
      <c r="A197" s="226" t="s">
        <v>1599</v>
      </c>
      <c r="B197" s="224" t="s">
        <v>1600</v>
      </c>
      <c r="C197" s="228">
        <v>1332</v>
      </c>
      <c r="D197" s="228">
        <v>1337</v>
      </c>
      <c r="E197" s="222">
        <f t="shared" ref="E197:E260" si="11">IF(C197&gt;0,D197/C197-1,IF(C197&lt;0,-(D197/C197-1),""))</f>
        <v>0.004</v>
      </c>
      <c r="F197" s="223" t="str">
        <f t="shared" si="9"/>
        <v>是</v>
      </c>
      <c r="G197" s="207" t="str">
        <f t="shared" si="10"/>
        <v>项</v>
      </c>
    </row>
    <row r="198" s="200" customFormat="1" ht="36" customHeight="1" spans="1:7">
      <c r="A198" s="226" t="s">
        <v>1601</v>
      </c>
      <c r="B198" s="227" t="s">
        <v>1602</v>
      </c>
      <c r="C198" s="228">
        <v>103</v>
      </c>
      <c r="D198" s="228">
        <v>99</v>
      </c>
      <c r="E198" s="222">
        <f t="shared" si="11"/>
        <v>-0.039</v>
      </c>
      <c r="F198" s="223" t="str">
        <f t="shared" ref="F198:F261" si="12">IF(LEN(A198)=3,"是",IF(B198&lt;&gt;"",IF(SUM(C198:D198)&lt;&gt;0,"是","否"),"是"))</f>
        <v>是</v>
      </c>
      <c r="G198" s="207" t="str">
        <f t="shared" ref="G198:G261" si="13">IF(LEN(A198)=3,"类",IF(LEN(A198)=5,"款","项"))</f>
        <v>项</v>
      </c>
    </row>
    <row r="199" s="200" customFormat="1" ht="36" hidden="1" customHeight="1" spans="1:7">
      <c r="A199" s="226" t="s">
        <v>1603</v>
      </c>
      <c r="B199" s="227" t="s">
        <v>1604</v>
      </c>
      <c r="C199" s="228">
        <v>0</v>
      </c>
      <c r="D199" s="228">
        <v>0</v>
      </c>
      <c r="E199" s="222" t="str">
        <f t="shared" si="11"/>
        <v/>
      </c>
      <c r="F199" s="223" t="str">
        <f t="shared" si="12"/>
        <v>否</v>
      </c>
      <c r="G199" s="207" t="str">
        <f t="shared" si="13"/>
        <v>项</v>
      </c>
    </row>
    <row r="200" s="200" customFormat="1" ht="36" customHeight="1" spans="1:7">
      <c r="A200" s="226" t="s">
        <v>1605</v>
      </c>
      <c r="B200" s="224" t="s">
        <v>1606</v>
      </c>
      <c r="C200" s="228">
        <v>261</v>
      </c>
      <c r="D200" s="228">
        <v>358</v>
      </c>
      <c r="E200" s="222">
        <f t="shared" si="11"/>
        <v>0.372</v>
      </c>
      <c r="F200" s="223" t="str">
        <f t="shared" si="12"/>
        <v>是</v>
      </c>
      <c r="G200" s="207" t="str">
        <f t="shared" si="13"/>
        <v>项</v>
      </c>
    </row>
    <row r="201" s="200" customFormat="1" ht="36" hidden="1" customHeight="1" spans="1:7">
      <c r="A201" s="226" t="s">
        <v>1607</v>
      </c>
      <c r="B201" s="227" t="s">
        <v>1608</v>
      </c>
      <c r="C201" s="228">
        <v>0</v>
      </c>
      <c r="D201" s="228">
        <v>0</v>
      </c>
      <c r="E201" s="222" t="str">
        <f t="shared" si="11"/>
        <v/>
      </c>
      <c r="F201" s="223" t="str">
        <f t="shared" si="12"/>
        <v>否</v>
      </c>
      <c r="G201" s="207" t="str">
        <f t="shared" si="13"/>
        <v>项</v>
      </c>
    </row>
    <row r="202" s="200" customFormat="1" ht="36" hidden="1" customHeight="1" spans="1:7">
      <c r="A202" s="226" t="s">
        <v>1609</v>
      </c>
      <c r="B202" s="227" t="s">
        <v>1610</v>
      </c>
      <c r="C202" s="228">
        <v>0</v>
      </c>
      <c r="D202" s="228">
        <v>0</v>
      </c>
      <c r="E202" s="222" t="str">
        <f t="shared" si="11"/>
        <v/>
      </c>
      <c r="F202" s="223" t="str">
        <f t="shared" si="12"/>
        <v>否</v>
      </c>
      <c r="G202" s="207" t="str">
        <f t="shared" si="13"/>
        <v>项</v>
      </c>
    </row>
    <row r="203" s="200" customFormat="1" ht="36" hidden="1" customHeight="1" spans="1:7">
      <c r="A203" s="226" t="s">
        <v>1611</v>
      </c>
      <c r="B203" s="227" t="s">
        <v>1612</v>
      </c>
      <c r="C203" s="228">
        <v>0</v>
      </c>
      <c r="D203" s="228">
        <v>0</v>
      </c>
      <c r="E203" s="222" t="str">
        <f t="shared" si="11"/>
        <v/>
      </c>
      <c r="F203" s="223" t="str">
        <f t="shared" si="12"/>
        <v>否</v>
      </c>
      <c r="G203" s="207" t="str">
        <f t="shared" si="13"/>
        <v>项</v>
      </c>
    </row>
    <row r="204" s="200" customFormat="1" ht="36" customHeight="1" spans="1:7">
      <c r="A204" s="226" t="s">
        <v>1613</v>
      </c>
      <c r="B204" s="227" t="s">
        <v>1614</v>
      </c>
      <c r="C204" s="228">
        <v>164</v>
      </c>
      <c r="D204" s="228">
        <v>164</v>
      </c>
      <c r="E204" s="222">
        <f t="shared" si="11"/>
        <v>0</v>
      </c>
      <c r="F204" s="223" t="str">
        <f t="shared" si="12"/>
        <v>是</v>
      </c>
      <c r="G204" s="207" t="str">
        <f t="shared" si="13"/>
        <v>项</v>
      </c>
    </row>
    <row r="205" s="200" customFormat="1" ht="36" customHeight="1" spans="1:7">
      <c r="A205" s="226" t="s">
        <v>1615</v>
      </c>
      <c r="B205" s="224" t="s">
        <v>1616</v>
      </c>
      <c r="C205" s="228">
        <v>1400</v>
      </c>
      <c r="D205" s="228">
        <v>2713</v>
      </c>
      <c r="E205" s="222">
        <f t="shared" si="11"/>
        <v>0.938</v>
      </c>
      <c r="F205" s="223" t="str">
        <f t="shared" si="12"/>
        <v>是</v>
      </c>
      <c r="G205" s="207" t="str">
        <f t="shared" si="13"/>
        <v>项</v>
      </c>
    </row>
    <row r="206" s="200" customFormat="1" ht="36" customHeight="1" spans="1:7">
      <c r="A206" s="219" t="s">
        <v>1617</v>
      </c>
      <c r="B206" s="220" t="s">
        <v>1618</v>
      </c>
      <c r="C206" s="221">
        <f>C207</f>
        <v>26863</v>
      </c>
      <c r="D206" s="221">
        <f>D207</f>
        <v>26384</v>
      </c>
      <c r="E206" s="222">
        <f t="shared" si="11"/>
        <v>-0.018</v>
      </c>
      <c r="F206" s="223" t="str">
        <f t="shared" si="12"/>
        <v>是</v>
      </c>
      <c r="G206" s="207" t="str">
        <f t="shared" si="13"/>
        <v>类</v>
      </c>
    </row>
    <row r="207" s="200" customFormat="1" ht="36" customHeight="1" spans="1:7">
      <c r="A207" s="226" t="s">
        <v>1619</v>
      </c>
      <c r="B207" s="227" t="s">
        <v>1620</v>
      </c>
      <c r="C207" s="225">
        <f>SUM(C208:C222)</f>
        <v>26863</v>
      </c>
      <c r="D207" s="225">
        <f>SUM(D208:D222)</f>
        <v>26384</v>
      </c>
      <c r="E207" s="222">
        <f t="shared" si="11"/>
        <v>-0.018</v>
      </c>
      <c r="F207" s="223" t="str">
        <f t="shared" si="12"/>
        <v>是</v>
      </c>
      <c r="G207" s="207" t="str">
        <f t="shared" si="13"/>
        <v>项</v>
      </c>
    </row>
    <row r="208" s="200" customFormat="1" ht="36" hidden="1" customHeight="1" spans="1:7">
      <c r="A208" s="226" t="s">
        <v>1621</v>
      </c>
      <c r="B208" s="227" t="s">
        <v>1622</v>
      </c>
      <c r="C208" s="230">
        <v>0</v>
      </c>
      <c r="D208" s="230">
        <v>0</v>
      </c>
      <c r="E208" s="222" t="str">
        <f t="shared" si="11"/>
        <v/>
      </c>
      <c r="F208" s="223" t="str">
        <f t="shared" si="12"/>
        <v>否</v>
      </c>
      <c r="G208" s="207" t="str">
        <f t="shared" si="13"/>
        <v>项</v>
      </c>
    </row>
    <row r="209" s="200" customFormat="1" ht="36" hidden="1" customHeight="1" spans="1:7">
      <c r="A209" s="226" t="s">
        <v>1623</v>
      </c>
      <c r="B209" s="227" t="s">
        <v>1624</v>
      </c>
      <c r="C209" s="230">
        <v>0</v>
      </c>
      <c r="D209" s="230">
        <v>0</v>
      </c>
      <c r="E209" s="222" t="str">
        <f t="shared" si="11"/>
        <v/>
      </c>
      <c r="F209" s="223" t="str">
        <f t="shared" si="12"/>
        <v>否</v>
      </c>
      <c r="G209" s="207" t="str">
        <f t="shared" si="13"/>
        <v>项</v>
      </c>
    </row>
    <row r="210" s="200" customFormat="1" ht="36" customHeight="1" spans="1:7">
      <c r="A210" s="226" t="s">
        <v>1625</v>
      </c>
      <c r="B210" s="227" t="s">
        <v>1626</v>
      </c>
      <c r="C210" s="228">
        <v>21368</v>
      </c>
      <c r="D210" s="228">
        <v>19373</v>
      </c>
      <c r="E210" s="222">
        <f t="shared" si="11"/>
        <v>-0.093</v>
      </c>
      <c r="F210" s="223" t="str">
        <f t="shared" si="12"/>
        <v>是</v>
      </c>
      <c r="G210" s="207" t="str">
        <f t="shared" si="13"/>
        <v>项</v>
      </c>
    </row>
    <row r="211" s="200" customFormat="1" ht="36" hidden="1" customHeight="1" spans="1:7">
      <c r="A211" s="226" t="s">
        <v>1627</v>
      </c>
      <c r="B211" s="227" t="s">
        <v>1628</v>
      </c>
      <c r="C211" s="228">
        <v>0</v>
      </c>
      <c r="D211" s="228">
        <v>0</v>
      </c>
      <c r="E211" s="222" t="str">
        <f t="shared" si="11"/>
        <v/>
      </c>
      <c r="F211" s="223" t="str">
        <f t="shared" si="12"/>
        <v>否</v>
      </c>
      <c r="G211" s="207" t="str">
        <f t="shared" si="13"/>
        <v>项</v>
      </c>
    </row>
    <row r="212" s="200" customFormat="1" ht="36" hidden="1" customHeight="1" spans="1:7">
      <c r="A212" s="226" t="s">
        <v>1629</v>
      </c>
      <c r="B212" s="227" t="s">
        <v>1630</v>
      </c>
      <c r="C212" s="228">
        <v>0</v>
      </c>
      <c r="D212" s="228">
        <v>0</v>
      </c>
      <c r="E212" s="222" t="str">
        <f t="shared" si="11"/>
        <v/>
      </c>
      <c r="F212" s="223" t="str">
        <f t="shared" si="12"/>
        <v>否</v>
      </c>
      <c r="G212" s="207" t="str">
        <f t="shared" si="13"/>
        <v>项</v>
      </c>
    </row>
    <row r="213" s="200" customFormat="1" ht="36" hidden="1" customHeight="1" spans="1:7">
      <c r="A213" s="226" t="s">
        <v>1631</v>
      </c>
      <c r="B213" s="227" t="s">
        <v>1632</v>
      </c>
      <c r="C213" s="228">
        <v>0</v>
      </c>
      <c r="D213" s="228">
        <v>0</v>
      </c>
      <c r="E213" s="222" t="str">
        <f t="shared" si="11"/>
        <v/>
      </c>
      <c r="F213" s="223" t="str">
        <f t="shared" si="12"/>
        <v>否</v>
      </c>
      <c r="G213" s="207" t="str">
        <f t="shared" si="13"/>
        <v>项</v>
      </c>
    </row>
    <row r="214" s="200" customFormat="1" ht="36" hidden="1" customHeight="1" spans="1:7">
      <c r="A214" s="226" t="s">
        <v>1633</v>
      </c>
      <c r="B214" s="227" t="s">
        <v>1634</v>
      </c>
      <c r="C214" s="228">
        <v>0</v>
      </c>
      <c r="D214" s="228">
        <v>0</v>
      </c>
      <c r="E214" s="222" t="str">
        <f t="shared" si="11"/>
        <v/>
      </c>
      <c r="F214" s="223" t="str">
        <f t="shared" si="12"/>
        <v>否</v>
      </c>
      <c r="G214" s="207" t="str">
        <f t="shared" si="13"/>
        <v>项</v>
      </c>
    </row>
    <row r="215" s="200" customFormat="1" ht="36" hidden="1" customHeight="1" spans="1:7">
      <c r="A215" s="226" t="s">
        <v>1635</v>
      </c>
      <c r="B215" s="227" t="s">
        <v>1636</v>
      </c>
      <c r="C215" s="228">
        <v>0</v>
      </c>
      <c r="D215" s="228">
        <v>0</v>
      </c>
      <c r="E215" s="222" t="str">
        <f t="shared" si="11"/>
        <v/>
      </c>
      <c r="F215" s="223" t="str">
        <f t="shared" si="12"/>
        <v>否</v>
      </c>
      <c r="G215" s="207" t="str">
        <f t="shared" si="13"/>
        <v>项</v>
      </c>
    </row>
    <row r="216" s="200" customFormat="1" ht="36" hidden="1" customHeight="1" spans="1:7">
      <c r="A216" s="226" t="s">
        <v>1637</v>
      </c>
      <c r="B216" s="227" t="s">
        <v>1638</v>
      </c>
      <c r="C216" s="228">
        <v>0</v>
      </c>
      <c r="D216" s="228">
        <v>0</v>
      </c>
      <c r="E216" s="222" t="str">
        <f t="shared" si="11"/>
        <v/>
      </c>
      <c r="F216" s="223" t="str">
        <f t="shared" si="12"/>
        <v>否</v>
      </c>
      <c r="G216" s="207" t="str">
        <f t="shared" si="13"/>
        <v>项</v>
      </c>
    </row>
    <row r="217" s="200" customFormat="1" ht="36" hidden="1" customHeight="1" spans="1:7">
      <c r="A217" s="226" t="s">
        <v>1639</v>
      </c>
      <c r="B217" s="227" t="s">
        <v>1640</v>
      </c>
      <c r="C217" s="228">
        <v>0</v>
      </c>
      <c r="D217" s="228">
        <v>0</v>
      </c>
      <c r="E217" s="222" t="str">
        <f t="shared" si="11"/>
        <v/>
      </c>
      <c r="F217" s="223" t="str">
        <f t="shared" si="12"/>
        <v>否</v>
      </c>
      <c r="G217" s="207" t="str">
        <f t="shared" si="13"/>
        <v>项</v>
      </c>
    </row>
    <row r="218" s="200" customFormat="1" ht="36" customHeight="1" spans="1:7">
      <c r="A218" s="226" t="s">
        <v>1641</v>
      </c>
      <c r="B218" s="227" t="s">
        <v>1642</v>
      </c>
      <c r="C218" s="228">
        <v>780</v>
      </c>
      <c r="D218" s="228">
        <v>780</v>
      </c>
      <c r="E218" s="222">
        <f t="shared" si="11"/>
        <v>0</v>
      </c>
      <c r="F218" s="223" t="str">
        <f t="shared" si="12"/>
        <v>是</v>
      </c>
      <c r="G218" s="207" t="str">
        <f t="shared" si="13"/>
        <v>项</v>
      </c>
    </row>
    <row r="219" s="200" customFormat="1" ht="36" hidden="1" customHeight="1" spans="1:7">
      <c r="A219" s="226" t="s">
        <v>1643</v>
      </c>
      <c r="B219" s="227" t="s">
        <v>1644</v>
      </c>
      <c r="C219" s="228">
        <v>0</v>
      </c>
      <c r="D219" s="228">
        <v>0</v>
      </c>
      <c r="E219" s="222" t="str">
        <f t="shared" si="11"/>
        <v/>
      </c>
      <c r="F219" s="223" t="str">
        <f t="shared" si="12"/>
        <v>否</v>
      </c>
      <c r="G219" s="207" t="str">
        <f t="shared" si="13"/>
        <v>项</v>
      </c>
    </row>
    <row r="220" s="200" customFormat="1" ht="36" customHeight="1" spans="1:7">
      <c r="A220" s="226" t="s">
        <v>1645</v>
      </c>
      <c r="B220" s="227" t="s">
        <v>1646</v>
      </c>
      <c r="C220" s="228">
        <v>858</v>
      </c>
      <c r="D220" s="228">
        <v>858</v>
      </c>
      <c r="E220" s="222">
        <f t="shared" si="11"/>
        <v>0</v>
      </c>
      <c r="F220" s="223" t="str">
        <f t="shared" si="12"/>
        <v>是</v>
      </c>
      <c r="G220" s="207" t="str">
        <f t="shared" si="13"/>
        <v>项</v>
      </c>
    </row>
    <row r="221" s="200" customFormat="1" ht="36" customHeight="1" spans="1:7">
      <c r="A221" s="226" t="s">
        <v>1647</v>
      </c>
      <c r="B221" s="224" t="s">
        <v>1648</v>
      </c>
      <c r="C221" s="228">
        <v>3857</v>
      </c>
      <c r="D221" s="228">
        <v>5373</v>
      </c>
      <c r="E221" s="222">
        <f t="shared" si="11"/>
        <v>0.393</v>
      </c>
      <c r="F221" s="223" t="str">
        <f t="shared" si="12"/>
        <v>是</v>
      </c>
      <c r="G221" s="207" t="str">
        <f t="shared" si="13"/>
        <v>项</v>
      </c>
    </row>
    <row r="222" s="200" customFormat="1" ht="36" hidden="1" customHeight="1" spans="1:7">
      <c r="A222" s="226" t="s">
        <v>1649</v>
      </c>
      <c r="B222" s="224" t="s">
        <v>1650</v>
      </c>
      <c r="C222" s="228">
        <v>0</v>
      </c>
      <c r="D222" s="228">
        <v>0</v>
      </c>
      <c r="E222" s="222" t="str">
        <f t="shared" si="11"/>
        <v/>
      </c>
      <c r="F222" s="223" t="str">
        <f t="shared" si="12"/>
        <v>否</v>
      </c>
      <c r="G222" s="207" t="str">
        <f t="shared" si="13"/>
        <v>项</v>
      </c>
    </row>
    <row r="223" s="200" customFormat="1" ht="36" customHeight="1" spans="1:7">
      <c r="A223" s="219" t="s">
        <v>1651</v>
      </c>
      <c r="B223" s="220" t="s">
        <v>1652</v>
      </c>
      <c r="C223" s="233">
        <f>C224</f>
        <v>161</v>
      </c>
      <c r="D223" s="233">
        <f>D224</f>
        <v>140</v>
      </c>
      <c r="E223" s="222">
        <f t="shared" si="11"/>
        <v>-0.13</v>
      </c>
      <c r="F223" s="223" t="str">
        <f t="shared" si="12"/>
        <v>是</v>
      </c>
      <c r="G223" s="207" t="str">
        <f t="shared" si="13"/>
        <v>类</v>
      </c>
    </row>
    <row r="224" s="200" customFormat="1" ht="36" customHeight="1" spans="1:7">
      <c r="A224" s="237">
        <v>23304</v>
      </c>
      <c r="B224" s="220" t="s">
        <v>1653</v>
      </c>
      <c r="C224" s="233">
        <f>SUM(C225:C240)</f>
        <v>161</v>
      </c>
      <c r="D224" s="233">
        <f>SUM(D225:D240)</f>
        <v>140</v>
      </c>
      <c r="E224" s="222">
        <f t="shared" si="11"/>
        <v>-0.13</v>
      </c>
      <c r="F224" s="223" t="str">
        <f t="shared" si="12"/>
        <v>是</v>
      </c>
      <c r="G224" s="207" t="str">
        <f t="shared" si="13"/>
        <v>款</v>
      </c>
    </row>
    <row r="225" s="200" customFormat="1" ht="36" hidden="1" customHeight="1" spans="1:7">
      <c r="A225" s="226" t="s">
        <v>1654</v>
      </c>
      <c r="B225" s="227" t="s">
        <v>1655</v>
      </c>
      <c r="C225" s="232"/>
      <c r="D225" s="232"/>
      <c r="E225" s="222" t="str">
        <f t="shared" si="11"/>
        <v/>
      </c>
      <c r="F225" s="223" t="str">
        <f t="shared" si="12"/>
        <v>否</v>
      </c>
      <c r="G225" s="207" t="str">
        <f t="shared" si="13"/>
        <v>项</v>
      </c>
    </row>
    <row r="226" s="200" customFormat="1" ht="36" hidden="1" customHeight="1" spans="1:7">
      <c r="A226" s="226" t="s">
        <v>1656</v>
      </c>
      <c r="B226" s="227" t="s">
        <v>1657</v>
      </c>
      <c r="C226" s="232"/>
      <c r="D226" s="232"/>
      <c r="E226" s="222" t="str">
        <f t="shared" si="11"/>
        <v/>
      </c>
      <c r="F226" s="223" t="str">
        <f t="shared" si="12"/>
        <v>否</v>
      </c>
      <c r="G226" s="207" t="str">
        <f t="shared" si="13"/>
        <v>项</v>
      </c>
    </row>
    <row r="227" s="200" customFormat="1" ht="36" hidden="1" customHeight="1" spans="1:7">
      <c r="A227" s="226" t="s">
        <v>1658</v>
      </c>
      <c r="B227" s="227" t="s">
        <v>1659</v>
      </c>
      <c r="C227" s="232"/>
      <c r="D227" s="232"/>
      <c r="E227" s="222" t="str">
        <f t="shared" si="11"/>
        <v/>
      </c>
      <c r="F227" s="223" t="str">
        <f t="shared" si="12"/>
        <v>否</v>
      </c>
      <c r="G227" s="207" t="str">
        <f t="shared" si="13"/>
        <v>项</v>
      </c>
    </row>
    <row r="228" s="200" customFormat="1" ht="36" customHeight="1" spans="1:7">
      <c r="A228" s="226" t="s">
        <v>1660</v>
      </c>
      <c r="B228" s="227" t="s">
        <v>1661</v>
      </c>
      <c r="C228" s="230">
        <v>0</v>
      </c>
      <c r="D228" s="230">
        <v>96</v>
      </c>
      <c r="E228" s="222" t="str">
        <f t="shared" si="11"/>
        <v/>
      </c>
      <c r="F228" s="223" t="str">
        <f t="shared" si="12"/>
        <v>是</v>
      </c>
      <c r="G228" s="207" t="str">
        <f t="shared" si="13"/>
        <v>项</v>
      </c>
    </row>
    <row r="229" s="200" customFormat="1" ht="36" hidden="1" customHeight="1" spans="1:7">
      <c r="A229" s="226" t="s">
        <v>1662</v>
      </c>
      <c r="B229" s="227" t="s">
        <v>1663</v>
      </c>
      <c r="C229" s="232"/>
      <c r="D229" s="232"/>
      <c r="E229" s="222" t="str">
        <f t="shared" si="11"/>
        <v/>
      </c>
      <c r="F229" s="223" t="str">
        <f t="shared" si="12"/>
        <v>否</v>
      </c>
      <c r="G229" s="207" t="str">
        <f t="shared" si="13"/>
        <v>项</v>
      </c>
    </row>
    <row r="230" s="200" customFormat="1" ht="36" hidden="1" customHeight="1" spans="1:7">
      <c r="A230" s="226" t="s">
        <v>1664</v>
      </c>
      <c r="B230" s="227" t="s">
        <v>1665</v>
      </c>
      <c r="C230" s="232"/>
      <c r="D230" s="232"/>
      <c r="E230" s="222" t="str">
        <f t="shared" si="11"/>
        <v/>
      </c>
      <c r="F230" s="223" t="str">
        <f t="shared" si="12"/>
        <v>否</v>
      </c>
      <c r="G230" s="207" t="str">
        <f t="shared" si="13"/>
        <v>项</v>
      </c>
    </row>
    <row r="231" s="200" customFormat="1" ht="36" hidden="1" customHeight="1" spans="1:7">
      <c r="A231" s="226" t="s">
        <v>1666</v>
      </c>
      <c r="B231" s="227" t="s">
        <v>1667</v>
      </c>
      <c r="C231" s="232"/>
      <c r="D231" s="232"/>
      <c r="E231" s="222" t="str">
        <f t="shared" si="11"/>
        <v/>
      </c>
      <c r="F231" s="223" t="str">
        <f t="shared" si="12"/>
        <v>否</v>
      </c>
      <c r="G231" s="207" t="str">
        <f t="shared" si="13"/>
        <v>项</v>
      </c>
    </row>
    <row r="232" s="200" customFormat="1" ht="36" hidden="1" customHeight="1" spans="1:7">
      <c r="A232" s="226" t="s">
        <v>1668</v>
      </c>
      <c r="B232" s="227" t="s">
        <v>1669</v>
      </c>
      <c r="C232" s="232"/>
      <c r="D232" s="232"/>
      <c r="E232" s="222" t="str">
        <f t="shared" si="11"/>
        <v/>
      </c>
      <c r="F232" s="223" t="str">
        <f t="shared" si="12"/>
        <v>否</v>
      </c>
      <c r="G232" s="207" t="str">
        <f t="shared" si="13"/>
        <v>项</v>
      </c>
    </row>
    <row r="233" s="200" customFormat="1" ht="36" hidden="1" customHeight="1" spans="1:7">
      <c r="A233" s="226" t="s">
        <v>1670</v>
      </c>
      <c r="B233" s="227" t="s">
        <v>1671</v>
      </c>
      <c r="C233" s="232"/>
      <c r="D233" s="232"/>
      <c r="E233" s="222" t="str">
        <f t="shared" si="11"/>
        <v/>
      </c>
      <c r="F233" s="223" t="str">
        <f t="shared" si="12"/>
        <v>否</v>
      </c>
      <c r="G233" s="207" t="str">
        <f t="shared" si="13"/>
        <v>项</v>
      </c>
    </row>
    <row r="234" s="200" customFormat="1" ht="36" hidden="1" customHeight="1" spans="1:7">
      <c r="A234" s="226" t="s">
        <v>1672</v>
      </c>
      <c r="B234" s="227" t="s">
        <v>1673</v>
      </c>
      <c r="C234" s="232"/>
      <c r="D234" s="232"/>
      <c r="E234" s="222" t="str">
        <f t="shared" si="11"/>
        <v/>
      </c>
      <c r="F234" s="223" t="str">
        <f t="shared" si="12"/>
        <v>否</v>
      </c>
      <c r="G234" s="207" t="str">
        <f t="shared" si="13"/>
        <v>项</v>
      </c>
    </row>
    <row r="235" s="200" customFormat="1" ht="36" hidden="1" customHeight="1" spans="1:7">
      <c r="A235" s="226" t="s">
        <v>1674</v>
      </c>
      <c r="B235" s="227" t="s">
        <v>1675</v>
      </c>
      <c r="C235" s="232"/>
      <c r="D235" s="232"/>
      <c r="E235" s="222" t="str">
        <f t="shared" si="11"/>
        <v/>
      </c>
      <c r="F235" s="223" t="str">
        <f t="shared" si="12"/>
        <v>否</v>
      </c>
      <c r="G235" s="207" t="str">
        <f t="shared" si="13"/>
        <v>项</v>
      </c>
    </row>
    <row r="236" s="200" customFormat="1" ht="36" customHeight="1" spans="1:7">
      <c r="A236" s="226" t="s">
        <v>1676</v>
      </c>
      <c r="B236" s="227" t="s">
        <v>1677</v>
      </c>
      <c r="C236" s="230">
        <v>0</v>
      </c>
      <c r="D236" s="230">
        <v>19</v>
      </c>
      <c r="E236" s="222" t="str">
        <f t="shared" si="11"/>
        <v/>
      </c>
      <c r="F236" s="223" t="str">
        <f t="shared" si="12"/>
        <v>是</v>
      </c>
      <c r="G236" s="207" t="str">
        <f t="shared" si="13"/>
        <v>项</v>
      </c>
    </row>
    <row r="237" s="200" customFormat="1" ht="36" hidden="1" customHeight="1" spans="1:7">
      <c r="A237" s="226" t="s">
        <v>1678</v>
      </c>
      <c r="B237" s="227" t="s">
        <v>1679</v>
      </c>
      <c r="C237" s="232"/>
      <c r="D237" s="232"/>
      <c r="E237" s="222" t="str">
        <f t="shared" si="11"/>
        <v/>
      </c>
      <c r="F237" s="223" t="str">
        <f t="shared" si="12"/>
        <v>否</v>
      </c>
      <c r="G237" s="207" t="str">
        <f t="shared" si="13"/>
        <v>项</v>
      </c>
    </row>
    <row r="238" s="200" customFormat="1" ht="36" customHeight="1" spans="1:7">
      <c r="A238" s="226" t="s">
        <v>1680</v>
      </c>
      <c r="B238" s="227" t="s">
        <v>1681</v>
      </c>
      <c r="C238" s="230">
        <v>0</v>
      </c>
      <c r="D238" s="230">
        <v>24</v>
      </c>
      <c r="E238" s="222" t="str">
        <f t="shared" si="11"/>
        <v/>
      </c>
      <c r="F238" s="223" t="str">
        <f t="shared" si="12"/>
        <v>是</v>
      </c>
      <c r="G238" s="207" t="str">
        <f t="shared" si="13"/>
        <v>项</v>
      </c>
    </row>
    <row r="239" s="200" customFormat="1" ht="36" customHeight="1" spans="1:7">
      <c r="A239" s="226" t="s">
        <v>1682</v>
      </c>
      <c r="B239" s="224" t="s">
        <v>1683</v>
      </c>
      <c r="C239" s="230">
        <v>161</v>
      </c>
      <c r="D239" s="230">
        <v>1</v>
      </c>
      <c r="E239" s="222">
        <f t="shared" si="11"/>
        <v>-0.994</v>
      </c>
      <c r="F239" s="223" t="str">
        <f t="shared" si="12"/>
        <v>是</v>
      </c>
      <c r="G239" s="207" t="str">
        <f t="shared" si="13"/>
        <v>项</v>
      </c>
    </row>
    <row r="240" s="200" customFormat="1" ht="36" hidden="1" customHeight="1" spans="1:7">
      <c r="A240" s="226" t="s">
        <v>1684</v>
      </c>
      <c r="B240" s="224" t="s">
        <v>1685</v>
      </c>
      <c r="C240" s="236"/>
      <c r="D240" s="236"/>
      <c r="E240" s="222" t="str">
        <f t="shared" si="11"/>
        <v/>
      </c>
      <c r="F240" s="223" t="str">
        <f t="shared" si="12"/>
        <v>否</v>
      </c>
      <c r="G240" s="207" t="str">
        <f t="shared" si="13"/>
        <v>项</v>
      </c>
    </row>
    <row r="241" s="200" customFormat="1" ht="36" customHeight="1" spans="1:7">
      <c r="A241" s="237" t="s">
        <v>1686</v>
      </c>
      <c r="B241" s="220" t="s">
        <v>1687</v>
      </c>
      <c r="C241" s="239">
        <f>SUM(C242,C255)</f>
        <v>1173</v>
      </c>
      <c r="D241" s="239">
        <f>SUM(D242,D255)</f>
        <v>1173</v>
      </c>
      <c r="E241" s="222">
        <f t="shared" si="11"/>
        <v>0</v>
      </c>
      <c r="F241" s="223" t="str">
        <f t="shared" si="12"/>
        <v>是</v>
      </c>
      <c r="G241" s="207" t="str">
        <f t="shared" si="13"/>
        <v>类</v>
      </c>
    </row>
    <row r="242" s="200" customFormat="1" ht="36" customHeight="1" spans="1:7">
      <c r="A242" s="237" t="s">
        <v>1688</v>
      </c>
      <c r="B242" s="229" t="s">
        <v>1689</v>
      </c>
      <c r="C242" s="239">
        <f>SUM(C243:C254)</f>
        <v>1173</v>
      </c>
      <c r="D242" s="239">
        <f>SUM(D243:D254)</f>
        <v>1173</v>
      </c>
      <c r="E242" s="222">
        <f t="shared" si="11"/>
        <v>0</v>
      </c>
      <c r="F242" s="223" t="str">
        <f t="shared" si="12"/>
        <v>是</v>
      </c>
      <c r="G242" s="207" t="str">
        <f t="shared" si="13"/>
        <v>款</v>
      </c>
    </row>
    <row r="243" s="200" customFormat="1" ht="36" customHeight="1" spans="1:7">
      <c r="A243" s="238" t="s">
        <v>1690</v>
      </c>
      <c r="B243" s="227" t="s">
        <v>1691</v>
      </c>
      <c r="C243" s="241">
        <v>1173</v>
      </c>
      <c r="D243" s="241">
        <v>1173</v>
      </c>
      <c r="E243" s="222">
        <f t="shared" si="11"/>
        <v>0</v>
      </c>
      <c r="F243" s="223" t="str">
        <f t="shared" si="12"/>
        <v>是</v>
      </c>
      <c r="G243" s="207" t="str">
        <f t="shared" si="13"/>
        <v>项</v>
      </c>
    </row>
    <row r="244" s="200" customFormat="1" ht="36" hidden="1" customHeight="1" spans="1:7">
      <c r="A244" s="238" t="s">
        <v>1692</v>
      </c>
      <c r="B244" s="227" t="s">
        <v>1693</v>
      </c>
      <c r="C244" s="242"/>
      <c r="D244" s="242"/>
      <c r="E244" s="222" t="str">
        <f t="shared" si="11"/>
        <v/>
      </c>
      <c r="F244" s="223" t="str">
        <f t="shared" si="12"/>
        <v>否</v>
      </c>
      <c r="G244" s="207" t="str">
        <f t="shared" si="13"/>
        <v>项</v>
      </c>
    </row>
    <row r="245" s="200" customFormat="1" ht="36" hidden="1" customHeight="1" spans="1:7">
      <c r="A245" s="238" t="s">
        <v>1694</v>
      </c>
      <c r="B245" s="227" t="s">
        <v>1695</v>
      </c>
      <c r="C245" s="242"/>
      <c r="D245" s="242"/>
      <c r="E245" s="222" t="str">
        <f t="shared" si="11"/>
        <v/>
      </c>
      <c r="F245" s="223" t="str">
        <f t="shared" si="12"/>
        <v>否</v>
      </c>
      <c r="G245" s="207" t="str">
        <f t="shared" si="13"/>
        <v>项</v>
      </c>
    </row>
    <row r="246" s="200" customFormat="1" ht="36" hidden="1" customHeight="1" spans="1:7">
      <c r="A246" s="238" t="s">
        <v>1696</v>
      </c>
      <c r="B246" s="227" t="s">
        <v>1697</v>
      </c>
      <c r="C246" s="242"/>
      <c r="D246" s="242"/>
      <c r="E246" s="222" t="str">
        <f t="shared" si="11"/>
        <v/>
      </c>
      <c r="F246" s="223" t="str">
        <f t="shared" si="12"/>
        <v>否</v>
      </c>
      <c r="G246" s="207" t="str">
        <f t="shared" si="13"/>
        <v>项</v>
      </c>
    </row>
    <row r="247" s="200" customFormat="1" ht="36" hidden="1" customHeight="1" spans="1:7">
      <c r="A247" s="238" t="s">
        <v>1698</v>
      </c>
      <c r="B247" s="227" t="s">
        <v>1699</v>
      </c>
      <c r="C247" s="242"/>
      <c r="D247" s="242"/>
      <c r="E247" s="222" t="str">
        <f t="shared" si="11"/>
        <v/>
      </c>
      <c r="F247" s="223" t="str">
        <f t="shared" si="12"/>
        <v>否</v>
      </c>
      <c r="G247" s="207" t="str">
        <f t="shared" si="13"/>
        <v>项</v>
      </c>
    </row>
    <row r="248" s="200" customFormat="1" ht="36" hidden="1" customHeight="1" spans="1:7">
      <c r="A248" s="238" t="s">
        <v>1700</v>
      </c>
      <c r="B248" s="227" t="s">
        <v>1701</v>
      </c>
      <c r="C248" s="242"/>
      <c r="D248" s="242"/>
      <c r="E248" s="222" t="str">
        <f t="shared" si="11"/>
        <v/>
      </c>
      <c r="F248" s="223" t="str">
        <f t="shared" si="12"/>
        <v>否</v>
      </c>
      <c r="G248" s="207" t="str">
        <f t="shared" si="13"/>
        <v>项</v>
      </c>
    </row>
    <row r="249" s="200" customFormat="1" ht="36" hidden="1" customHeight="1" spans="1:7">
      <c r="A249" s="238" t="s">
        <v>1702</v>
      </c>
      <c r="B249" s="227" t="s">
        <v>1703</v>
      </c>
      <c r="C249" s="242"/>
      <c r="D249" s="242"/>
      <c r="E249" s="222" t="str">
        <f t="shared" si="11"/>
        <v/>
      </c>
      <c r="F249" s="223" t="str">
        <f t="shared" si="12"/>
        <v>否</v>
      </c>
      <c r="G249" s="207" t="str">
        <f t="shared" si="13"/>
        <v>项</v>
      </c>
    </row>
    <row r="250" s="200" customFormat="1" ht="36" hidden="1" customHeight="1" spans="1:7">
      <c r="A250" s="238" t="s">
        <v>1704</v>
      </c>
      <c r="B250" s="227" t="s">
        <v>1705</v>
      </c>
      <c r="C250" s="242"/>
      <c r="D250" s="242"/>
      <c r="E250" s="222" t="str">
        <f t="shared" si="11"/>
        <v/>
      </c>
      <c r="F250" s="223" t="str">
        <f t="shared" si="12"/>
        <v>否</v>
      </c>
      <c r="G250" s="207" t="str">
        <f t="shared" si="13"/>
        <v>项</v>
      </c>
    </row>
    <row r="251" s="200" customFormat="1" ht="36" hidden="1" customHeight="1" spans="1:7">
      <c r="A251" s="238" t="s">
        <v>1706</v>
      </c>
      <c r="B251" s="227" t="s">
        <v>1707</v>
      </c>
      <c r="C251" s="242"/>
      <c r="D251" s="242"/>
      <c r="E251" s="222" t="str">
        <f t="shared" si="11"/>
        <v/>
      </c>
      <c r="F251" s="223" t="str">
        <f t="shared" si="12"/>
        <v>否</v>
      </c>
      <c r="G251" s="207" t="str">
        <f t="shared" si="13"/>
        <v>项</v>
      </c>
    </row>
    <row r="252" s="200" customFormat="1" ht="36" hidden="1" customHeight="1" spans="1:7">
      <c r="A252" s="238" t="s">
        <v>1708</v>
      </c>
      <c r="B252" s="227" t="s">
        <v>1709</v>
      </c>
      <c r="C252" s="242"/>
      <c r="D252" s="242"/>
      <c r="E252" s="222" t="str">
        <f t="shared" si="11"/>
        <v/>
      </c>
      <c r="F252" s="223" t="str">
        <f t="shared" si="12"/>
        <v>否</v>
      </c>
      <c r="G252" s="207" t="str">
        <f t="shared" si="13"/>
        <v>项</v>
      </c>
    </row>
    <row r="253" s="200" customFormat="1" ht="36" hidden="1" customHeight="1" spans="1:7">
      <c r="A253" s="238" t="s">
        <v>1710</v>
      </c>
      <c r="B253" s="227" t="s">
        <v>1711</v>
      </c>
      <c r="C253" s="242"/>
      <c r="D253" s="242"/>
      <c r="E253" s="222" t="str">
        <f t="shared" si="11"/>
        <v/>
      </c>
      <c r="F253" s="223" t="str">
        <f t="shared" si="12"/>
        <v>否</v>
      </c>
      <c r="G253" s="207" t="str">
        <f t="shared" si="13"/>
        <v>项</v>
      </c>
    </row>
    <row r="254" s="200" customFormat="1" ht="36" hidden="1" customHeight="1" spans="1:7">
      <c r="A254" s="238" t="s">
        <v>1712</v>
      </c>
      <c r="B254" s="227" t="s">
        <v>1713</v>
      </c>
      <c r="C254" s="242"/>
      <c r="D254" s="242"/>
      <c r="E254" s="222" t="str">
        <f t="shared" si="11"/>
        <v/>
      </c>
      <c r="F254" s="223" t="str">
        <f t="shared" si="12"/>
        <v>否</v>
      </c>
      <c r="G254" s="207" t="str">
        <f t="shared" si="13"/>
        <v>项</v>
      </c>
    </row>
    <row r="255" s="200" customFormat="1" ht="36" hidden="1" customHeight="1" spans="1:7">
      <c r="A255" s="237" t="s">
        <v>1714</v>
      </c>
      <c r="B255" s="229" t="s">
        <v>1715</v>
      </c>
      <c r="C255" s="231">
        <f>SUM(C256:C261)</f>
        <v>0</v>
      </c>
      <c r="D255" s="231">
        <f>SUM(D256:D261)</f>
        <v>0</v>
      </c>
      <c r="E255" s="222" t="str">
        <f t="shared" si="11"/>
        <v/>
      </c>
      <c r="F255" s="223" t="str">
        <f t="shared" si="12"/>
        <v>否</v>
      </c>
      <c r="G255" s="207" t="str">
        <f t="shared" si="13"/>
        <v>款</v>
      </c>
    </row>
    <row r="256" s="200" customFormat="1" ht="36" hidden="1" customHeight="1" spans="1:7">
      <c r="A256" s="238" t="s">
        <v>1716</v>
      </c>
      <c r="B256" s="227" t="s">
        <v>899</v>
      </c>
      <c r="C256" s="232"/>
      <c r="D256" s="232"/>
      <c r="E256" s="222" t="str">
        <f t="shared" si="11"/>
        <v/>
      </c>
      <c r="F256" s="223" t="str">
        <f t="shared" si="12"/>
        <v>否</v>
      </c>
      <c r="G256" s="207" t="str">
        <f t="shared" si="13"/>
        <v>项</v>
      </c>
    </row>
    <row r="257" s="200" customFormat="1" ht="36" hidden="1" customHeight="1" spans="1:7">
      <c r="A257" s="238" t="s">
        <v>1717</v>
      </c>
      <c r="B257" s="227" t="s">
        <v>944</v>
      </c>
      <c r="C257" s="232"/>
      <c r="D257" s="232"/>
      <c r="E257" s="222" t="str">
        <f t="shared" si="11"/>
        <v/>
      </c>
      <c r="F257" s="223" t="str">
        <f t="shared" si="12"/>
        <v>否</v>
      </c>
      <c r="G257" s="207" t="str">
        <f t="shared" si="13"/>
        <v>项</v>
      </c>
    </row>
    <row r="258" s="200" customFormat="1" ht="36" hidden="1" customHeight="1" spans="1:7">
      <c r="A258" s="238" t="s">
        <v>1718</v>
      </c>
      <c r="B258" s="227" t="s">
        <v>1719</v>
      </c>
      <c r="C258" s="232"/>
      <c r="D258" s="232"/>
      <c r="E258" s="222" t="str">
        <f t="shared" si="11"/>
        <v/>
      </c>
      <c r="F258" s="223" t="str">
        <f t="shared" si="12"/>
        <v>否</v>
      </c>
      <c r="G258" s="207" t="str">
        <f t="shared" si="13"/>
        <v>项</v>
      </c>
    </row>
    <row r="259" s="200" customFormat="1" ht="36" hidden="1" customHeight="1" spans="1:7">
      <c r="A259" s="238" t="s">
        <v>1720</v>
      </c>
      <c r="B259" s="227" t="s">
        <v>1721</v>
      </c>
      <c r="C259" s="232"/>
      <c r="D259" s="232"/>
      <c r="E259" s="222" t="str">
        <f t="shared" si="11"/>
        <v/>
      </c>
      <c r="F259" s="223" t="str">
        <f t="shared" si="12"/>
        <v>否</v>
      </c>
      <c r="G259" s="207" t="str">
        <f t="shared" si="13"/>
        <v>项</v>
      </c>
    </row>
    <row r="260" s="200" customFormat="1" ht="36" hidden="1" customHeight="1" spans="1:7">
      <c r="A260" s="238" t="s">
        <v>1722</v>
      </c>
      <c r="B260" s="227" t="s">
        <v>1723</v>
      </c>
      <c r="C260" s="232"/>
      <c r="D260" s="232"/>
      <c r="E260" s="222" t="str">
        <f t="shared" si="11"/>
        <v/>
      </c>
      <c r="F260" s="223" t="str">
        <f t="shared" si="12"/>
        <v>否</v>
      </c>
      <c r="G260" s="207" t="str">
        <f t="shared" si="13"/>
        <v>项</v>
      </c>
    </row>
    <row r="261" s="200" customFormat="1" ht="36" hidden="1" customHeight="1" spans="1:7">
      <c r="A261" s="238" t="s">
        <v>1724</v>
      </c>
      <c r="B261" s="227" t="s">
        <v>1725</v>
      </c>
      <c r="C261" s="232"/>
      <c r="D261" s="232"/>
      <c r="E261" s="222" t="str">
        <f t="shared" ref="E261:E273" si="14">IF(C261&gt;0,D261/C261-1,IF(C261&lt;0,-(D261/C261-1),""))</f>
        <v/>
      </c>
      <c r="F261" s="223" t="str">
        <f t="shared" si="12"/>
        <v>否</v>
      </c>
      <c r="G261" s="207" t="str">
        <f t="shared" si="13"/>
        <v>项</v>
      </c>
    </row>
    <row r="262" s="200" customFormat="1" ht="36" customHeight="1" spans="1:7">
      <c r="A262" s="226"/>
      <c r="B262" s="224"/>
      <c r="C262" s="236"/>
      <c r="D262" s="236"/>
      <c r="E262" s="222" t="str">
        <f t="shared" si="14"/>
        <v/>
      </c>
      <c r="F262" s="223" t="str">
        <f>IF(LEN(A262)=3,"是",IF(B262&lt;&gt;"",IF(SUM(C262:D262)&lt;&gt;0,"是","否"),"是"))</f>
        <v>是</v>
      </c>
      <c r="G262" s="207"/>
    </row>
    <row r="263" s="200" customFormat="1" ht="36" customHeight="1" spans="1:7">
      <c r="A263" s="243"/>
      <c r="B263" s="244" t="s">
        <v>1726</v>
      </c>
      <c r="C263" s="233">
        <f>SUM(C241,C223,C206,C180,C124,C100,C43,C32,C20,C4)</f>
        <v>175612</v>
      </c>
      <c r="D263" s="233">
        <f>SUM(D241,D223,D206,D180,D124,D100,D43,D32,D20,D4)</f>
        <v>114571</v>
      </c>
      <c r="E263" s="222">
        <f t="shared" si="14"/>
        <v>-0.348</v>
      </c>
      <c r="F263" s="223" t="str">
        <f>IF(LEN(A263)=3,"是",IF(B263&lt;&gt;"",IF(SUM(C263:D263)&lt;&gt;0,"是","否"),"是"))</f>
        <v>是</v>
      </c>
      <c r="G263" s="207"/>
    </row>
    <row r="264" s="200" customFormat="1" ht="36" customHeight="1" spans="1:7">
      <c r="A264" s="245" t="s">
        <v>1727</v>
      </c>
      <c r="B264" s="246" t="s">
        <v>1101</v>
      </c>
      <c r="C264" s="109">
        <f>SUM(C265)</f>
        <v>84000</v>
      </c>
      <c r="D264" s="109">
        <f>SUM(D265)</f>
        <v>37740</v>
      </c>
      <c r="E264" s="222">
        <f t="shared" si="14"/>
        <v>-0.551</v>
      </c>
      <c r="F264" s="223" t="str">
        <f t="shared" ref="F263:F273" si="15">IF(LEN(A264)=3,"是",IF(B264&lt;&gt;"",IF(SUM(C264:D264)&lt;&gt;0,"是","否"),"是"))</f>
        <v>是</v>
      </c>
      <c r="G264" s="207"/>
    </row>
    <row r="265" s="200" customFormat="1" ht="36" customHeight="1" spans="1:7">
      <c r="A265" s="245" t="s">
        <v>1728</v>
      </c>
      <c r="B265" s="247" t="s">
        <v>1729</v>
      </c>
      <c r="C265" s="108">
        <f>SUM(C266:C270)</f>
        <v>84000</v>
      </c>
      <c r="D265" s="108">
        <f>SUM(D266:D270)</f>
        <v>37740</v>
      </c>
      <c r="E265" s="222">
        <f t="shared" si="14"/>
        <v>-0.551</v>
      </c>
      <c r="F265" s="223" t="str">
        <f t="shared" si="15"/>
        <v>是</v>
      </c>
      <c r="G265" s="207"/>
    </row>
    <row r="266" s="200" customFormat="1" ht="36" hidden="1" customHeight="1" spans="1:7">
      <c r="A266" s="248" t="s">
        <v>1730</v>
      </c>
      <c r="B266" s="247" t="s">
        <v>1731</v>
      </c>
      <c r="C266" s="108"/>
      <c r="D266" s="108"/>
      <c r="E266" s="222" t="str">
        <f t="shared" si="14"/>
        <v/>
      </c>
      <c r="F266" s="223" t="str">
        <f t="shared" si="15"/>
        <v>否</v>
      </c>
      <c r="G266" s="207"/>
    </row>
    <row r="267" s="200" customFormat="1" ht="36" customHeight="1" spans="1:6">
      <c r="A267" s="249" t="s">
        <v>1732</v>
      </c>
      <c r="B267" s="250" t="s">
        <v>1733</v>
      </c>
      <c r="C267" s="251">
        <v>12000</v>
      </c>
      <c r="D267" s="251">
        <v>3360</v>
      </c>
      <c r="E267" s="222">
        <f t="shared" si="14"/>
        <v>-0.72</v>
      </c>
      <c r="F267" s="223" t="str">
        <f t="shared" si="15"/>
        <v>是</v>
      </c>
    </row>
    <row r="268" s="200" customFormat="1" ht="36" customHeight="1" spans="1:7">
      <c r="A268" s="248" t="s">
        <v>1734</v>
      </c>
      <c r="B268" s="247" t="s">
        <v>1735</v>
      </c>
      <c r="C268" s="251">
        <v>72000</v>
      </c>
      <c r="D268" s="251">
        <v>34380</v>
      </c>
      <c r="E268" s="222">
        <f t="shared" si="14"/>
        <v>-0.523</v>
      </c>
      <c r="F268" s="223" t="str">
        <f t="shared" si="15"/>
        <v>是</v>
      </c>
      <c r="G268" s="207"/>
    </row>
    <row r="269" s="200" customFormat="1" ht="36" hidden="1" customHeight="1" spans="1:7">
      <c r="A269" s="248" t="s">
        <v>1736</v>
      </c>
      <c r="B269" s="247" t="s">
        <v>1737</v>
      </c>
      <c r="C269" s="108"/>
      <c r="D269" s="108"/>
      <c r="E269" s="222" t="str">
        <f t="shared" si="14"/>
        <v/>
      </c>
      <c r="F269" s="223" t="str">
        <f t="shared" si="15"/>
        <v>否</v>
      </c>
      <c r="G269" s="207"/>
    </row>
    <row r="270" ht="36" hidden="1" customHeight="1" spans="1:7">
      <c r="A270" s="248" t="s">
        <v>1738</v>
      </c>
      <c r="B270" s="252" t="s">
        <v>1739</v>
      </c>
      <c r="C270" s="108"/>
      <c r="D270" s="108"/>
      <c r="E270" s="222" t="str">
        <f t="shared" si="14"/>
        <v/>
      </c>
      <c r="F270" s="223" t="str">
        <f t="shared" si="15"/>
        <v>否</v>
      </c>
      <c r="G270" s="207"/>
    </row>
    <row r="271" ht="36" customHeight="1" spans="1:7">
      <c r="A271" s="245" t="s">
        <v>1740</v>
      </c>
      <c r="B271" s="253" t="s">
        <v>1741</v>
      </c>
      <c r="C271" s="109">
        <v>240710</v>
      </c>
      <c r="D271" s="109">
        <v>112530</v>
      </c>
      <c r="E271" s="222">
        <f t="shared" si="14"/>
        <v>-0.533</v>
      </c>
      <c r="F271" s="223" t="str">
        <f t="shared" si="15"/>
        <v>是</v>
      </c>
      <c r="G271" s="207"/>
    </row>
    <row r="272" ht="36" hidden="1" customHeight="1" spans="1:7">
      <c r="A272" s="245"/>
      <c r="B272" s="253" t="s">
        <v>1742</v>
      </c>
      <c r="C272" s="109"/>
      <c r="D272" s="108"/>
      <c r="E272" s="222" t="str">
        <f t="shared" si="14"/>
        <v/>
      </c>
      <c r="F272" s="223" t="str">
        <f t="shared" si="15"/>
        <v>否</v>
      </c>
      <c r="G272" s="207"/>
    </row>
    <row r="273" ht="36" customHeight="1" spans="1:7">
      <c r="A273" s="254"/>
      <c r="B273" s="255" t="s">
        <v>1115</v>
      </c>
      <c r="C273" s="109">
        <f>SUM(C271,C264,C263)</f>
        <v>500322</v>
      </c>
      <c r="D273" s="109">
        <f>SUM(D271,D264,D263)</f>
        <v>264841</v>
      </c>
      <c r="E273" s="222">
        <f t="shared" si="14"/>
        <v>-0.471</v>
      </c>
      <c r="F273" s="223" t="str">
        <f t="shared" si="15"/>
        <v>是</v>
      </c>
      <c r="G273" s="207"/>
    </row>
    <row r="274" spans="3:4">
      <c r="C274" s="256"/>
      <c r="D274" s="256"/>
    </row>
    <row r="275" spans="3:4">
      <c r="C275" s="256"/>
      <c r="D275" s="256"/>
    </row>
    <row r="276" spans="3:4">
      <c r="C276" s="256"/>
      <c r="D276" s="256"/>
    </row>
  </sheetData>
  <autoFilter xmlns:etc="http://www.wps.cn/officeDocument/2017/etCustomData" ref="A3:G273" etc:filterBottomFollowUsedRange="0">
    <filterColumn colId="5">
      <customFilters>
        <customFilter operator="equal" val="是"/>
      </customFilters>
    </filterColumn>
    <extLst/>
  </autoFilter>
  <mergeCells count="1">
    <mergeCell ref="B1:E1"/>
  </mergeCells>
  <conditionalFormatting sqref="B270">
    <cfRule type="expression" dxfId="1" priority="10" stopIfTrue="1">
      <formula>"len($A:$A)=3"</formula>
    </cfRule>
  </conditionalFormatting>
  <conditionalFormatting sqref="C270">
    <cfRule type="expression" dxfId="1" priority="4" stopIfTrue="1">
      <formula>"len($A:$A)=3"</formula>
    </cfRule>
  </conditionalFormatting>
  <conditionalFormatting sqref="D270">
    <cfRule type="expression" dxfId="1" priority="3" stopIfTrue="1">
      <formula>"len($A:$A)=3"</formula>
    </cfRule>
  </conditionalFormatting>
  <conditionalFormatting sqref="D271">
    <cfRule type="expression" dxfId="1" priority="1" stopIfTrue="1">
      <formula>"len($A:$A)=3"</formula>
    </cfRule>
  </conditionalFormatting>
  <conditionalFormatting sqref="B271:B272">
    <cfRule type="expression" dxfId="1" priority="8" stopIfTrue="1">
      <formula>"len($A:$A)=3"</formula>
    </cfRule>
  </conditionalFormatting>
  <conditionalFormatting sqref="C271:C272">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E15"/>
  <sheetViews>
    <sheetView topLeftCell="A8" workbookViewId="0">
      <selection activeCell="G13" sqref="G13"/>
    </sheetView>
  </sheetViews>
  <sheetFormatPr defaultColWidth="9" defaultRowHeight="13.5" outlineLevelCol="4"/>
  <cols>
    <col min="1" max="1" width="52.1333333333333" style="184" customWidth="1"/>
    <col min="2" max="4" width="20.6333333333333" customWidth="1"/>
  </cols>
  <sheetData>
    <row r="1" s="183" customFormat="1" ht="45" customHeight="1" spans="1:5">
      <c r="A1" s="185" t="s">
        <v>1743</v>
      </c>
      <c r="B1" s="185"/>
      <c r="C1" s="185"/>
      <c r="D1" s="185"/>
      <c r="E1" s="186"/>
    </row>
    <row r="2" ht="20.1" customHeight="1" spans="1:5">
      <c r="A2" s="187"/>
      <c r="B2" s="188"/>
      <c r="C2" s="189"/>
      <c r="D2" s="189" t="s">
        <v>1</v>
      </c>
      <c r="E2" s="184"/>
    </row>
    <row r="3" ht="45" customHeight="1" spans="1:5">
      <c r="A3" s="127" t="s">
        <v>1157</v>
      </c>
      <c r="B3" s="135" t="s">
        <v>4</v>
      </c>
      <c r="C3" s="135" t="s">
        <v>5</v>
      </c>
      <c r="D3" s="135" t="s">
        <v>6</v>
      </c>
      <c r="E3" s="190" t="s">
        <v>7</v>
      </c>
    </row>
    <row r="4" ht="36" customHeight="1" spans="1:5">
      <c r="A4" s="191" t="s">
        <v>1272</v>
      </c>
      <c r="B4" s="192">
        <v>30</v>
      </c>
      <c r="C4" s="192">
        <v>18</v>
      </c>
      <c r="D4" s="193" t="str">
        <f>IF(B4&lt;&gt;0,IF((C4/B4-1)&lt;-30%,"",IF((C4/B4-1)&gt;150%,"",C4/B4-1)),"")</f>
        <v/>
      </c>
      <c r="E4" s="194" t="str">
        <f t="shared" ref="E4:E15" si="0">IF(A4&lt;&gt;"",IF(SUM(B4:C4)&lt;&gt;0,"是","否"),"是")</f>
        <v>是</v>
      </c>
    </row>
    <row r="5" ht="36" customHeight="1" spans="1:5">
      <c r="A5" s="191" t="s">
        <v>1304</v>
      </c>
      <c r="B5" s="192">
        <v>590</v>
      </c>
      <c r="C5" s="192">
        <v>1090</v>
      </c>
      <c r="D5" s="193">
        <f t="shared" ref="D5:D11" si="1">IF(B5&lt;&gt;0,IF((C5/B5-1)&lt;-30%,"",IF((C5/B5-1)&gt;150%,"",C5/B5-1)),"")</f>
        <v>0.847</v>
      </c>
      <c r="E5" s="194" t="str">
        <f t="shared" si="0"/>
        <v>是</v>
      </c>
    </row>
    <row r="6" ht="36" customHeight="1" spans="1:5">
      <c r="A6" s="191" t="s">
        <v>1325</v>
      </c>
      <c r="B6" s="192"/>
      <c r="C6" s="192"/>
      <c r="D6" s="193" t="str">
        <f t="shared" si="1"/>
        <v/>
      </c>
      <c r="E6" s="194" t="str">
        <f t="shared" si="0"/>
        <v>否</v>
      </c>
    </row>
    <row r="7" ht="36" customHeight="1" spans="1:5">
      <c r="A7" s="195" t="s">
        <v>1338</v>
      </c>
      <c r="B7" s="192"/>
      <c r="C7" s="192">
        <v>444</v>
      </c>
      <c r="D7" s="193" t="str">
        <f t="shared" si="1"/>
        <v/>
      </c>
      <c r="E7" s="196" t="str">
        <f t="shared" si="0"/>
        <v>是</v>
      </c>
    </row>
    <row r="8" ht="36" customHeight="1" spans="1:5">
      <c r="A8" s="191" t="s">
        <v>1431</v>
      </c>
      <c r="B8" s="192">
        <v>690</v>
      </c>
      <c r="C8" s="192">
        <v>1580</v>
      </c>
      <c r="D8" s="193">
        <f t="shared" si="1"/>
        <v>1.29</v>
      </c>
      <c r="E8" s="194" t="str">
        <f t="shared" si="0"/>
        <v>是</v>
      </c>
    </row>
    <row r="9" ht="36" customHeight="1" spans="1:5">
      <c r="A9" s="191" t="s">
        <v>1464</v>
      </c>
      <c r="B9" s="192"/>
      <c r="C9" s="192"/>
      <c r="D9" s="193" t="str">
        <f t="shared" si="1"/>
        <v/>
      </c>
      <c r="E9" s="194" t="str">
        <f t="shared" si="0"/>
        <v>否</v>
      </c>
    </row>
    <row r="10" ht="36" customHeight="1" spans="1:5">
      <c r="A10" s="195" t="s">
        <v>1559</v>
      </c>
      <c r="B10" s="192"/>
      <c r="C10" s="192"/>
      <c r="D10" s="193" t="str">
        <f t="shared" si="1"/>
        <v/>
      </c>
      <c r="E10" s="196" t="str">
        <f t="shared" si="0"/>
        <v>否</v>
      </c>
    </row>
    <row r="11" ht="36" customHeight="1" spans="1:5">
      <c r="A11" s="191" t="s">
        <v>1567</v>
      </c>
      <c r="B11" s="192">
        <v>1690</v>
      </c>
      <c r="C11" s="192">
        <v>1368</v>
      </c>
      <c r="D11" s="193">
        <f t="shared" si="1"/>
        <v>-0.191</v>
      </c>
      <c r="E11" s="194" t="str">
        <f t="shared" si="0"/>
        <v>是</v>
      </c>
    </row>
    <row r="12" ht="36" customHeight="1" spans="1:5">
      <c r="A12" s="195" t="s">
        <v>1618</v>
      </c>
      <c r="B12" s="192"/>
      <c r="C12" s="192"/>
      <c r="D12" s="197"/>
      <c r="E12" s="196" t="str">
        <f t="shared" si="0"/>
        <v>否</v>
      </c>
    </row>
    <row r="13" ht="36" customHeight="1" spans="1:5">
      <c r="A13" s="195" t="s">
        <v>1652</v>
      </c>
      <c r="B13" s="192"/>
      <c r="C13" s="192"/>
      <c r="D13" s="197"/>
      <c r="E13" s="196" t="str">
        <f t="shared" si="0"/>
        <v>否</v>
      </c>
    </row>
    <row r="14" ht="36" customHeight="1" spans="1:5">
      <c r="A14" s="195" t="s">
        <v>1687</v>
      </c>
      <c r="B14" s="192"/>
      <c r="C14" s="192"/>
      <c r="D14" s="197"/>
      <c r="E14" s="196" t="str">
        <f t="shared" si="0"/>
        <v>否</v>
      </c>
    </row>
    <row r="15" ht="36" customHeight="1" spans="1:5">
      <c r="A15" s="198" t="s">
        <v>1744</v>
      </c>
      <c r="B15" s="199">
        <f>SUM(B4:B11)</f>
        <v>3000</v>
      </c>
      <c r="C15" s="199">
        <f>SUM(C4:C11)</f>
        <v>4500</v>
      </c>
      <c r="D15" s="193">
        <f>IF(B15&lt;&gt;0,IF((C15/B15-1)&lt;-30%,"",IF((C15/B15-1)&gt;150%,"",C15/B15-1)),"")</f>
        <v>0.5</v>
      </c>
      <c r="E15" s="194"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25</vt:i4>
      </vt:variant>
    </vt:vector>
  </HeadingPairs>
  <TitlesOfParts>
    <vt:vector size="25" baseType="lpstr">
      <vt:lpstr>1-1芒市本级一般公共预算收入情况表</vt:lpstr>
      <vt:lpstr>1-2芒市本级一般公共预算支出情况表（公开到项级）</vt:lpstr>
      <vt:lpstr>1-3芒市本级一般公共预算基本支出情况表（公开到款级）</vt:lpstr>
      <vt:lpstr>1-4一般公共预算支出表（州、市对下转移支付项目）</vt:lpstr>
      <vt:lpstr>1-5芒市分地区税收返还和转移支付预算表</vt:lpstr>
      <vt:lpstr>1-6芒市本级“三公”经费预算财政拨款情况统计表</vt:lpstr>
      <vt:lpstr>2-1芒市本级政府性基金预算收入情况表</vt:lpstr>
      <vt:lpstr>2-2芒市本级政府性基金预算支出情况表（公开到项级）</vt:lpstr>
      <vt:lpstr>2-3本级政府性基金支出表（州、市对下转移支付）</vt:lpstr>
      <vt:lpstr>3-1芒市本级国有资本经营收入预算情况表</vt:lpstr>
      <vt:lpstr>3-2芒市本级国有资本经营支出预算情况表（公开到项级）</vt:lpstr>
      <vt:lpstr>3-3芒市国有资本经营预算转移支付表 （分地区）</vt:lpstr>
      <vt:lpstr>3-4国有资本经营预算转移支付表（分项目）</vt:lpstr>
      <vt:lpstr>4-1芒市本级社会保险基金收入预算情况表</vt:lpstr>
      <vt:lpstr>4-2芒市本级社会保险基金支出预算情况表</vt:lpstr>
      <vt:lpstr>5-1   2022年地方政府债务限额及余额预算情况表</vt:lpstr>
      <vt:lpstr>5-2  芒市2022年地方政府一般债务限额及余额情况表</vt:lpstr>
      <vt:lpstr>5-3  芒市2022年地方政府专项债务限额及余额情况表</vt:lpstr>
      <vt:lpstr>5-4  芒市本级2022年地方政府一般债务余额情况表</vt:lpstr>
      <vt:lpstr>5-5 芒市本级2022年地方政府专项债务余额情况表（本级）</vt:lpstr>
      <vt:lpstr>5-6 地方政府债券发行及还本付息情况表</vt:lpstr>
      <vt:lpstr>5-7 2023年地方政府债务限额提前下达情况表</vt:lpstr>
      <vt:lpstr>5-8 2023年年初新增地方政府债券资金安排表</vt:lpstr>
      <vt:lpstr>6-1重大政策和重点项目绩效目标表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雨中</cp:lastModifiedBy>
  <dcterms:created xsi:type="dcterms:W3CDTF">2006-09-16T00:00:00Z</dcterms:created>
  <cp:lastPrinted>2020-05-07T10:46:00Z</cp:lastPrinted>
  <dcterms:modified xsi:type="dcterms:W3CDTF">2025-09-23T03:06:58Z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94C21CDBD028460BA28F55CC15B4CEA2_13</vt:lpwstr>
  </property>
</Properties>
</file>