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6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<sst xmlns="http://schemas.openxmlformats.org/spreadsheetml/2006/main" count="1050" uniqueCount="389">
  <si>
    <t>预算01-1表</t>
  </si>
  <si>
    <t>单位名称：中国共产党芒市委员会社会工作部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</si>
  <si>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</si>
  <si>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</si>
  <si>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</si>
  <si>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</si>
  <si>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</si>
  <si>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</si>
  <si>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</si>
  <si>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</si>
  <si>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</si>
  <si>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</si>
  <si>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</si>
  <si>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</si>
  <si>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</si>
  <si>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</si>
  <si>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</si>
  <si>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</si>
  <si>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</si>
  <si>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</si>
  <si>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</si>
  <si>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</si>
  <si>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</si>
  <si>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</si>
  <si>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</si>
  <si>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</si>
  <si>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</si>
  <si>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</si>
  <si>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</si>
  <si>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</si>
  <si>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</si>
  <si>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</si>
  <si>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</si>
  <si>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</si>
  <si>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</si>
  <si>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</si>
  <si>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</si>
  <si>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</si>
  <si>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</si>
  <si>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</si>
  <si>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</si>
  <si>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</si>
  <si>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</si>
  <si>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</si>
  <si>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</si>
  <si>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</si>
  <si>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451001</t>
  </si>
  <si>
    <t>中国共产党芒市委员会社会工作部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</si>
  <si>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</si>
  <si>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</si>
  <si>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</si>
  <si>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</si>
  <si>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</si>
  <si>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</si>
  <si>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</si>
  <si>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</si>
  <si>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</si>
  <si>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</si>
  <si>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</si>
  <si>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</si>
  <si>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</si>
  <si>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</si>
  <si>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</si>
  <si>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</si>
  <si>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</si>
  <si>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</si>
  <si>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</si>
  <si>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</si>
  <si>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</si>
  <si>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</si>
  <si>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</si>
  <si>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</si>
  <si>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</si>
  <si>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</si>
  <si>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</si>
  <si>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</si>
  <si>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</si>
  <si>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</si>
  <si>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</si>
  <si>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</si>
  <si>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</si>
  <si>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2013102</t>
  </si>
  <si>
    <t>一般行政管理事务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</si>
  <si>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</si>
  <si>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</si>
  <si>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</si>
  <si>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</si>
  <si>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</si>
  <si>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</si>
  <si>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</si>
  <si>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</si>
  <si>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</si>
  <si>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</si>
  <si>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</si>
  <si>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</si>
  <si>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</si>
  <si>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</si>
  <si>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</si>
  <si>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</si>
  <si>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</si>
  <si>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</si>
  <si>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</si>
  <si>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</si>
  <si>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</si>
  <si>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</si>
  <si>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</si>
  <si>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</si>
  <si>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</si>
  <si>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</si>
  <si>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</si>
  <si>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</si>
  <si>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</si>
  <si>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</si>
  <si>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</si>
  <si>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</si>
  <si>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</si>
  <si>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</si>
  <si>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</si>
  <si>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</si>
  <si>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</si>
  <si>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</si>
  <si>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</si>
  <si>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</si>
  <si>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</si>
  <si>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</si>
  <si>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</si>
  <si>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</si>
  <si>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</si>
  <si>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</si>
  <si>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</si>
  <si>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</si>
  <si>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</si>
  <si>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</si>
  <si>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</si>
  <si>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</si>
  <si>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</si>
  <si>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</si>
  <si>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</si>
  <si>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</si>
  <si>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</si>
  <si>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</si>
  <si>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</si>
  <si>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</si>
  <si>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</si>
  <si>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</si>
  <si>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</si>
  <si>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</si>
  <si>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</si>
  <si>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</si>
  <si>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</si>
  <si>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</si>
  <si>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</si>
  <si>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</si>
  <si>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</si>
  <si>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</si>
  <si>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</si>
  <si>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</si>
  <si>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</si>
  <si>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</si>
  <si>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</si>
  <si>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</si>
  <si>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</si>
  <si>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</si>
  <si>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</si>
  <si>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</si>
  <si>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</si>
  <si>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</si>
  <si>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</si>
  <si>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</si>
  <si>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</si>
  <si>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</si>
  <si>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</si>
  <si>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</si>
  <si>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</si>
  <si>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</si>
  <si>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</si>
  <si>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</si>
  <si>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</si>
  <si>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</si>
  <si>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</si>
  <si>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</si>
  <si>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</si>
  <si>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</si>
  <si>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</si>
  <si>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</si>
  <si>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533103251100003755655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</si>
  <si>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</si>
  <si>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</si>
  <si>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</si>
  <si>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</si>
  <si>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</si>
  <si>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</si>
  <si>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</si>
  <si>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533103251100003755637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</si>
  <si>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</si>
  <si>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</si>
  <si>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</si>
  <si>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</si>
  <si>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</si>
  <si>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</si>
  <si>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</si>
  <si>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</si>
  <si>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</si>
  <si>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533103251100003755638</t>
  </si>
  <si>
    <t>30113</t>
  </si>
  <si>
    <t>533103251100003755644</t>
  </si>
  <si>
    <t>一般公用经费</t>
  </si>
  <si>
    <t>30202</t>
  </si>
  <si>
    <t>印刷费</t>
  </si>
  <si>
    <t>30239</t>
  </si>
  <si>
    <t>其他交通费用</t>
  </si>
  <si>
    <t>30206</t>
  </si>
  <si>
    <t>电费</t>
  </si>
  <si>
    <t>30205</t>
  </si>
  <si>
    <t>水费</t>
  </si>
  <si>
    <t>30207</t>
  </si>
  <si>
    <t>邮电费</t>
  </si>
  <si>
    <t>30299</t>
  </si>
  <si>
    <t>其他商品和服务支出</t>
  </si>
  <si>
    <t>30201</t>
  </si>
  <si>
    <t>办公费</t>
  </si>
  <si>
    <t>30211</t>
  </si>
  <si>
    <t>差旅费</t>
  </si>
  <si>
    <t>30226</t>
  </si>
  <si>
    <t>劳务费</t>
  </si>
  <si>
    <t>533103251100003759499</t>
  </si>
  <si>
    <t>公用经费安排的公务接待费</t>
  </si>
  <si>
    <t>30217</t>
  </si>
  <si>
    <t>30229</t>
  </si>
  <si>
    <t>福利费</t>
  </si>
  <si>
    <t>30227</t>
  </si>
  <si>
    <t>委托业务费</t>
  </si>
  <si>
    <t>533103251100003755642</t>
  </si>
  <si>
    <t>工会经费</t>
  </si>
  <si>
    <t>30228</t>
  </si>
  <si>
    <t>533103251100003755641</t>
  </si>
  <si>
    <t>公务交通补贴</t>
  </si>
  <si>
    <t>533103251100003902925</t>
  </si>
  <si>
    <t>小乡干部</t>
  </si>
  <si>
    <t>30305</t>
  </si>
  <si>
    <t>生活补助</t>
  </si>
  <si>
    <t>533103251100003902981</t>
  </si>
  <si>
    <t>原聘村干部补助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</si>
  <si>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</si>
  <si>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</si>
  <si>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</si>
  <si>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</si>
  <si>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</si>
  <si>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</si>
  <si>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</si>
  <si>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</si>
  <si>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基层治理工作经费</t>
  </si>
  <si>
    <t>专项业务类</t>
  </si>
  <si>
    <t>533103251100003754550</t>
  </si>
  <si>
    <t>30216</t>
  </si>
  <si>
    <t>培训费</t>
  </si>
  <si>
    <t>两新及非公党建工作经费及党组织书记补贴资金</t>
  </si>
  <si>
    <t>533103251100003759794</t>
  </si>
  <si>
    <t>芒市信访视频接访系统电路使用经费</t>
  </si>
  <si>
    <t>533103241100003198810</t>
  </si>
  <si>
    <t>31002</t>
  </si>
  <si>
    <t>办公设备购置</t>
  </si>
  <si>
    <t>志愿服务工作经费</t>
  </si>
  <si>
    <t>533103251100003754469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</si>
  <si>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</si>
  <si>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</si>
  <si>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</si>
  <si>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</si>
  <si>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</si>
  <si>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</si>
  <si>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</si>
  <si>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</si>
  <si>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</si>
  <si>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</si>
  <si>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</si>
  <si>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</si>
  <si>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</si>
  <si>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资金支付率</t>
  </si>
  <si>
    <t>&gt;=</t>
  </si>
  <si>
    <t>90</t>
  </si>
  <si>
    <t>%</t>
  </si>
  <si>
    <t>定量指标</t>
  </si>
  <si>
    <t>是否完成资金支付</t>
  </si>
  <si>
    <t>效益指标</t>
  </si>
  <si>
    <t>社会效益</t>
  </si>
  <si>
    <t>提高志愿者积极性</t>
  </si>
  <si>
    <t>=</t>
  </si>
  <si>
    <t>提高</t>
  </si>
  <si>
    <t>是</t>
  </si>
  <si>
    <t>定性指标</t>
  </si>
  <si>
    <t>社会效益是否显著</t>
  </si>
  <si>
    <t>满意度指标</t>
  </si>
  <si>
    <t>服务对象满意度</t>
  </si>
  <si>
    <t>95</t>
  </si>
  <si>
    <t>根据德组字（2014）34号文件。小乡干部：2人×500×12=12000元；25人×600×12=180000元；28人×700×12=235200元；原聘村干部： 17人×400×12=81600元; 46人×500×12=276000元；51人×600×12=367200元。</t>
  </si>
  <si>
    <t>时效指标</t>
  </si>
  <si>
    <t>100</t>
  </si>
  <si>
    <t>保障基层干部收入水平</t>
  </si>
  <si>
    <t>保障</t>
  </si>
  <si>
    <t>发放对象满意度</t>
  </si>
  <si>
    <t>年内完成资金支付</t>
  </si>
  <si>
    <t>两新及非公党建工作顺利开展</t>
  </si>
  <si>
    <t>顺利开展</t>
  </si>
  <si>
    <t>两新及非公党建工作是否顺利开展</t>
  </si>
  <si>
    <t>完成工作任务及资金支付</t>
  </si>
  <si>
    <t>质量指标</t>
  </si>
  <si>
    <t>信息数据安全</t>
  </si>
  <si>
    <t>反映信息系统相关数据安全的保障情况。</t>
  </si>
  <si>
    <t>保障系统全年正常运行</t>
  </si>
  <si>
    <t>反映信息系统全年正常运行情况。</t>
  </si>
  <si>
    <t>使用人员满意度</t>
  </si>
  <si>
    <t>反映使用对象对信息系统使用的满意度。
使用人员满意度=（对信息系统满意的使用人员/问卷调查人数）*100%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</si>
  <si>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</si>
  <si>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</si>
  <si>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</si>
  <si>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</si>
  <si>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</si>
  <si>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说明：中国共产党芒市委员会社会工作部无政府性基金预算支出，此表无数据。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</si>
  <si>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</si>
  <si>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</si>
  <si>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</si>
  <si>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</si>
  <si>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</si>
  <si>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</si>
  <si>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</si>
  <si>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</si>
  <si>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</si>
  <si>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</si>
  <si>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</si>
  <si>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</si>
  <si>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采购椅子</t>
  </si>
  <si>
    <t>办公椅</t>
  </si>
  <si>
    <t>把</t>
  </si>
  <si>
    <t>采购双人位</t>
  </si>
  <si>
    <t>办公桌</t>
  </si>
  <si>
    <t>组</t>
  </si>
  <si>
    <t>采购茶几</t>
  </si>
  <si>
    <t>茶几</t>
  </si>
  <si>
    <t>个</t>
  </si>
  <si>
    <t>采购小茶几</t>
  </si>
  <si>
    <t>采购三门书柜</t>
  </si>
  <si>
    <t>柜类</t>
  </si>
  <si>
    <t>采购文件柜</t>
  </si>
  <si>
    <t>采购三人沙发</t>
  </si>
  <si>
    <t>三人沙发</t>
  </si>
  <si>
    <t>采购沙发</t>
  </si>
  <si>
    <t>沙发类</t>
  </si>
  <si>
    <t>采购办公桌</t>
  </si>
  <si>
    <t>台、桌类</t>
  </si>
  <si>
    <t>张</t>
  </si>
  <si>
    <t>预算08表</t>
  </si>
  <si>
    <t>政府购买服务项目</t>
  </si>
  <si>
    <t>政府购买服务目录</t>
  </si>
  <si>
    <t>说明：中国共产党芒市委员会社会工作部无政府购买服务预算，此表无数据。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</si>
  <si>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</si>
  <si>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</si>
  <si>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</si>
  <si>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</si>
  <si>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</si>
  <si>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</si>
  <si>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</si>
  <si>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</si>
  <si>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</si>
  <si>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</si>
  <si>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</si>
  <si>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</si>
  <si>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</si>
  <si>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</si>
  <si>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</si>
  <si>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</si>
  <si>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说明：中国共产党芒市委员会社会工作部无市对下转移支付，此表无数据。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</si>
  <si>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</si>
  <si>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</si>
  <si>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</si>
  <si>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</si>
  <si>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</si>
  <si>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</si>
  <si>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</si>
  <si>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</si>
  <si>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</si>
  <si>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</si>
  <si>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说明：中国共产党芒市委员会社会工作部无新增资产配置情况，此表无数据。</t>
  </si>
  <si>
    <t>预算11表</t>
  </si>
  <si>
    <t>上级补助</t>
  </si>
  <si>
    <t>说明：中国共产党芒市委员会社会工作部无上级补助项目支出预算，此表无数据。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</si>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</sst>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;\-#,##0;;@"/>
    <numFmt numFmtId="179" formatCode="#,##0.00;\-#,##0.00;;@"/>
    <numFmt numFmtId="180" formatCode="hh:mm:ss"/>
  </numFmts>
  <fonts count="40">
    <font>
      <sz val="11"/>
      <color theme="1"/>
      <name val="Calibri"/>
      <charset val="134"/>
    </font>
    <font>
      <sz val="12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8"/>
      <name val="Calibri"/>
      <charset val="134"/>
    </font>
    <font>
      <sz val="24"/>
      <name val="Calibri"/>
      <charset val="134"/>
    </font>
    <font>
      <sz val="24"/>
      <name val="宋体"/>
      <charset val="134"/>
    </font>
    <font>
      <sz val="10"/>
      <color indexed="65"/>
      <name val="宋体"/>
      <charset val="134"/>
    </font>
    <font>
      <sz val="12"/>
      <color indexed="65"/>
      <name val="宋体"/>
      <charset val="134"/>
    </font>
    <font>
      <sz val="9"/>
      <name val="SimSun"/>
      <charset val="134"/>
    </font>
    <font>
      <sz val="12"/>
      <name val="SimSun"/>
      <charset val="134"/>
    </font>
    <font>
      <sz val="11"/>
      <name val="SimSun"/>
      <charset val="134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0"/>
      <name val="SimSun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Protection="0">
      <alignment vertical="center"/>
    </xf>
    <xf numFmtId="44" fontId="21" fillId="0" borderId="0" applyFont="0" applyFill="0" applyBorder="0" applyProtection="0">
      <alignment vertical="center"/>
    </xf>
    <xf numFmtId="9" fontId="21" fillId="0" borderId="0" applyFont="0" applyFill="0" applyBorder="0" applyProtection="0">
      <alignment vertical="center"/>
    </xf>
    <xf numFmtId="41" fontId="21" fillId="0" borderId="0" applyFont="0" applyFill="0" applyBorder="0" applyProtection="0">
      <alignment vertical="center"/>
    </xf>
    <xf numFmtId="42" fontId="21" fillId="0" borderId="0" applyFont="0" applyFill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1" fillId="2" borderId="15" applyNumberFormat="0" applyFont="0" applyProtection="0">
      <alignment vertical="center"/>
    </xf>
    <xf numFmtId="0" fontId="24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6" fillId="0" borderId="0" applyNumberFormat="0" applyFill="0" applyBorder="0" applyProtection="0">
      <alignment vertical="center"/>
    </xf>
    <xf numFmtId="0" fontId="27" fillId="0" borderId="16" applyNumberFormat="0" applyFill="0" applyProtection="0">
      <alignment vertical="center"/>
    </xf>
    <xf numFmtId="0" fontId="28" fillId="0" borderId="16" applyNumberFormat="0" applyFill="0" applyProtection="0">
      <alignment vertical="center"/>
    </xf>
    <xf numFmtId="0" fontId="29" fillId="0" borderId="17" applyNumberFormat="0" applyFill="0" applyProtection="0">
      <alignment vertical="center"/>
    </xf>
    <xf numFmtId="0" fontId="29" fillId="0" borderId="0" applyNumberFormat="0" applyFill="0" applyBorder="0" applyProtection="0">
      <alignment vertical="center"/>
    </xf>
    <xf numFmtId="0" fontId="30" fillId="3" borderId="18" applyNumberFormat="0" applyProtection="0">
      <alignment vertical="center"/>
    </xf>
    <xf numFmtId="0" fontId="31" fillId="4" borderId="19" applyNumberFormat="0" applyProtection="0">
      <alignment vertical="center"/>
    </xf>
    <xf numFmtId="0" fontId="32" fillId="4" borderId="18" applyNumberFormat="0" applyProtection="0">
      <alignment vertical="center"/>
    </xf>
    <xf numFmtId="0" fontId="33" fillId="5" borderId="20" applyNumberFormat="0" applyProtection="0">
      <alignment vertical="center"/>
    </xf>
    <xf numFmtId="0" fontId="34" fillId="0" borderId="21" applyNumberFormat="0" applyFill="0" applyProtection="0">
      <alignment vertical="center"/>
    </xf>
    <xf numFmtId="0" fontId="35" fillId="0" borderId="22" applyNumberFormat="0" applyFill="0" applyProtection="0">
      <alignment vertical="center"/>
    </xf>
    <xf numFmtId="0" fontId="36" fillId="6" borderId="0" applyNumberFormat="0" applyBorder="0" applyProtection="0">
      <alignment vertical="center"/>
    </xf>
    <xf numFmtId="0" fontId="37" fillId="7" borderId="0" applyNumberFormat="0" applyBorder="0" applyProtection="0">
      <alignment vertical="center"/>
    </xf>
    <xf numFmtId="0" fontId="38" fillId="8" borderId="0" applyNumberFormat="0" applyBorder="0" applyProtection="0">
      <alignment vertical="center"/>
    </xf>
    <xf numFmtId="0" fontId="39" fillId="9" borderId="0" applyNumberFormat="0" applyBorder="0" applyProtection="0">
      <alignment vertical="center"/>
    </xf>
    <xf numFmtId="0" fontId="21" fillId="10" borderId="0" applyNumberFormat="0" applyBorder="0" applyProtection="0">
      <alignment vertical="center"/>
    </xf>
    <xf numFmtId="0" fontId="21" fillId="11" borderId="0" applyNumberFormat="0" applyBorder="0" applyProtection="0">
      <alignment vertical="center"/>
    </xf>
    <xf numFmtId="0" fontId="39" fillId="12" borderId="0" applyNumberFormat="0" applyBorder="0" applyProtection="0">
      <alignment vertical="center"/>
    </xf>
    <xf numFmtId="0" fontId="39" fillId="13" borderId="0" applyNumberFormat="0" applyBorder="0" applyProtection="0">
      <alignment vertical="center"/>
    </xf>
    <xf numFmtId="0" fontId="21" fillId="14" borderId="0" applyNumberFormat="0" applyBorder="0" applyProtection="0">
      <alignment vertical="center"/>
    </xf>
    <xf numFmtId="0" fontId="21" fillId="15" borderId="0" applyNumberFormat="0" applyBorder="0" applyProtection="0">
      <alignment vertical="center"/>
    </xf>
    <xf numFmtId="0" fontId="39" fillId="16" borderId="0" applyNumberFormat="0" applyBorder="0" applyProtection="0">
      <alignment vertical="center"/>
    </xf>
    <xf numFmtId="0" fontId="39" fillId="17" borderId="0" applyNumberFormat="0" applyBorder="0" applyProtection="0">
      <alignment vertical="center"/>
    </xf>
    <xf numFmtId="0" fontId="21" fillId="18" borderId="0" applyNumberFormat="0" applyBorder="0" applyProtection="0">
      <alignment vertical="center"/>
    </xf>
    <xf numFmtId="0" fontId="21" fillId="19" borderId="0" applyNumberFormat="0" applyBorder="0" applyProtection="0">
      <alignment vertical="center"/>
    </xf>
    <xf numFmtId="0" fontId="39" fillId="20" borderId="0" applyNumberFormat="0" applyBorder="0" applyProtection="0">
      <alignment vertical="center"/>
    </xf>
    <xf numFmtId="0" fontId="39" fillId="21" borderId="0" applyNumberFormat="0" applyBorder="0" applyProtection="0">
      <alignment vertical="center"/>
    </xf>
    <xf numFmtId="0" fontId="21" fillId="22" borderId="0" applyNumberFormat="0" applyBorder="0" applyProtection="0">
      <alignment vertical="center"/>
    </xf>
    <xf numFmtId="0" fontId="21" fillId="23" borderId="0" applyNumberFormat="0" applyBorder="0" applyProtection="0">
      <alignment vertical="center"/>
    </xf>
    <xf numFmtId="0" fontId="39" fillId="24" borderId="0" applyNumberFormat="0" applyBorder="0" applyProtection="0">
      <alignment vertical="center"/>
    </xf>
    <xf numFmtId="0" fontId="39" fillId="25" borderId="0" applyNumberFormat="0" applyBorder="0" applyProtection="0">
      <alignment vertical="center"/>
    </xf>
    <xf numFmtId="0" fontId="21" fillId="26" borderId="0" applyNumberFormat="0" applyBorder="0" applyProtection="0">
      <alignment vertical="center"/>
    </xf>
    <xf numFmtId="0" fontId="21" fillId="27" borderId="0" applyNumberFormat="0" applyBorder="0" applyProtection="0">
      <alignment vertical="center"/>
    </xf>
    <xf numFmtId="0" fontId="39" fillId="28" borderId="0" applyNumberFormat="0" applyBorder="0" applyProtection="0">
      <alignment vertical="center"/>
    </xf>
    <xf numFmtId="0" fontId="39" fillId="29" borderId="0" applyNumberFormat="0" applyBorder="0" applyProtection="0">
      <alignment vertical="center"/>
    </xf>
    <xf numFmtId="0" fontId="21" fillId="30" borderId="0" applyNumberFormat="0" applyBorder="0" applyProtection="0">
      <alignment vertical="center"/>
    </xf>
    <xf numFmtId="0" fontId="21" fillId="31" borderId="0" applyNumberFormat="0" applyBorder="0" applyProtection="0">
      <alignment vertical="center"/>
    </xf>
    <xf numFmtId="0" fontId="39" fillId="32" borderId="0" applyNumberFormat="0" applyBorder="0" applyProtection="0">
      <alignment vertical="center"/>
    </xf>
    <xf numFmtId="176" fontId="2" fillId="0" borderId="7">
      <alignment horizontal="right" vertical="center"/>
    </xf>
    <xf numFmtId="177" fontId="2" fillId="0" borderId="7">
      <alignment horizontal="right" vertical="center"/>
    </xf>
    <xf numFmtId="10" fontId="2" fillId="0" borderId="7">
      <alignment horizontal="right" vertical="center"/>
    </xf>
    <xf numFmtId="178" fontId="2" fillId="0" borderId="7">
      <alignment horizontal="right" vertical="center"/>
    </xf>
    <xf numFmtId="179" fontId="2" fillId="0" borderId="7">
      <alignment horizontal="right" vertical="center"/>
    </xf>
    <xf numFmtId="49" fontId="2" fillId="0" borderId="7">
      <alignment horizontal="left" vertical="center" wrapText="1"/>
    </xf>
    <xf numFmtId="179" fontId="2" fillId="0" borderId="7">
      <alignment horizontal="right" vertical="center"/>
    </xf>
    <xf numFmtId="180" fontId="2" fillId="0" borderId="7">
      <alignment horizontal="right" vertical="center"/>
    </xf>
  </cellStyleXfs>
  <cellXfs count="207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49" fontId="3" fillId="0" borderId="0" xfId="0" applyNumberFormat="1" applyFont="1" applyAlignment="1"/>
    <xf numFmtId="0" fontId="3" fillId="0" borderId="0" xfId="0" applyFont="1" applyAlignment="1"/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179" fontId="2" fillId="0" borderId="7" xfId="53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/>
    <xf numFmtId="49" fontId="2" fillId="0" borderId="7" xfId="54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6" fillId="0" borderId="0" xfId="0" applyFont="1" applyAlignment="1">
      <alignment vertical="top"/>
    </xf>
    <xf numFmtId="0" fontId="7" fillId="0" borderId="0" xfId="0" applyFont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vertical="top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4" fontId="2" fillId="0" borderId="2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179" fontId="6" fillId="0" borderId="7" xfId="53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right"/>
      <protection locked="0"/>
    </xf>
    <xf numFmtId="49" fontId="11" fillId="0" borderId="0" xfId="0" applyNumberFormat="1" applyFont="1" applyAlignment="1" applyProtection="1">
      <protection locked="0"/>
    </xf>
    <xf numFmtId="0" fontId="2" fillId="0" borderId="0" xfId="0" applyFont="1" applyAlignment="1">
      <alignment horizontal="right"/>
    </xf>
    <xf numFmtId="0" fontId="5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right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4" applyNumberFormat="1" applyFont="1" applyBorder="1" applyAlignment="1">
      <alignment horizontal="left" vertical="center" wrapText="1"/>
    </xf>
    <xf numFmtId="49" fontId="5" fillId="0" borderId="0" xfId="54" applyNumberFormat="1" applyFont="1" applyBorder="1" applyAlignment="1">
      <alignment horizontal="center" vertical="center" wrapText="1"/>
    </xf>
    <xf numFmtId="49" fontId="14" fillId="0" borderId="0" xfId="54" applyNumberFormat="1" applyFont="1" applyBorder="1" applyAlignment="1">
      <alignment horizontal="left" vertical="center" wrapText="1"/>
    </xf>
    <xf numFmtId="49" fontId="15" fillId="0" borderId="7" xfId="54" applyNumberFormat="1" applyFont="1" applyBorder="1" applyAlignment="1">
      <alignment horizontal="center" vertical="center" wrapText="1"/>
    </xf>
    <xf numFmtId="49" fontId="15" fillId="0" borderId="7" xfId="54" applyNumberFormat="1" applyFont="1" applyBorder="1" applyAlignment="1">
      <alignment horizontal="left" vertical="center" wrapText="1"/>
    </xf>
    <xf numFmtId="49" fontId="13" fillId="0" borderId="0" xfId="54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vertical="top" wrapText="1"/>
    </xf>
    <xf numFmtId="49" fontId="16" fillId="0" borderId="0" xfId="0" applyNumberFormat="1" applyFont="1" applyAlignment="1">
      <alignment horizontal="right" vertical="center" wrapText="1"/>
    </xf>
    <xf numFmtId="49" fontId="5" fillId="0" borderId="10" xfId="54" applyNumberFormat="1" applyFont="1" applyBorder="1" applyAlignment="1">
      <alignment horizontal="center" vertical="center" wrapText="1"/>
    </xf>
    <xf numFmtId="49" fontId="5" fillId="0" borderId="5" xfId="54" applyNumberFormat="1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7" xfId="54" applyNumberFormat="1" applyFont="1" applyBorder="1" applyAlignment="1">
      <alignment horizontal="left" vertical="center" wrapText="1"/>
    </xf>
    <xf numFmtId="49" fontId="17" fillId="0" borderId="7" xfId="54" applyNumberFormat="1" applyFont="1" applyBorder="1" applyAlignment="1">
      <alignment horizontal="center" vertical="center" wrapText="1"/>
    </xf>
    <xf numFmtId="179" fontId="17" fillId="0" borderId="7" xfId="53" applyNumberFormat="1" applyFont="1" applyBorder="1" applyAlignment="1">
      <alignment horizontal="right" vertical="center" wrapText="1"/>
    </xf>
    <xf numFmtId="49" fontId="5" fillId="0" borderId="14" xfId="54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7" xfId="0" applyFont="1" applyBorder="1" applyAlignment="1">
      <alignment horizontal="center" vertical="center" wrapText="1"/>
    </xf>
    <xf numFmtId="49" fontId="6" fillId="0" borderId="7" xfId="54" applyNumberFormat="1" applyFont="1" applyBorder="1" applyAlignment="1">
      <alignment horizontal="left" vertical="center" wrapText="1"/>
    </xf>
    <xf numFmtId="179" fontId="6" fillId="0" borderId="7" xfId="53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left" vertical="center" wrapText="1"/>
    </xf>
    <xf numFmtId="49" fontId="18" fillId="0" borderId="7" xfId="54" applyNumberFormat="1" applyFont="1" applyBorder="1" applyAlignment="1">
      <alignment horizontal="center" vertical="center" wrapText="1"/>
    </xf>
    <xf numFmtId="49" fontId="18" fillId="0" borderId="7" xfId="54" applyNumberFormat="1" applyFont="1" applyBorder="1" applyAlignment="1">
      <alignment horizontal="left" vertical="center" wrapText="1"/>
    </xf>
    <xf numFmtId="179" fontId="18" fillId="0" borderId="7" xfId="53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79" fontId="4" fillId="0" borderId="7" xfId="53" applyNumberFormat="1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 applyProtection="1">
      <alignment vertical="center"/>
      <protection locked="0"/>
    </xf>
    <xf numFmtId="179" fontId="4" fillId="0" borderId="7" xfId="53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vertical="center"/>
    </xf>
    <xf numFmtId="179" fontId="4" fillId="0" borderId="7" xfId="0" applyNumberFormat="1" applyFont="1" applyBorder="1" applyAlignment="1" applyProtection="1">
      <alignment horizontal="right" vertical="center"/>
      <protection locked="0"/>
    </xf>
    <xf numFmtId="179" fontId="4" fillId="0" borderId="7" xfId="0" applyNumberFormat="1" applyFont="1" applyBorder="1" applyAlignment="1" applyProtection="1">
      <alignment horizontal="left" vertical="center"/>
      <protection locked="0"/>
    </xf>
    <xf numFmtId="0" fontId="20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0" borderId="0" xfId="54" applyNumberFormat="1" applyFont="1" applyBorder="1" applyAlignment="1">
      <alignment horizontal="center" vertical="center"/>
    </xf>
    <xf numFmtId="0" fontId="2" fillId="0" borderId="0" xfId="54" applyNumberFormat="1" applyFont="1" applyBorder="1" applyAlignment="1">
      <alignment horizontal="left" vertical="center" wrapText="1"/>
    </xf>
    <xf numFmtId="0" fontId="2" fillId="0" borderId="0" xfId="54" applyNumberFormat="1" applyFont="1" applyBorder="1" applyAlignment="1">
      <alignment horizontal="left" vertical="center"/>
    </xf>
    <xf numFmtId="0" fontId="5" fillId="0" borderId="0" xfId="54" applyNumberFormat="1" applyFont="1" applyBorder="1" applyAlignment="1">
      <alignment horizontal="center" vertical="center"/>
    </xf>
    <xf numFmtId="0" fontId="5" fillId="0" borderId="0" xfId="54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54" applyNumberFormat="1" applyFont="1" applyBorder="1" applyAlignment="1">
      <alignment horizontal="left" vertical="center"/>
    </xf>
    <xf numFmtId="0" fontId="6" fillId="0" borderId="7" xfId="54" applyNumberFormat="1" applyFont="1" applyBorder="1" applyAlignment="1">
      <alignment horizontal="center" vertical="center" wrapText="1"/>
    </xf>
    <xf numFmtId="0" fontId="6" fillId="0" borderId="7" xfId="54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79" fontId="6" fillId="0" borderId="7" xfId="53" applyNumberFormat="1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>
      <alignment vertical="center"/>
    </xf>
    <xf numFmtId="179" fontId="6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49" fontId="2" fillId="0" borderId="0" xfId="54" applyNumberFormat="1" applyFont="1" applyBorder="1" applyAlignment="1">
      <alignment horizontal="left" vertical="center" wrapText="1"/>
    </xf>
    <xf numFmtId="49" fontId="2" fillId="0" borderId="0" xfId="54" applyNumberFormat="1" applyFont="1" applyBorder="1" applyAlignment="1">
      <alignment horizontal="center" vertical="center" wrapText="1"/>
    </xf>
    <xf numFmtId="49" fontId="4" fillId="0" borderId="0" xfId="54" applyNumberFormat="1" applyFont="1" applyBorder="1" applyAlignment="1">
      <alignment horizontal="center" vertical="center" wrapText="1"/>
    </xf>
    <xf numFmtId="49" fontId="6" fillId="0" borderId="0" xfId="54" applyNumberFormat="1" applyFont="1" applyBorder="1" applyAlignment="1">
      <alignment horizontal="left" vertical="center" wrapText="1"/>
    </xf>
    <xf numFmtId="49" fontId="6" fillId="0" borderId="0" xfId="54" applyNumberFormat="1" applyFont="1" applyBorder="1" applyAlignment="1">
      <alignment horizontal="center" vertical="center" wrapText="1"/>
    </xf>
    <xf numFmtId="49" fontId="6" fillId="0" borderId="7" xfId="54" applyNumberFormat="1" applyFont="1" applyBorder="1" applyAlignment="1">
      <alignment horizontal="center" vertical="center" wrapText="1"/>
    </xf>
    <xf numFmtId="49" fontId="6" fillId="0" borderId="6" xfId="54" applyNumberFormat="1" applyFont="1" applyBorder="1" applyAlignment="1">
      <alignment horizontal="center" vertical="center" wrapText="1"/>
    </xf>
    <xf numFmtId="179" fontId="6" fillId="0" borderId="7" xfId="53" applyNumberFormat="1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IntegralNumberStyle" xfId="52"/>
    <cellStyle name="MoneyStyle" xfId="53"/>
    <cellStyle name="TextStyle" xfId="54"/>
    <cellStyle name="Number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3"/>
  <sheetViews>
    <sheetView showZeros="0" workbookViewId="0">
      <selection activeCell="A2" sqref="A2:D2"/>
    </sheetView>
  </sheetViews>
  <sheetFormatPr defaultColWidth="10.2761904761905" defaultRowHeight="15" customHeight="1" outlineLevelCol="3"/>
  <cols>
    <col min="1" max="1" width="37.7142857142857" customWidth="1"/>
    <col min="2" max="2" width="31.2857142857143" style="92" customWidth="1"/>
    <col min="3" max="3" width="31.4285714285714" customWidth="1"/>
    <col min="4" max="4" width="29.1428571428571" style="92" customWidth="1"/>
    <col min="5" max="5" width="19.7047619047619" customWidth="1"/>
  </cols>
  <sheetData>
    <row r="1" ht="18.75" customHeight="1" spans="1:4">
      <c r="A1" s="199"/>
      <c r="B1" s="200"/>
      <c r="C1" s="199"/>
      <c r="D1" s="201" t="s">
        <v>0</v>
      </c>
    </row>
    <row r="2" ht="42" customHeight="1" spans="1:4">
      <c r="A2" s="164" t="str">
        <f>"2025"&amp;"年部门财务收支预算总表"</f>
        <v>2025年部门财务收支预算总表</v>
      </c>
      <c r="B2" s="164"/>
      <c r="C2" s="164"/>
      <c r="D2" s="164"/>
    </row>
    <row r="3" customFormat="1" ht="29" customHeight="1" spans="1:4">
      <c r="A3" s="202" t="s">
        <v>1</v>
      </c>
      <c r="B3" s="203"/>
      <c r="C3" s="203"/>
      <c r="D3" s="203" t="s">
        <v>2</v>
      </c>
    </row>
    <row r="4" customFormat="1" ht="18.75" customHeight="1" spans="1:4">
      <c r="A4" s="204" t="s">
        <v>3</v>
      </c>
      <c r="B4" s="204"/>
      <c r="C4" s="204" t="s">
        <v>4</v>
      </c>
      <c r="D4" s="204"/>
    </row>
    <row r="5" customFormat="1" ht="18.75" customHeight="1" spans="1:4">
      <c r="A5" s="205" t="s">
        <v>5</v>
      </c>
      <c r="B5" s="205" t="s">
        <v>6</v>
      </c>
      <c r="C5" s="205" t="s">
        <v>7</v>
      </c>
      <c r="D5" s="205" t="s">
        <v>6</v>
      </c>
    </row>
    <row r="6" customFormat="1" ht="18.75" customHeight="1" spans="1:4">
      <c r="A6" s="152" t="s">
        <v>8</v>
      </c>
      <c r="B6" s="206">
        <v>5409099.23</v>
      </c>
      <c r="C6" s="152" t="str">
        <f>"一"&amp;"、"&amp;"一般公共服务支出"</f>
        <v>一、一般公共服务支出</v>
      </c>
      <c r="D6" s="206">
        <v>4906260.04</v>
      </c>
    </row>
    <row r="7" customFormat="1" ht="18.75" customHeight="1" spans="1:4">
      <c r="A7" s="152" t="s">
        <v>9</v>
      </c>
      <c r="B7" s="206"/>
      <c r="C7" s="152" t="str">
        <f>"二"&amp;"、"&amp;"社会保障和就业支出"</f>
        <v>二、社会保障和就业支出</v>
      </c>
      <c r="D7" s="206">
        <v>222548.27</v>
      </c>
    </row>
    <row r="8" customFormat="1" ht="18.75" customHeight="1" spans="1:4">
      <c r="A8" s="152" t="s">
        <v>10</v>
      </c>
      <c r="B8" s="206"/>
      <c r="C8" s="152" t="str">
        <f>"三"&amp;"、"&amp;"卫生健康支出"</f>
        <v>三、卫生健康支出</v>
      </c>
      <c r="D8" s="206">
        <v>114893.36</v>
      </c>
    </row>
    <row r="9" customFormat="1" ht="18.75" customHeight="1" spans="1:4">
      <c r="A9" s="152" t="s">
        <v>11</v>
      </c>
      <c r="B9" s="206"/>
      <c r="C9" s="152" t="str">
        <f>"四"&amp;"、"&amp;"住房保障支出"</f>
        <v>四、住房保障支出</v>
      </c>
      <c r="D9" s="206">
        <v>165397.56</v>
      </c>
    </row>
    <row r="10" customFormat="1" ht="18.75" customHeight="1" spans="1:4">
      <c r="A10" s="152" t="s">
        <v>12</v>
      </c>
      <c r="B10" s="206"/>
      <c r="C10" s="152"/>
      <c r="D10" s="206"/>
    </row>
    <row r="11" customFormat="1" ht="18.75" customHeight="1" spans="1:4">
      <c r="A11" s="152" t="s">
        <v>13</v>
      </c>
      <c r="B11" s="206"/>
      <c r="C11" s="152"/>
      <c r="D11" s="206"/>
    </row>
    <row r="12" customFormat="1" ht="18.75" customHeight="1" spans="1:4">
      <c r="A12" s="152" t="s">
        <v>14</v>
      </c>
      <c r="B12" s="206"/>
      <c r="C12" s="152"/>
      <c r="D12" s="206"/>
    </row>
    <row r="13" customFormat="1" ht="18.75" customHeight="1" spans="1:4">
      <c r="A13" s="152" t="s">
        <v>15</v>
      </c>
      <c r="B13" s="206"/>
      <c r="C13" s="152"/>
      <c r="D13" s="206"/>
    </row>
    <row r="14" customFormat="1" ht="18.75" customHeight="1" spans="1:4">
      <c r="A14" s="152" t="s">
        <v>16</v>
      </c>
      <c r="B14" s="206"/>
      <c r="C14" s="152"/>
      <c r="D14" s="206"/>
    </row>
    <row r="15" customFormat="1" ht="18.75" customHeight="1" spans="1:4">
      <c r="A15" s="152" t="s">
        <v>17</v>
      </c>
      <c r="B15" s="206"/>
      <c r="C15" s="152"/>
      <c r="D15" s="206"/>
    </row>
    <row r="16" customFormat="1" ht="18.75" customHeight="1" spans="1:4">
      <c r="A16" s="152"/>
      <c r="B16" s="206"/>
      <c r="C16" s="152"/>
      <c r="D16" s="206"/>
    </row>
    <row r="17" customFormat="1" ht="18.75" customHeight="1" spans="1:4">
      <c r="A17" s="152"/>
      <c r="B17" s="206"/>
      <c r="C17" s="152"/>
      <c r="D17" s="206"/>
    </row>
    <row r="18" customFormat="1" ht="18.75" customHeight="1" spans="1:4">
      <c r="A18" s="152" t="s">
        <v>18</v>
      </c>
      <c r="B18" s="206">
        <v>5409099.23</v>
      </c>
      <c r="C18" s="152" t="s">
        <v>19</v>
      </c>
      <c r="D18" s="206">
        <v>5409099.23</v>
      </c>
    </row>
    <row r="19" customFormat="1" ht="18.75" customHeight="1" spans="1:4">
      <c r="A19" s="152" t="s">
        <v>20</v>
      </c>
      <c r="B19" s="206"/>
      <c r="C19" s="152" t="s">
        <v>21</v>
      </c>
      <c r="D19" s="206"/>
    </row>
    <row r="20" customFormat="1" ht="18.75" customHeight="1" spans="1:4">
      <c r="A20" s="152" t="s">
        <v>22</v>
      </c>
      <c r="B20" s="206"/>
      <c r="C20" s="152" t="s">
        <v>22</v>
      </c>
      <c r="D20" s="206"/>
    </row>
    <row r="21" customFormat="1" ht="18.75" customHeight="1" spans="1:4">
      <c r="A21" s="152" t="s">
        <v>23</v>
      </c>
      <c r="B21" s="206"/>
      <c r="C21" s="152" t="s">
        <v>24</v>
      </c>
      <c r="D21" s="206"/>
    </row>
    <row r="22" customFormat="1" ht="18.75" customHeight="1" spans="1:4">
      <c r="A22" s="152" t="s">
        <v>25</v>
      </c>
      <c r="B22" s="206">
        <v>5409099.23</v>
      </c>
      <c r="C22" s="152" t="s">
        <v>26</v>
      </c>
      <c r="D22" s="206">
        <v>5409099.23</v>
      </c>
    </row>
    <row r="23"/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2" sqref="A2:F2"/>
    </sheetView>
  </sheetViews>
  <sheetFormatPr defaultColWidth="9.14285714285714" defaultRowHeight="14.25" customHeight="1" outlineLevelCol="5"/>
  <cols>
    <col min="1" max="6" width="20.7142857142857" customWidth="1"/>
  </cols>
  <sheetData>
    <row r="1" ht="12" customHeight="1" spans="1:6">
      <c r="A1" s="122">
        <v>1</v>
      </c>
      <c r="B1" s="123">
        <v>0</v>
      </c>
      <c r="C1" s="122">
        <v>1</v>
      </c>
      <c r="D1" s="76"/>
      <c r="E1" s="76"/>
      <c r="F1" s="124" t="s">
        <v>312</v>
      </c>
    </row>
    <row r="2" ht="26.25" customHeight="1" spans="1:6">
      <c r="A2" s="125" t="str">
        <f>"2025"&amp;"年部门政府性基金预算支出预算表"</f>
        <v>2025年部门政府性基金预算支出预算表</v>
      </c>
      <c r="B2" s="125" t="s">
        <v>313</v>
      </c>
      <c r="C2" s="52"/>
      <c r="D2" s="6"/>
      <c r="E2" s="6"/>
      <c r="F2" s="6"/>
    </row>
    <row r="3" s="1" customFormat="1" ht="31" customHeight="1" spans="1:6">
      <c r="A3" s="7" t="s">
        <v>1</v>
      </c>
      <c r="B3" s="7" t="s">
        <v>314</v>
      </c>
      <c r="C3" s="126"/>
      <c r="D3" s="88"/>
      <c r="E3" s="88"/>
      <c r="F3" s="88" t="s">
        <v>2</v>
      </c>
    </row>
    <row r="4" ht="19.5" customHeight="1" spans="1:6">
      <c r="A4" s="55" t="s">
        <v>162</v>
      </c>
      <c r="B4" s="127" t="s">
        <v>49</v>
      </c>
      <c r="C4" s="55" t="s">
        <v>50</v>
      </c>
      <c r="D4" s="32" t="s">
        <v>315</v>
      </c>
      <c r="E4" s="32"/>
      <c r="F4" s="32"/>
    </row>
    <row r="5" ht="18.55" customHeight="1" spans="1:6">
      <c r="A5" s="55"/>
      <c r="B5" s="127"/>
      <c r="C5" s="55"/>
      <c r="D5" s="32" t="s">
        <v>31</v>
      </c>
      <c r="E5" s="32" t="s">
        <v>53</v>
      </c>
      <c r="F5" s="32" t="s">
        <v>54</v>
      </c>
    </row>
    <row r="6" ht="20.25" customHeight="1" spans="1:6">
      <c r="A6" s="55">
        <v>1</v>
      </c>
      <c r="B6" s="128" t="s">
        <v>61</v>
      </c>
      <c r="C6" s="128" t="s">
        <v>62</v>
      </c>
      <c r="D6" s="128" t="s">
        <v>63</v>
      </c>
      <c r="E6" s="128" t="s">
        <v>64</v>
      </c>
      <c r="F6" s="128" t="s">
        <v>65</v>
      </c>
    </row>
    <row r="7" ht="30" customHeight="1" spans="1:6">
      <c r="A7" s="30"/>
      <c r="B7" s="127"/>
      <c r="C7" s="30"/>
      <c r="D7" s="69"/>
      <c r="E7" s="129"/>
      <c r="F7" s="129"/>
    </row>
    <row r="8" ht="30" customHeight="1" spans="1:6">
      <c r="A8" s="23"/>
      <c r="B8" s="23"/>
      <c r="C8" s="23"/>
      <c r="D8" s="69"/>
      <c r="E8" s="129"/>
      <c r="F8" s="129"/>
    </row>
    <row r="9" ht="30" customHeight="1" spans="1:6">
      <c r="A9" s="21" t="s">
        <v>316</v>
      </c>
      <c r="B9" s="21" t="s">
        <v>316</v>
      </c>
      <c r="C9" s="21" t="s">
        <v>316</v>
      </c>
      <c r="D9" s="69"/>
      <c r="E9" s="129"/>
      <c r="F9" s="129"/>
    </row>
    <row r="10" ht="20" customHeight="1" spans="1:1">
      <c r="A10" s="36" t="s">
        <v>317</v>
      </c>
    </row>
    <row r="11"/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landscape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1"/>
  <sheetViews>
    <sheetView showZeros="0" zoomScale="85" zoomScaleNormal="85" workbookViewId="0">
      <selection activeCell="A2" sqref="A2:Q2"/>
    </sheetView>
  </sheetViews>
  <sheetFormatPr defaultColWidth="9.14285714285714" defaultRowHeight="14.25" customHeight="1"/>
  <cols>
    <col min="1" max="1" width="36.6380952380952" style="92" customWidth="1"/>
    <col min="2" max="4" width="20.7142857142857" customWidth="1"/>
    <col min="5" max="5" width="9.91428571428571" customWidth="1"/>
    <col min="6" max="11" width="20.7142857142857" customWidth="1"/>
    <col min="12" max="12" width="18.1428571428571" customWidth="1"/>
    <col min="13" max="13" width="17.8571428571429" customWidth="1"/>
    <col min="14" max="14" width="20.7142857142857" customWidth="1"/>
    <col min="15" max="15" width="15.4285714285714" customWidth="1"/>
    <col min="16" max="17" width="20.7142857142857" customWidth="1"/>
  </cols>
  <sheetData>
    <row r="1" ht="13.5" customHeight="1" spans="1:17">
      <c r="A1" s="93"/>
      <c r="B1" s="4"/>
      <c r="C1" s="4"/>
      <c r="D1" s="4"/>
      <c r="E1" s="4"/>
      <c r="F1" s="4"/>
      <c r="G1" s="4"/>
      <c r="H1" s="4"/>
      <c r="I1" s="4"/>
      <c r="J1" s="4"/>
      <c r="K1" s="2"/>
      <c r="L1" s="2"/>
      <c r="M1" s="2"/>
      <c r="N1" s="2"/>
      <c r="O1" s="109"/>
      <c r="P1" s="109"/>
      <c r="Q1" s="40" t="s">
        <v>318</v>
      </c>
    </row>
    <row r="2" s="89" customFormat="1" ht="29" customHeight="1" spans="1:17">
      <c r="A2" s="41" t="str">
        <f>"2025"&amp;"年部门政府采购预算表"</f>
        <v>2025年部门政府采购预算表</v>
      </c>
      <c r="B2" s="6"/>
      <c r="C2" s="6"/>
      <c r="D2" s="6"/>
      <c r="E2" s="6"/>
      <c r="F2" s="6"/>
      <c r="G2" s="6"/>
      <c r="H2" s="6"/>
      <c r="I2" s="6"/>
      <c r="J2" s="6"/>
      <c r="K2" s="52"/>
      <c r="L2" s="6"/>
      <c r="M2" s="6"/>
      <c r="N2" s="6"/>
      <c r="O2" s="52"/>
      <c r="P2" s="52"/>
      <c r="Q2" s="6"/>
    </row>
    <row r="3" s="90" customFormat="1" ht="30" customHeight="1" spans="1:17">
      <c r="A3" s="42" t="s">
        <v>1</v>
      </c>
      <c r="B3" s="94"/>
      <c r="C3" s="94"/>
      <c r="D3" s="94"/>
      <c r="E3" s="94"/>
      <c r="F3" s="94"/>
      <c r="G3" s="95"/>
      <c r="H3" s="95"/>
      <c r="I3" s="95"/>
      <c r="J3" s="95"/>
      <c r="K3" s="110"/>
      <c r="L3" s="110"/>
      <c r="M3" s="110"/>
      <c r="N3" s="110"/>
      <c r="O3" s="111"/>
      <c r="P3" s="111"/>
      <c r="Q3" s="120" t="s">
        <v>28</v>
      </c>
    </row>
    <row r="4" s="91" customFormat="1" ht="37" customHeight="1" spans="1:17">
      <c r="A4" s="96" t="s">
        <v>319</v>
      </c>
      <c r="B4" s="97" t="s">
        <v>320</v>
      </c>
      <c r="C4" s="97" t="s">
        <v>321</v>
      </c>
      <c r="D4" s="97" t="s">
        <v>322</v>
      </c>
      <c r="E4" s="97" t="s">
        <v>323</v>
      </c>
      <c r="F4" s="97" t="s">
        <v>324</v>
      </c>
      <c r="G4" s="98" t="s">
        <v>169</v>
      </c>
      <c r="H4" s="98"/>
      <c r="I4" s="98"/>
      <c r="J4" s="98"/>
      <c r="K4" s="112"/>
      <c r="L4" s="98"/>
      <c r="M4" s="98"/>
      <c r="N4" s="98"/>
      <c r="O4" s="113"/>
      <c r="P4" s="112"/>
      <c r="Q4" s="121"/>
    </row>
    <row r="5" s="91" customFormat="1" ht="37" customHeight="1" spans="1:17">
      <c r="A5" s="99"/>
      <c r="B5" s="100"/>
      <c r="C5" s="100"/>
      <c r="D5" s="100"/>
      <c r="E5" s="100"/>
      <c r="F5" s="100"/>
      <c r="G5" s="100" t="s">
        <v>31</v>
      </c>
      <c r="H5" s="100" t="s">
        <v>35</v>
      </c>
      <c r="I5" s="100" t="s">
        <v>325</v>
      </c>
      <c r="J5" s="100" t="s">
        <v>326</v>
      </c>
      <c r="K5" s="114" t="s">
        <v>327</v>
      </c>
      <c r="L5" s="115" t="s">
        <v>328</v>
      </c>
      <c r="M5" s="115"/>
      <c r="N5" s="115"/>
      <c r="O5" s="116"/>
      <c r="P5" s="117"/>
      <c r="Q5" s="102"/>
    </row>
    <row r="6" s="91" customFormat="1" ht="37" customHeight="1" spans="1:17">
      <c r="A6" s="101"/>
      <c r="B6" s="102"/>
      <c r="C6" s="102"/>
      <c r="D6" s="102"/>
      <c r="E6" s="102"/>
      <c r="F6" s="102"/>
      <c r="G6" s="102"/>
      <c r="H6" s="102" t="s">
        <v>34</v>
      </c>
      <c r="I6" s="102"/>
      <c r="J6" s="102"/>
      <c r="K6" s="118"/>
      <c r="L6" s="102" t="s">
        <v>34</v>
      </c>
      <c r="M6" s="102" t="s">
        <v>41</v>
      </c>
      <c r="N6" s="102" t="s">
        <v>329</v>
      </c>
      <c r="O6" s="119" t="s">
        <v>43</v>
      </c>
      <c r="P6" s="118" t="s">
        <v>44</v>
      </c>
      <c r="Q6" s="102" t="s">
        <v>45</v>
      </c>
    </row>
    <row r="7" s="92" customFormat="1" ht="37" customHeight="1" spans="1:17">
      <c r="A7" s="67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s="92" customFormat="1" ht="37" customHeight="1" spans="1:17">
      <c r="A8" s="19" t="s">
        <v>47</v>
      </c>
      <c r="B8" s="105"/>
      <c r="C8" s="105"/>
      <c r="D8" s="103"/>
      <c r="E8" s="103"/>
      <c r="F8" s="106">
        <v>34440</v>
      </c>
      <c r="G8" s="106">
        <v>34440</v>
      </c>
      <c r="H8" s="106">
        <v>34440</v>
      </c>
      <c r="I8" s="106"/>
      <c r="J8" s="106"/>
      <c r="K8" s="106"/>
      <c r="L8" s="106"/>
      <c r="M8" s="106"/>
      <c r="N8" s="106"/>
      <c r="O8" s="106"/>
      <c r="P8" s="106"/>
      <c r="Q8" s="106"/>
    </row>
    <row r="9" s="92" customFormat="1" ht="37" customHeight="1" spans="1:17">
      <c r="A9" s="19" t="s">
        <v>47</v>
      </c>
      <c r="B9" s="105"/>
      <c r="C9" s="105"/>
      <c r="D9" s="103"/>
      <c r="E9" s="103"/>
      <c r="F9" s="106">
        <v>34440</v>
      </c>
      <c r="G9" s="106">
        <v>34440</v>
      </c>
      <c r="H9" s="106">
        <v>34440</v>
      </c>
      <c r="I9" s="106"/>
      <c r="J9" s="106"/>
      <c r="K9" s="106"/>
      <c r="L9" s="106"/>
      <c r="M9" s="106"/>
      <c r="N9" s="106"/>
      <c r="O9" s="106"/>
      <c r="P9" s="106"/>
      <c r="Q9" s="106"/>
    </row>
    <row r="10" s="92" customFormat="1" ht="37" customHeight="1" spans="1:17">
      <c r="A10" s="19" t="s">
        <v>258</v>
      </c>
      <c r="B10" s="105" t="s">
        <v>330</v>
      </c>
      <c r="C10" s="105" t="s">
        <v>331</v>
      </c>
      <c r="D10" s="103" t="s">
        <v>332</v>
      </c>
      <c r="E10" s="103">
        <v>4</v>
      </c>
      <c r="F10" s="106">
        <v>3200</v>
      </c>
      <c r="G10" s="106">
        <v>3200</v>
      </c>
      <c r="H10" s="106">
        <v>3200</v>
      </c>
      <c r="I10" s="106"/>
      <c r="J10" s="106"/>
      <c r="K10" s="106"/>
      <c r="L10" s="106"/>
      <c r="M10" s="106"/>
      <c r="N10" s="106"/>
      <c r="O10" s="106"/>
      <c r="P10" s="106"/>
      <c r="Q10" s="106"/>
    </row>
    <row r="11" s="92" customFormat="1" ht="37" customHeight="1" spans="1:17">
      <c r="A11" s="19" t="s">
        <v>258</v>
      </c>
      <c r="B11" s="105" t="s">
        <v>330</v>
      </c>
      <c r="C11" s="105" t="s">
        <v>331</v>
      </c>
      <c r="D11" s="103" t="s">
        <v>332</v>
      </c>
      <c r="E11" s="103">
        <v>8</v>
      </c>
      <c r="F11" s="106">
        <v>3840</v>
      </c>
      <c r="G11" s="106">
        <v>3840</v>
      </c>
      <c r="H11" s="106">
        <v>3840</v>
      </c>
      <c r="I11" s="106"/>
      <c r="J11" s="106"/>
      <c r="K11" s="106"/>
      <c r="L11" s="106"/>
      <c r="M11" s="106"/>
      <c r="N11" s="106"/>
      <c r="O11" s="106"/>
      <c r="P11" s="106"/>
      <c r="Q11" s="106"/>
    </row>
    <row r="12" s="92" customFormat="1" ht="37" customHeight="1" spans="1:17">
      <c r="A12" s="19" t="s">
        <v>258</v>
      </c>
      <c r="B12" s="105" t="s">
        <v>333</v>
      </c>
      <c r="C12" s="105" t="s">
        <v>334</v>
      </c>
      <c r="D12" s="103" t="s">
        <v>335</v>
      </c>
      <c r="E12" s="103">
        <v>3</v>
      </c>
      <c r="F12" s="106">
        <v>5640</v>
      </c>
      <c r="G12" s="106">
        <v>5640</v>
      </c>
      <c r="H12" s="106">
        <v>5640</v>
      </c>
      <c r="I12" s="106"/>
      <c r="J12" s="106"/>
      <c r="K12" s="106"/>
      <c r="L12" s="106"/>
      <c r="M12" s="106"/>
      <c r="N12" s="106"/>
      <c r="O12" s="106"/>
      <c r="P12" s="106"/>
      <c r="Q12" s="106"/>
    </row>
    <row r="13" s="92" customFormat="1" ht="37" customHeight="1" spans="1:17">
      <c r="A13" s="19" t="s">
        <v>258</v>
      </c>
      <c r="B13" s="105" t="s">
        <v>336</v>
      </c>
      <c r="C13" s="105" t="s">
        <v>337</v>
      </c>
      <c r="D13" s="103" t="s">
        <v>338</v>
      </c>
      <c r="E13" s="103">
        <v>8</v>
      </c>
      <c r="F13" s="106">
        <v>3360</v>
      </c>
      <c r="G13" s="106">
        <v>3360</v>
      </c>
      <c r="H13" s="106">
        <v>3360</v>
      </c>
      <c r="I13" s="106"/>
      <c r="J13" s="106"/>
      <c r="K13" s="106"/>
      <c r="L13" s="106"/>
      <c r="M13" s="106"/>
      <c r="N13" s="106"/>
      <c r="O13" s="106"/>
      <c r="P13" s="106"/>
      <c r="Q13" s="106"/>
    </row>
    <row r="14" s="92" customFormat="1" ht="37" customHeight="1" spans="1:17">
      <c r="A14" s="19" t="s">
        <v>258</v>
      </c>
      <c r="B14" s="105" t="s">
        <v>339</v>
      </c>
      <c r="C14" s="105" t="s">
        <v>337</v>
      </c>
      <c r="D14" s="103" t="s">
        <v>338</v>
      </c>
      <c r="E14" s="103">
        <v>1</v>
      </c>
      <c r="F14" s="106">
        <v>480</v>
      </c>
      <c r="G14" s="106">
        <v>480</v>
      </c>
      <c r="H14" s="106">
        <v>480</v>
      </c>
      <c r="I14" s="106"/>
      <c r="J14" s="106"/>
      <c r="K14" s="106"/>
      <c r="L14" s="106"/>
      <c r="M14" s="106"/>
      <c r="N14" s="106"/>
      <c r="O14" s="106"/>
      <c r="P14" s="106"/>
      <c r="Q14" s="106"/>
    </row>
    <row r="15" s="92" customFormat="1" ht="37" customHeight="1" spans="1:17">
      <c r="A15" s="19" t="s">
        <v>258</v>
      </c>
      <c r="B15" s="105" t="s">
        <v>340</v>
      </c>
      <c r="C15" s="105" t="s">
        <v>341</v>
      </c>
      <c r="D15" s="103" t="s">
        <v>335</v>
      </c>
      <c r="E15" s="103">
        <v>1</v>
      </c>
      <c r="F15" s="106">
        <v>1180</v>
      </c>
      <c r="G15" s="106">
        <v>1180</v>
      </c>
      <c r="H15" s="106">
        <v>1180</v>
      </c>
      <c r="I15" s="106"/>
      <c r="J15" s="106"/>
      <c r="K15" s="106"/>
      <c r="L15" s="106"/>
      <c r="M15" s="106"/>
      <c r="N15" s="106"/>
      <c r="O15" s="106"/>
      <c r="P15" s="106"/>
      <c r="Q15" s="106"/>
    </row>
    <row r="16" s="92" customFormat="1" ht="37" customHeight="1" spans="1:17">
      <c r="A16" s="19" t="s">
        <v>258</v>
      </c>
      <c r="B16" s="105" t="s">
        <v>342</v>
      </c>
      <c r="C16" s="105" t="s">
        <v>341</v>
      </c>
      <c r="D16" s="103" t="s">
        <v>335</v>
      </c>
      <c r="E16" s="103">
        <v>3</v>
      </c>
      <c r="F16" s="106">
        <v>2940</v>
      </c>
      <c r="G16" s="106">
        <v>2940</v>
      </c>
      <c r="H16" s="106">
        <v>2940</v>
      </c>
      <c r="I16" s="106"/>
      <c r="J16" s="106"/>
      <c r="K16" s="106"/>
      <c r="L16" s="106"/>
      <c r="M16" s="106"/>
      <c r="N16" s="106"/>
      <c r="O16" s="106"/>
      <c r="P16" s="106"/>
      <c r="Q16" s="106"/>
    </row>
    <row r="17" s="92" customFormat="1" ht="37" customHeight="1" spans="1:17">
      <c r="A17" s="19" t="s">
        <v>258</v>
      </c>
      <c r="B17" s="105" t="s">
        <v>343</v>
      </c>
      <c r="C17" s="105" t="s">
        <v>344</v>
      </c>
      <c r="D17" s="103" t="s">
        <v>335</v>
      </c>
      <c r="E17" s="103">
        <v>2</v>
      </c>
      <c r="F17" s="106">
        <v>2500</v>
      </c>
      <c r="G17" s="106">
        <v>2500</v>
      </c>
      <c r="H17" s="106">
        <v>2500</v>
      </c>
      <c r="I17" s="106"/>
      <c r="J17" s="106"/>
      <c r="K17" s="106"/>
      <c r="L17" s="106"/>
      <c r="M17" s="106"/>
      <c r="N17" s="106"/>
      <c r="O17" s="106"/>
      <c r="P17" s="106"/>
      <c r="Q17" s="106"/>
    </row>
    <row r="18" s="92" customFormat="1" ht="37" customHeight="1" spans="1:17">
      <c r="A18" s="19" t="s">
        <v>258</v>
      </c>
      <c r="B18" s="105" t="s">
        <v>345</v>
      </c>
      <c r="C18" s="105" t="s">
        <v>346</v>
      </c>
      <c r="D18" s="103" t="s">
        <v>335</v>
      </c>
      <c r="E18" s="103">
        <v>3</v>
      </c>
      <c r="F18" s="106">
        <v>4980</v>
      </c>
      <c r="G18" s="106">
        <v>4980</v>
      </c>
      <c r="H18" s="106">
        <v>4980</v>
      </c>
      <c r="I18" s="106"/>
      <c r="J18" s="106"/>
      <c r="K18" s="106"/>
      <c r="L18" s="106"/>
      <c r="M18" s="106"/>
      <c r="N18" s="106"/>
      <c r="O18" s="106"/>
      <c r="P18" s="106"/>
      <c r="Q18" s="106"/>
    </row>
    <row r="19" s="92" customFormat="1" ht="37" customHeight="1" spans="1:17">
      <c r="A19" s="19" t="s">
        <v>258</v>
      </c>
      <c r="B19" s="105" t="s">
        <v>347</v>
      </c>
      <c r="C19" s="105" t="s">
        <v>348</v>
      </c>
      <c r="D19" s="103" t="s">
        <v>349</v>
      </c>
      <c r="E19" s="103">
        <v>2</v>
      </c>
      <c r="F19" s="106">
        <v>1960</v>
      </c>
      <c r="G19" s="106">
        <v>1960</v>
      </c>
      <c r="H19" s="106">
        <v>1960</v>
      </c>
      <c r="I19" s="106"/>
      <c r="J19" s="106"/>
      <c r="K19" s="106"/>
      <c r="L19" s="106"/>
      <c r="M19" s="106"/>
      <c r="N19" s="106"/>
      <c r="O19" s="106"/>
      <c r="P19" s="106"/>
      <c r="Q19" s="106"/>
    </row>
    <row r="20" s="92" customFormat="1" ht="37" customHeight="1" spans="1:17">
      <c r="A20" s="19" t="s">
        <v>258</v>
      </c>
      <c r="B20" s="105" t="s">
        <v>347</v>
      </c>
      <c r="C20" s="105" t="s">
        <v>348</v>
      </c>
      <c r="D20" s="103" t="s">
        <v>349</v>
      </c>
      <c r="E20" s="103">
        <v>2</v>
      </c>
      <c r="F20" s="106">
        <v>4360</v>
      </c>
      <c r="G20" s="106">
        <v>4360</v>
      </c>
      <c r="H20" s="106">
        <v>4360</v>
      </c>
      <c r="I20" s="106"/>
      <c r="J20" s="106"/>
      <c r="K20" s="106"/>
      <c r="L20" s="106"/>
      <c r="M20" s="106"/>
      <c r="N20" s="106"/>
      <c r="O20" s="106"/>
      <c r="P20" s="106"/>
      <c r="Q20" s="106"/>
    </row>
    <row r="21" s="92" customFormat="1" ht="37" customHeight="1" spans="1:17">
      <c r="A21" s="107" t="s">
        <v>316</v>
      </c>
      <c r="B21" s="108"/>
      <c r="C21" s="108"/>
      <c r="D21" s="108"/>
      <c r="E21" s="103"/>
      <c r="F21" s="106">
        <v>34440</v>
      </c>
      <c r="G21" s="106">
        <v>34440</v>
      </c>
      <c r="H21" s="106">
        <v>34440</v>
      </c>
      <c r="I21" s="106"/>
      <c r="J21" s="106"/>
      <c r="K21" s="106"/>
      <c r="L21" s="106"/>
      <c r="M21" s="106"/>
      <c r="N21" s="106"/>
      <c r="O21" s="106"/>
      <c r="P21" s="106"/>
      <c r="Q21" s="106"/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33" orientation="landscape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2" sqref="A2:N2"/>
    </sheetView>
  </sheetViews>
  <sheetFormatPr defaultColWidth="9.14285714285714" defaultRowHeight="14.25" customHeight="1"/>
  <cols>
    <col min="1" max="1" width="21.4761904761905" customWidth="1"/>
    <col min="2" max="2" width="7.8" customWidth="1"/>
    <col min="3" max="3" width="11.3047619047619" customWidth="1"/>
    <col min="4" max="4" width="13" customWidth="1"/>
    <col min="5" max="5" width="19.7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4"/>
      <c r="B1" s="4"/>
      <c r="C1" s="4"/>
      <c r="D1" s="4"/>
      <c r="E1" s="4"/>
      <c r="F1" s="4"/>
      <c r="G1" s="4"/>
      <c r="H1" s="81"/>
      <c r="I1" s="2"/>
      <c r="J1" s="2"/>
      <c r="K1" s="81"/>
      <c r="L1" s="2"/>
      <c r="M1" s="87"/>
      <c r="N1" s="40" t="s">
        <v>350</v>
      </c>
    </row>
    <row r="2" ht="36" customHeight="1" spans="1:14">
      <c r="A2" s="6" t="str">
        <f>"2025"&amp;"年部门政府购买服务预算表"</f>
        <v>2025年部门政府购买服务预算表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21.75" customHeight="1" spans="1:14">
      <c r="A3" s="8" t="s">
        <v>1</v>
      </c>
      <c r="B3" s="9"/>
      <c r="C3" s="9"/>
      <c r="D3" s="9"/>
      <c r="E3" s="9"/>
      <c r="F3" s="9"/>
      <c r="G3" s="9"/>
      <c r="H3" s="82"/>
      <c r="I3" s="54"/>
      <c r="J3" s="54"/>
      <c r="K3" s="82"/>
      <c r="L3" s="54"/>
      <c r="M3" s="88"/>
      <c r="N3" s="75" t="s">
        <v>28</v>
      </c>
    </row>
    <row r="4" ht="15.75" customHeight="1" spans="1:14">
      <c r="A4" s="12" t="s">
        <v>319</v>
      </c>
      <c r="B4" s="12" t="s">
        <v>351</v>
      </c>
      <c r="C4" s="12" t="s">
        <v>352</v>
      </c>
      <c r="D4" s="13" t="s">
        <v>169</v>
      </c>
      <c r="E4" s="14"/>
      <c r="F4" s="14"/>
      <c r="G4" s="14"/>
      <c r="H4" s="14"/>
      <c r="I4" s="14"/>
      <c r="J4" s="14"/>
      <c r="K4" s="14"/>
      <c r="L4" s="14"/>
      <c r="M4" s="14"/>
      <c r="N4" s="15"/>
    </row>
    <row r="5" ht="17.25" customHeight="1" spans="1:14">
      <c r="A5" s="17"/>
      <c r="B5" s="17"/>
      <c r="C5" s="17"/>
      <c r="D5" s="83" t="s">
        <v>31</v>
      </c>
      <c r="E5" s="12" t="s">
        <v>35</v>
      </c>
      <c r="F5" s="12" t="s">
        <v>325</v>
      </c>
      <c r="G5" s="12" t="s">
        <v>326</v>
      </c>
      <c r="H5" s="12" t="s">
        <v>327</v>
      </c>
      <c r="I5" s="13" t="s">
        <v>328</v>
      </c>
      <c r="J5" s="14"/>
      <c r="K5" s="14"/>
      <c r="L5" s="14"/>
      <c r="M5" s="14"/>
      <c r="N5" s="15"/>
    </row>
    <row r="6" ht="40.5" customHeight="1" spans="1:14">
      <c r="A6" s="19"/>
      <c r="B6" s="19"/>
      <c r="C6" s="19"/>
      <c r="D6" s="67"/>
      <c r="E6" s="17" t="s">
        <v>34</v>
      </c>
      <c r="F6" s="19"/>
      <c r="G6" s="19"/>
      <c r="H6" s="67"/>
      <c r="I6" s="17" t="s">
        <v>34</v>
      </c>
      <c r="J6" s="17" t="s">
        <v>41</v>
      </c>
      <c r="K6" s="17" t="s">
        <v>42</v>
      </c>
      <c r="L6" s="17" t="s">
        <v>43</v>
      </c>
      <c r="M6" s="17" t="s">
        <v>44</v>
      </c>
      <c r="N6" s="17" t="s">
        <v>45</v>
      </c>
    </row>
    <row r="7" ht="15" customHeight="1" spans="1:14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</row>
    <row r="8" ht="52.5" customHeight="1" spans="1:14">
      <c r="A8" s="84"/>
      <c r="B8" s="84"/>
      <c r="C8" s="8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ht="52.5" customHeight="1" spans="1:14">
      <c r="A9" s="85"/>
      <c r="B9" s="85"/>
      <c r="C9" s="85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ht="30" customHeight="1" spans="1:14">
      <c r="A10" s="13" t="s">
        <v>31</v>
      </c>
      <c r="B10" s="86"/>
      <c r="C10" s="86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">
      <c r="A11" s="36" t="s">
        <v>353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79" orientation="landscape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1"/>
  <sheetViews>
    <sheetView showZeros="0" workbookViewId="0">
      <selection activeCell="A2" sqref="A2:P2"/>
    </sheetView>
  </sheetViews>
  <sheetFormatPr defaultColWidth="9.14285714285714" defaultRowHeight="14.25" customHeight="1"/>
  <cols>
    <col min="1" max="1" width="37.7142857142857" customWidth="1"/>
    <col min="2" max="2" width="7.8" customWidth="1"/>
    <col min="3" max="3" width="11.3047619047619" customWidth="1"/>
    <col min="4" max="4" width="13" customWidth="1"/>
    <col min="5" max="5" width="19.7047619047619" customWidth="1"/>
    <col min="6" max="16" width="7.05714285714286" customWidth="1"/>
  </cols>
  <sheetData>
    <row r="1" ht="13.5" customHeight="1" spans="1:16">
      <c r="A1" s="4"/>
      <c r="B1" s="4"/>
      <c r="C1" s="4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"/>
      <c r="P1" s="75" t="s">
        <v>354</v>
      </c>
    </row>
    <row r="2" ht="27.75" customHeight="1" spans="1:16">
      <c r="A2" s="41" t="str">
        <f>"2025"&amp;"年市对下转移支付预算表"</f>
        <v>2025年市对下转移支付预算表</v>
      </c>
      <c r="B2" s="6"/>
      <c r="C2" s="6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6"/>
    </row>
    <row r="3" spans="1:16">
      <c r="A3" s="59" t="s">
        <v>2</v>
      </c>
      <c r="B3" s="60"/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76"/>
    </row>
    <row r="4" s="1" customFormat="1" ht="18" customHeight="1" spans="1:16">
      <c r="A4" s="62" t="s">
        <v>1</v>
      </c>
      <c r="B4" s="63"/>
      <c r="C4" s="63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77"/>
    </row>
    <row r="5" ht="19.5" customHeight="1" spans="1:16">
      <c r="A5" s="64" t="s">
        <v>355</v>
      </c>
      <c r="B5" s="13" t="s">
        <v>169</v>
      </c>
      <c r="C5" s="14"/>
      <c r="D5" s="65"/>
      <c r="E5" s="66" t="s">
        <v>356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78"/>
    </row>
    <row r="6" ht="78" customHeight="1" spans="1:16">
      <c r="A6" s="67"/>
      <c r="B6" s="17" t="s">
        <v>31</v>
      </c>
      <c r="C6" s="12" t="s">
        <v>35</v>
      </c>
      <c r="D6" s="68" t="s">
        <v>357</v>
      </c>
      <c r="E6" s="68" t="s">
        <v>358</v>
      </c>
      <c r="F6" s="68" t="s">
        <v>359</v>
      </c>
      <c r="G6" s="68" t="s">
        <v>360</v>
      </c>
      <c r="H6" s="68" t="s">
        <v>361</v>
      </c>
      <c r="I6" s="68" t="s">
        <v>362</v>
      </c>
      <c r="J6" s="68" t="s">
        <v>363</v>
      </c>
      <c r="K6" s="68" t="s">
        <v>364</v>
      </c>
      <c r="L6" s="68" t="s">
        <v>365</v>
      </c>
      <c r="M6" s="30" t="s">
        <v>366</v>
      </c>
      <c r="N6" s="30" t="s">
        <v>367</v>
      </c>
      <c r="O6" s="79" t="s">
        <v>368</v>
      </c>
      <c r="P6" s="30" t="s">
        <v>369</v>
      </c>
    </row>
    <row r="7" ht="19.5" customHeight="1" spans="1:16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67">
        <v>16</v>
      </c>
    </row>
    <row r="8" ht="19.5" customHeight="1" spans="1:16">
      <c r="A8" s="33"/>
      <c r="B8" s="69"/>
      <c r="C8" s="69"/>
      <c r="D8" s="70"/>
      <c r="E8" s="71"/>
      <c r="F8" s="71"/>
      <c r="G8" s="71"/>
      <c r="H8" s="71"/>
      <c r="I8" s="71"/>
      <c r="J8" s="71"/>
      <c r="K8" s="71"/>
      <c r="L8" s="71"/>
      <c r="M8" s="80"/>
      <c r="N8" s="80"/>
      <c r="O8" s="80"/>
      <c r="P8" s="80"/>
    </row>
    <row r="9" ht="19.5" customHeight="1" spans="1:16">
      <c r="A9" s="33"/>
      <c r="B9" s="69"/>
      <c r="C9" s="69"/>
      <c r="D9" s="70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25"/>
    </row>
    <row r="10" ht="19.5" customHeight="1" spans="1:16">
      <c r="A10" s="49" t="s">
        <v>31</v>
      </c>
      <c r="B10" s="69"/>
      <c r="C10" s="69"/>
      <c r="D10" s="70"/>
      <c r="E10" s="71"/>
      <c r="F10" s="71"/>
      <c r="G10" s="71"/>
      <c r="H10" s="71"/>
      <c r="I10" s="71"/>
      <c r="J10" s="71"/>
      <c r="K10" s="71"/>
      <c r="L10" s="71"/>
      <c r="M10" s="80"/>
      <c r="N10" s="80"/>
      <c r="O10" s="80"/>
      <c r="P10" s="80"/>
    </row>
    <row r="11" ht="24" customHeight="1" spans="1:16">
      <c r="A11" s="73" t="s">
        <v>370</v>
      </c>
      <c r="B11" s="73"/>
      <c r="C11" s="73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3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1388888888889" right="0.751388888888889" top="1" bottom="1" header="0.5" footer="0.5"/>
  <pageSetup paperSize="9" scale="78" orientation="landscape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2" sqref="A2:J2"/>
    </sheetView>
  </sheetViews>
  <sheetFormatPr defaultColWidth="9.14285714285714" defaultRowHeight="12" customHeight="1" outlineLevelRow="7"/>
  <cols>
    <col min="1" max="1" width="15.6285714285714" customWidth="1"/>
    <col min="2" max="2" width="11" customWidth="1"/>
    <col min="3" max="3" width="11.3047619047619" customWidth="1"/>
    <col min="4" max="4" width="13" customWidth="1"/>
    <col min="5" max="5" width="19.7047619047619" customWidth="1"/>
    <col min="6" max="10" width="11.2" customWidth="1"/>
  </cols>
  <sheetData>
    <row r="1" ht="18.75" spans="10:10">
      <c r="J1" s="37" t="s">
        <v>371</v>
      </c>
    </row>
    <row r="2" ht="28.5" customHeight="1" spans="1:10">
      <c r="A2" s="6" t="str">
        <f>"2025"&amp;"年市对下转移支付绩效目标表"</f>
        <v>2025年市对下转移支付绩效目标表</v>
      </c>
      <c r="B2" s="6"/>
      <c r="C2" s="6"/>
      <c r="D2" s="6"/>
      <c r="E2" s="6"/>
      <c r="F2" s="52"/>
      <c r="G2" s="6"/>
      <c r="H2" s="52"/>
      <c r="I2" s="52"/>
      <c r="J2" s="6"/>
    </row>
    <row r="3" s="1" customFormat="1" ht="17.25" customHeight="1" spans="1:8">
      <c r="A3" s="7" t="s">
        <v>1</v>
      </c>
      <c r="B3" s="53"/>
      <c r="C3" s="53"/>
      <c r="D3" s="53"/>
      <c r="E3" s="53"/>
      <c r="F3" s="54"/>
      <c r="G3" s="53"/>
      <c r="H3" s="54"/>
    </row>
    <row r="4" ht="44.25" customHeight="1" spans="1:10">
      <c r="A4" s="31" t="s">
        <v>265</v>
      </c>
      <c r="B4" s="31" t="s">
        <v>266</v>
      </c>
      <c r="C4" s="31" t="s">
        <v>267</v>
      </c>
      <c r="D4" s="31" t="s">
        <v>268</v>
      </c>
      <c r="E4" s="31" t="s">
        <v>269</v>
      </c>
      <c r="F4" s="55" t="s">
        <v>270</v>
      </c>
      <c r="G4" s="31" t="s">
        <v>271</v>
      </c>
      <c r="H4" s="55" t="s">
        <v>272</v>
      </c>
      <c r="I4" s="55" t="s">
        <v>273</v>
      </c>
      <c r="J4" s="31" t="s">
        <v>274</v>
      </c>
    </row>
    <row r="5" ht="14.25" customHeight="1" spans="1:10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55">
        <v>6</v>
      </c>
      <c r="G5" s="31">
        <v>7</v>
      </c>
      <c r="H5" s="55">
        <v>8</v>
      </c>
      <c r="I5" s="55">
        <v>9</v>
      </c>
      <c r="J5" s="31">
        <v>10</v>
      </c>
    </row>
    <row r="6" ht="25.95" customHeight="1" spans="1:10">
      <c r="A6" s="33"/>
      <c r="B6" s="47"/>
      <c r="C6" s="47"/>
      <c r="D6" s="47"/>
      <c r="E6" s="56"/>
      <c r="F6" s="57"/>
      <c r="G6" s="56"/>
      <c r="H6" s="57"/>
      <c r="I6" s="57"/>
      <c r="J6" s="56"/>
    </row>
    <row r="7" ht="25.95" customHeight="1" spans="1:10">
      <c r="A7" s="33"/>
      <c r="B7" s="23" t="s">
        <v>372</v>
      </c>
      <c r="C7" s="23" t="s">
        <v>372</v>
      </c>
      <c r="D7" s="23" t="s">
        <v>372</v>
      </c>
      <c r="E7" s="33" t="s">
        <v>372</v>
      </c>
      <c r="F7" s="23" t="s">
        <v>372</v>
      </c>
      <c r="G7" s="33" t="s">
        <v>372</v>
      </c>
      <c r="H7" s="23" t="s">
        <v>372</v>
      </c>
      <c r="I7" s="23" t="s">
        <v>372</v>
      </c>
      <c r="J7" s="33" t="s">
        <v>372</v>
      </c>
    </row>
    <row r="8" ht="24" customHeight="1" spans="1:1">
      <c r="A8" s="36" t="s">
        <v>370</v>
      </c>
    </row>
  </sheetData>
  <mergeCells count="2">
    <mergeCell ref="A2:J2"/>
    <mergeCell ref="A3:H3"/>
  </mergeCells>
  <pageMargins left="0.75" right="0.75" top="1" bottom="1" header="0.5" footer="0.5"/>
  <pageSetup paperSize="9" orientation="landscape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A2" sqref="A2:H2"/>
    </sheetView>
  </sheetViews>
  <sheetFormatPr defaultColWidth="9.14285714285714" defaultRowHeight="12" customHeight="1" outlineLevelCol="7"/>
  <cols>
    <col min="1" max="1" width="16.9142857142857" customWidth="1"/>
    <col min="2" max="2" width="7.8" customWidth="1"/>
    <col min="3" max="3" width="11.3047619047619" customWidth="1"/>
    <col min="4" max="4" width="13" customWidth="1"/>
    <col min="5" max="5" width="19.7047619047619" customWidth="1"/>
    <col min="6" max="8" width="16.9142857142857" customWidth="1"/>
  </cols>
  <sheetData>
    <row r="1" ht="14.25" customHeight="1" spans="1:8">
      <c r="A1" s="2"/>
      <c r="B1" s="2"/>
      <c r="C1" s="2"/>
      <c r="D1" s="2"/>
      <c r="E1" s="2"/>
      <c r="F1" s="2"/>
      <c r="G1" s="2"/>
      <c r="H1" s="40" t="s">
        <v>373</v>
      </c>
    </row>
    <row r="2" ht="28.5" customHeight="1" spans="1:8">
      <c r="A2" s="41" t="str">
        <f>"2025"&amp;"年新增资产配置表"</f>
        <v>2025年新增资产配置表</v>
      </c>
      <c r="B2" s="6"/>
      <c r="C2" s="6"/>
      <c r="D2" s="6"/>
      <c r="E2" s="6"/>
      <c r="F2" s="6"/>
      <c r="G2" s="6"/>
      <c r="H2" s="6"/>
    </row>
    <row r="3" customFormat="1" ht="32" customHeight="1" spans="1:8">
      <c r="A3" s="42" t="s">
        <v>1</v>
      </c>
      <c r="B3" s="42"/>
      <c r="C3" s="42"/>
      <c r="D3" s="42"/>
      <c r="E3" s="43"/>
      <c r="F3" s="43"/>
      <c r="G3" s="43"/>
      <c r="H3" s="43"/>
    </row>
    <row r="4" ht="18" customHeight="1" spans="1:8">
      <c r="A4" s="12" t="s">
        <v>162</v>
      </c>
      <c r="B4" s="12" t="s">
        <v>374</v>
      </c>
      <c r="C4" s="12" t="s">
        <v>375</v>
      </c>
      <c r="D4" s="12" t="s">
        <v>376</v>
      </c>
      <c r="E4" s="12" t="s">
        <v>377</v>
      </c>
      <c r="F4" s="44" t="s">
        <v>378</v>
      </c>
      <c r="G4" s="45"/>
      <c r="H4" s="46"/>
    </row>
    <row r="5" ht="18" customHeight="1" spans="1:8">
      <c r="A5" s="19"/>
      <c r="B5" s="19"/>
      <c r="C5" s="19"/>
      <c r="D5" s="19"/>
      <c r="E5" s="19"/>
      <c r="F5" s="31" t="s">
        <v>323</v>
      </c>
      <c r="G5" s="31" t="s">
        <v>379</v>
      </c>
      <c r="H5" s="31" t="s">
        <v>380</v>
      </c>
    </row>
    <row r="6" ht="21" customHeight="1" spans="1:8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</row>
    <row r="7" ht="33" customHeight="1" spans="1:8">
      <c r="A7" s="47"/>
      <c r="B7" s="47"/>
      <c r="C7" s="47"/>
      <c r="D7" s="47"/>
      <c r="E7" s="47"/>
      <c r="F7" s="38"/>
      <c r="G7" s="48"/>
      <c r="H7" s="48"/>
    </row>
    <row r="8" ht="24" customHeight="1" spans="1:8">
      <c r="A8" s="49" t="s">
        <v>31</v>
      </c>
      <c r="B8" s="50"/>
      <c r="C8" s="50"/>
      <c r="D8" s="50"/>
      <c r="E8" s="50"/>
      <c r="F8" s="39"/>
      <c r="G8" s="51"/>
      <c r="H8" s="51"/>
    </row>
    <row r="9" ht="43" customHeight="1" spans="1:1">
      <c r="A9" t="s">
        <v>381</v>
      </c>
    </row>
    <row r="10" ht="25" customHeight="1" spans="1:1">
      <c r="A10" s="36"/>
    </row>
  </sheetData>
  <mergeCells count="9">
    <mergeCell ref="A2:H2"/>
    <mergeCell ref="A3:D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landscape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"/>
  <sheetViews>
    <sheetView showZeros="0" workbookViewId="0">
      <selection activeCell="A2" sqref="A2:K2"/>
    </sheetView>
  </sheetViews>
  <sheetFormatPr defaultColWidth="9.14285714285714" defaultRowHeight="14.25" customHeight="1"/>
  <cols>
    <col min="1" max="1" width="10.2761904761905" customWidth="1"/>
    <col min="2" max="2" width="7.8" customWidth="1"/>
    <col min="3" max="3" width="11.3047619047619" customWidth="1"/>
    <col min="4" max="4" width="13" customWidth="1"/>
    <col min="5" max="5" width="19.7047619047619" customWidth="1"/>
    <col min="6" max="6" width="9.85714285714286" customWidth="1"/>
    <col min="7" max="7" width="17.7142857142857" customWidth="1"/>
    <col min="8" max="11" width="15.4190476190476" customWidth="1"/>
  </cols>
  <sheetData>
    <row r="1" ht="13.5" customHeight="1" spans="1:11">
      <c r="A1" s="2"/>
      <c r="B1" s="2"/>
      <c r="C1" s="2"/>
      <c r="D1" s="3"/>
      <c r="E1" s="3"/>
      <c r="F1" s="3"/>
      <c r="G1" s="3"/>
      <c r="H1" s="4"/>
      <c r="I1" s="4"/>
      <c r="J1" s="4"/>
      <c r="K1" s="37" t="s">
        <v>382</v>
      </c>
    </row>
    <row r="2" ht="27.75" customHeight="1" spans="1:11">
      <c r="A2" s="6" t="str">
        <f>"2025"&amp;"年上级补助项目支出预算表"</f>
        <v>2025年上级补助项目支出预算表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7" customHeight="1" spans="1:11">
      <c r="A3" s="7" t="s">
        <v>1</v>
      </c>
      <c r="B3" s="8"/>
      <c r="C3" s="8"/>
      <c r="D3" s="8"/>
      <c r="E3" s="8"/>
      <c r="F3" s="8"/>
      <c r="G3" s="8"/>
      <c r="H3" s="9"/>
      <c r="I3" s="9"/>
      <c r="J3" s="9"/>
      <c r="K3" s="10" t="s">
        <v>28</v>
      </c>
    </row>
    <row r="4" ht="21.75" customHeight="1" spans="1:11">
      <c r="A4" s="30" t="s">
        <v>245</v>
      </c>
      <c r="B4" s="30" t="s">
        <v>164</v>
      </c>
      <c r="C4" s="30" t="s">
        <v>246</v>
      </c>
      <c r="D4" s="31" t="s">
        <v>165</v>
      </c>
      <c r="E4" s="31" t="s">
        <v>166</v>
      </c>
      <c r="F4" s="31" t="s">
        <v>247</v>
      </c>
      <c r="G4" s="31" t="s">
        <v>248</v>
      </c>
      <c r="H4" s="32" t="s">
        <v>31</v>
      </c>
      <c r="I4" s="32" t="s">
        <v>383</v>
      </c>
      <c r="J4" s="32"/>
      <c r="K4" s="32"/>
    </row>
    <row r="5" ht="21.75" customHeight="1" spans="1:11">
      <c r="A5" s="30"/>
      <c r="B5" s="30"/>
      <c r="C5" s="30"/>
      <c r="D5" s="31"/>
      <c r="E5" s="31"/>
      <c r="F5" s="31"/>
      <c r="G5" s="31"/>
      <c r="H5" s="32"/>
      <c r="I5" s="31" t="s">
        <v>35</v>
      </c>
      <c r="J5" s="31" t="s">
        <v>36</v>
      </c>
      <c r="K5" s="31" t="s">
        <v>37</v>
      </c>
    </row>
    <row r="6" ht="40.5" customHeight="1" spans="1:11">
      <c r="A6" s="30"/>
      <c r="B6" s="30"/>
      <c r="C6" s="30"/>
      <c r="D6" s="31"/>
      <c r="E6" s="31"/>
      <c r="F6" s="31"/>
      <c r="G6" s="31"/>
      <c r="H6" s="32"/>
      <c r="I6" s="31" t="s">
        <v>34</v>
      </c>
      <c r="J6" s="31"/>
      <c r="K6" s="31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1">
        <v>10</v>
      </c>
      <c r="K7" s="21">
        <v>11</v>
      </c>
    </row>
    <row r="8" ht="52.5" customHeight="1" spans="1:11">
      <c r="A8" s="33"/>
      <c r="B8" s="23"/>
      <c r="C8" s="33"/>
      <c r="D8" s="33"/>
      <c r="E8" s="33"/>
      <c r="F8" s="33"/>
      <c r="G8" s="33"/>
      <c r="H8" s="24"/>
      <c r="I8" s="24"/>
      <c r="J8" s="24"/>
      <c r="K8" s="38"/>
    </row>
    <row r="9" ht="52.5" customHeight="1" spans="1:11">
      <c r="A9" s="23"/>
      <c r="B9" s="23"/>
      <c r="C9" s="23"/>
      <c r="D9" s="23"/>
      <c r="E9" s="23"/>
      <c r="F9" s="23"/>
      <c r="G9" s="23"/>
      <c r="H9" s="24"/>
      <c r="I9" s="24"/>
      <c r="J9" s="24"/>
      <c r="K9" s="39"/>
    </row>
    <row r="10" ht="30" customHeight="1" spans="1:11">
      <c r="A10" s="34" t="s">
        <v>316</v>
      </c>
      <c r="B10" s="35"/>
      <c r="C10" s="35"/>
      <c r="D10" s="35"/>
      <c r="E10" s="35"/>
      <c r="F10" s="35"/>
      <c r="G10" s="35"/>
      <c r="H10" s="24"/>
      <c r="I10" s="24"/>
      <c r="J10" s="24"/>
      <c r="K10" s="39"/>
    </row>
    <row r="11" ht="23" customHeight="1" spans="1:1">
      <c r="A11" s="36" t="s">
        <v>384</v>
      </c>
    </row>
    <row r="13"/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85" orientation="landscape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showZeros="0" tabSelected="1" workbookViewId="0">
      <selection activeCell="A2" sqref="A2:G2"/>
    </sheetView>
  </sheetViews>
  <sheetFormatPr defaultColWidth="9.14285714285714" defaultRowHeight="14.25" customHeight="1" outlineLevelCol="6"/>
  <cols>
    <col min="1" max="1" width="20.0571428571429" customWidth="1"/>
    <col min="2" max="2" width="20.1428571428571" customWidth="1"/>
    <col min="3" max="3" width="15.7142857142857" customWidth="1"/>
    <col min="4" max="4" width="13" customWidth="1"/>
    <col min="5" max="5" width="19.7047619047619" customWidth="1"/>
    <col min="6" max="7" width="21.0571428571429" customWidth="1"/>
  </cols>
  <sheetData>
    <row r="1" ht="13.5" customHeight="1" spans="1:7">
      <c r="A1" s="2"/>
      <c r="B1" s="2"/>
      <c r="C1" s="2"/>
      <c r="D1" s="3"/>
      <c r="E1" s="4"/>
      <c r="F1" s="4"/>
      <c r="G1" s="5" t="s">
        <v>385</v>
      </c>
    </row>
    <row r="2" ht="27.75" customHeight="1" spans="1:7">
      <c r="A2" s="6" t="str">
        <f>"2025"&amp;"年部门项目支出中期规划预算表"</f>
        <v>2025年部门项目支出中期规划预算表</v>
      </c>
      <c r="B2" s="6"/>
      <c r="C2" s="6"/>
      <c r="D2" s="6"/>
      <c r="E2" s="6"/>
      <c r="F2" s="6"/>
      <c r="G2" s="6"/>
    </row>
    <row r="3" s="1" customFormat="1" ht="24" customHeight="1" spans="1:7">
      <c r="A3" s="7" t="s">
        <v>1</v>
      </c>
      <c r="B3" s="8"/>
      <c r="C3" s="8"/>
      <c r="D3" s="8"/>
      <c r="E3" s="9"/>
      <c r="F3" s="9"/>
      <c r="G3" s="10" t="s">
        <v>28</v>
      </c>
    </row>
    <row r="4" ht="21.75" customHeight="1" spans="1:7">
      <c r="A4" s="11" t="s">
        <v>246</v>
      </c>
      <c r="B4" s="11" t="s">
        <v>245</v>
      </c>
      <c r="C4" s="11" t="s">
        <v>164</v>
      </c>
      <c r="D4" s="12" t="s">
        <v>386</v>
      </c>
      <c r="E4" s="13" t="s">
        <v>35</v>
      </c>
      <c r="F4" s="14"/>
      <c r="G4" s="15"/>
    </row>
    <row r="5" ht="21.75" customHeight="1" spans="1:7">
      <c r="A5" s="16"/>
      <c r="B5" s="16"/>
      <c r="C5" s="16"/>
      <c r="D5" s="17"/>
      <c r="E5" s="12" t="str">
        <f>"2025"&amp;"年"</f>
        <v>2025年</v>
      </c>
      <c r="F5" s="12" t="str">
        <f>"2025"+1&amp;"年"</f>
        <v>2026年</v>
      </c>
      <c r="G5" s="12" t="str">
        <f>"2025"+2&amp;"年"</f>
        <v>2027年</v>
      </c>
    </row>
    <row r="6" ht="40.5" customHeight="1" spans="1:7">
      <c r="A6" s="18"/>
      <c r="B6" s="18"/>
      <c r="C6" s="18"/>
      <c r="D6" s="19"/>
      <c r="E6" s="19" t="s">
        <v>34</v>
      </c>
      <c r="F6" s="19" t="s">
        <v>34</v>
      </c>
      <c r="G6" s="19" t="s">
        <v>34</v>
      </c>
    </row>
    <row r="7" ht="15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ht="52.5" customHeight="1" spans="1:7">
      <c r="A8" s="22" t="s">
        <v>47</v>
      </c>
      <c r="B8" s="23"/>
      <c r="C8" s="23"/>
      <c r="D8" s="23"/>
      <c r="E8" s="24">
        <v>500000</v>
      </c>
      <c r="F8" s="24"/>
      <c r="G8" s="24"/>
    </row>
    <row r="9" ht="52.5" customHeight="1" spans="1:7">
      <c r="A9" s="25"/>
      <c r="B9" s="23" t="s">
        <v>387</v>
      </c>
      <c r="C9" s="23" t="s">
        <v>258</v>
      </c>
      <c r="D9" s="23" t="s">
        <v>388</v>
      </c>
      <c r="E9" s="24">
        <v>84440</v>
      </c>
      <c r="F9" s="24"/>
      <c r="G9" s="24"/>
    </row>
    <row r="10" ht="52.5" customHeight="1" spans="1:7">
      <c r="A10" s="26"/>
      <c r="B10" s="23" t="s">
        <v>387</v>
      </c>
      <c r="C10" s="23" t="s">
        <v>262</v>
      </c>
      <c r="D10" s="23" t="s">
        <v>388</v>
      </c>
      <c r="E10" s="24">
        <v>55560</v>
      </c>
      <c r="F10" s="24"/>
      <c r="G10" s="24"/>
    </row>
    <row r="11" ht="52.5" customHeight="1" spans="1:7">
      <c r="A11" s="26"/>
      <c r="B11" s="23" t="s">
        <v>387</v>
      </c>
      <c r="C11" s="23" t="s">
        <v>251</v>
      </c>
      <c r="D11" s="23" t="s">
        <v>388</v>
      </c>
      <c r="E11" s="24">
        <v>60000</v>
      </c>
      <c r="F11" s="24"/>
      <c r="G11" s="24"/>
    </row>
    <row r="12" ht="52.5" customHeight="1" spans="1:7">
      <c r="A12" s="26"/>
      <c r="B12" s="23" t="s">
        <v>387</v>
      </c>
      <c r="C12" s="23" t="s">
        <v>256</v>
      </c>
      <c r="D12" s="23" t="s">
        <v>388</v>
      </c>
      <c r="E12" s="24">
        <v>300000</v>
      </c>
      <c r="F12" s="24"/>
      <c r="G12" s="24"/>
    </row>
    <row r="13" ht="30" customHeight="1" spans="1:7">
      <c r="A13" s="27" t="s">
        <v>31</v>
      </c>
      <c r="B13" s="28" t="s">
        <v>372</v>
      </c>
      <c r="C13" s="28"/>
      <c r="D13" s="29"/>
      <c r="E13" s="24">
        <v>500000</v>
      </c>
      <c r="F13" s="24"/>
      <c r="G13" s="24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9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3"/>
  <sheetViews>
    <sheetView showZeros="0" workbookViewId="0">
      <selection activeCell="A2" sqref="A2:S2"/>
    </sheetView>
  </sheetViews>
  <sheetFormatPr defaultColWidth="9.14285714285714" defaultRowHeight="12" customHeight="1"/>
  <cols>
    <col min="1" max="1" width="10.4285714285714" customWidth="1"/>
    <col min="2" max="2" width="18.7142857142857" customWidth="1"/>
    <col min="3" max="3" width="16.1428571428571" customWidth="1"/>
    <col min="4" max="4" width="15.8571428571429" customWidth="1"/>
    <col min="5" max="5" width="19.5714285714286" customWidth="1"/>
    <col min="6" max="6" width="4.4" customWidth="1"/>
    <col min="7" max="8" width="5.2" customWidth="1"/>
    <col min="9" max="9" width="3.8" customWidth="1"/>
    <col min="10" max="14" width="5.2" customWidth="1"/>
    <col min="15" max="15" width="3.6" customWidth="1"/>
    <col min="16" max="16" width="5.2" customWidth="1"/>
    <col min="17" max="17" width="4.6952380952381" customWidth="1"/>
    <col min="18" max="19" width="5.2" customWidth="1"/>
  </cols>
  <sheetData>
    <row r="1" ht="16.5" customHeight="1" spans="1:17">
      <c r="A1" s="194"/>
      <c r="B1" s="2"/>
      <c r="C1" s="2"/>
      <c r="D1" s="2"/>
      <c r="E1" s="2"/>
      <c r="F1" s="2"/>
      <c r="G1" s="2"/>
      <c r="H1" s="2"/>
      <c r="I1" s="81"/>
      <c r="J1" s="2"/>
      <c r="K1" s="2"/>
      <c r="L1" s="2"/>
      <c r="M1" s="2"/>
      <c r="N1" s="2"/>
      <c r="O1" s="2"/>
      <c r="P1" s="87" t="s">
        <v>27</v>
      </c>
      <c r="Q1" s="87" t="s">
        <v>27</v>
      </c>
    </row>
    <row r="2" ht="36.75" customHeight="1" spans="1:19">
      <c r="A2" s="6" t="str">
        <f>"2025"&amp;"年部门收入预算表"</f>
        <v>2025年部门收入预算表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customFormat="1" ht="29" customHeight="1" spans="1:17">
      <c r="A3" s="42" t="s">
        <v>1</v>
      </c>
      <c r="B3" s="42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3" t="s">
        <v>28</v>
      </c>
      <c r="Q3" s="193"/>
    </row>
    <row r="4" customFormat="1" ht="21" customHeight="1" spans="1:19">
      <c r="A4" s="12" t="s">
        <v>29</v>
      </c>
      <c r="B4" s="12" t="s">
        <v>30</v>
      </c>
      <c r="C4" s="12" t="s">
        <v>31</v>
      </c>
      <c r="D4" s="44" t="s">
        <v>32</v>
      </c>
      <c r="E4" s="45"/>
      <c r="F4" s="45"/>
      <c r="G4" s="45"/>
      <c r="H4" s="45"/>
      <c r="I4" s="14"/>
      <c r="J4" s="45"/>
      <c r="K4" s="45"/>
      <c r="L4" s="45"/>
      <c r="M4" s="45"/>
      <c r="N4" s="46"/>
      <c r="O4" s="44" t="s">
        <v>33</v>
      </c>
      <c r="P4" s="45"/>
      <c r="Q4" s="45"/>
      <c r="R4" s="45"/>
      <c r="S4" s="46"/>
    </row>
    <row r="5" customFormat="1" ht="41.25" customHeight="1" spans="1:19">
      <c r="A5" s="17"/>
      <c r="B5" s="17"/>
      <c r="C5" s="17"/>
      <c r="D5" s="17" t="s">
        <v>34</v>
      </c>
      <c r="E5" s="17" t="s">
        <v>35</v>
      </c>
      <c r="F5" s="17" t="s">
        <v>36</v>
      </c>
      <c r="G5" s="17" t="s">
        <v>37</v>
      </c>
      <c r="H5" s="12" t="s">
        <v>38</v>
      </c>
      <c r="I5" s="198" t="s">
        <v>39</v>
      </c>
      <c r="J5" s="198"/>
      <c r="K5" s="198"/>
      <c r="L5" s="198"/>
      <c r="M5" s="198"/>
      <c r="N5" s="198"/>
      <c r="O5" s="12" t="s">
        <v>34</v>
      </c>
      <c r="P5" s="12" t="s">
        <v>35</v>
      </c>
      <c r="Q5" s="12" t="s">
        <v>36</v>
      </c>
      <c r="R5" s="12" t="s">
        <v>37</v>
      </c>
      <c r="S5" s="12" t="s">
        <v>40</v>
      </c>
    </row>
    <row r="6" customFormat="1" ht="67" customHeight="1" spans="1:19">
      <c r="A6" s="67"/>
      <c r="B6" s="67"/>
      <c r="C6" s="67"/>
      <c r="D6" s="83"/>
      <c r="E6" s="83"/>
      <c r="F6" s="83"/>
      <c r="G6" s="67"/>
      <c r="H6" s="67"/>
      <c r="I6" s="32" t="s">
        <v>34</v>
      </c>
      <c r="J6" s="30" t="s">
        <v>41</v>
      </c>
      <c r="K6" s="30" t="s">
        <v>42</v>
      </c>
      <c r="L6" s="11" t="s">
        <v>43</v>
      </c>
      <c r="M6" s="11" t="s">
        <v>44</v>
      </c>
      <c r="N6" s="11" t="s">
        <v>45</v>
      </c>
      <c r="O6" s="83"/>
      <c r="P6" s="83"/>
      <c r="Q6" s="83"/>
      <c r="R6" s="83"/>
      <c r="S6" s="83"/>
    </row>
    <row r="7" customFormat="1" ht="21" customHeight="1" spans="1:19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55">
        <v>19</v>
      </c>
    </row>
    <row r="8" customFormat="1" ht="101" customHeight="1" spans="1:19">
      <c r="A8" s="85" t="s">
        <v>46</v>
      </c>
      <c r="B8" s="85" t="s">
        <v>47</v>
      </c>
      <c r="C8" s="195">
        <v>5409099.23</v>
      </c>
      <c r="D8" s="195">
        <v>5409099.23</v>
      </c>
      <c r="E8" s="195">
        <v>5409099.23</v>
      </c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</row>
    <row r="9" customFormat="1" ht="30" customHeight="1" spans="1:19">
      <c r="A9" s="13" t="s">
        <v>31</v>
      </c>
      <c r="B9" s="196"/>
      <c r="C9" s="197">
        <v>5409099.23</v>
      </c>
      <c r="D9" s="197">
        <v>5409099.23</v>
      </c>
      <c r="E9" s="197">
        <v>5409099.23</v>
      </c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</row>
    <row r="10" customFormat="1" ht="15"/>
    <row r="11" customFormat="1" ht="15"/>
    <row r="12" customFormat="1" ht="15"/>
    <row r="13" customFormat="1" ht="15"/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workbookViewId="0">
      <selection activeCell="A2" sqref="A2:O2"/>
    </sheetView>
  </sheetViews>
  <sheetFormatPr defaultColWidth="8.85714285714286" defaultRowHeight="15" customHeight="1"/>
  <cols>
    <col min="1" max="1" width="12" style="92" customWidth="1"/>
    <col min="2" max="2" width="40" style="182" customWidth="1"/>
    <col min="3" max="5" width="18.2857142857143" customWidth="1"/>
    <col min="6" max="6" width="13.8571428571429" customWidth="1"/>
    <col min="7" max="7" width="5.09523809523809" customWidth="1"/>
    <col min="8" max="8" width="5.4" customWidth="1"/>
    <col min="9" max="9" width="6.5047619047619" customWidth="1"/>
    <col min="10" max="10" width="6.6952380952381" customWidth="1"/>
    <col min="11" max="11" width="4.2" customWidth="1"/>
    <col min="12" max="12" width="6.6952380952381" customWidth="1"/>
    <col min="13" max="13" width="5" customWidth="1"/>
    <col min="14" max="15" width="6.6952380952381" customWidth="1"/>
  </cols>
  <sheetData>
    <row r="1" ht="18.75" customHeight="1" spans="1:15">
      <c r="A1" s="183"/>
      <c r="B1" s="184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59" t="s">
        <v>48</v>
      </c>
      <c r="O1" s="59"/>
    </row>
    <row r="2" ht="36" customHeight="1" spans="1:15">
      <c r="A2" s="186" t="str">
        <f>"2025"&amp;"年部门支出预算表"</f>
        <v>2025年部门支出预算表</v>
      </c>
      <c r="B2" s="187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customFormat="1" ht="18.75" customHeight="1" spans="1:15">
      <c r="A3" s="42" t="s">
        <v>1</v>
      </c>
      <c r="B3" s="188"/>
      <c r="C3" s="42"/>
      <c r="D3" s="42"/>
      <c r="E3" s="42"/>
      <c r="F3" s="42"/>
      <c r="G3" s="189"/>
      <c r="H3" s="189"/>
      <c r="I3" s="189"/>
      <c r="J3" s="189"/>
      <c r="K3" s="189"/>
      <c r="L3" s="189"/>
      <c r="M3" s="189"/>
      <c r="N3" s="193" t="s">
        <v>2</v>
      </c>
      <c r="O3" s="193"/>
    </row>
    <row r="4" customFormat="1" ht="18" customHeight="1" spans="1:15">
      <c r="A4" s="190" t="s">
        <v>49</v>
      </c>
      <c r="B4" s="191" t="s">
        <v>50</v>
      </c>
      <c r="C4" s="190" t="s">
        <v>31</v>
      </c>
      <c r="D4" s="190" t="s">
        <v>35</v>
      </c>
      <c r="E4" s="190"/>
      <c r="F4" s="190"/>
      <c r="G4" s="190" t="s">
        <v>36</v>
      </c>
      <c r="H4" s="190" t="s">
        <v>37</v>
      </c>
      <c r="I4" s="190" t="s">
        <v>51</v>
      </c>
      <c r="J4" s="190" t="s">
        <v>52</v>
      </c>
      <c r="K4" s="190"/>
      <c r="L4" s="190"/>
      <c r="M4" s="190"/>
      <c r="N4" s="190"/>
      <c r="O4" s="190"/>
    </row>
    <row r="5" customFormat="1" ht="63" customHeight="1" spans="1:15">
      <c r="A5" s="190"/>
      <c r="B5" s="191"/>
      <c r="C5" s="190"/>
      <c r="D5" s="190" t="s">
        <v>34</v>
      </c>
      <c r="E5" s="190" t="s">
        <v>53</v>
      </c>
      <c r="F5" s="190" t="s">
        <v>54</v>
      </c>
      <c r="G5" s="190"/>
      <c r="H5" s="190"/>
      <c r="I5" s="190"/>
      <c r="J5" s="190" t="s">
        <v>34</v>
      </c>
      <c r="K5" s="190" t="s">
        <v>55</v>
      </c>
      <c r="L5" s="190" t="s">
        <v>56</v>
      </c>
      <c r="M5" s="190" t="s">
        <v>57</v>
      </c>
      <c r="N5" s="190" t="s">
        <v>58</v>
      </c>
      <c r="O5" s="190" t="s">
        <v>59</v>
      </c>
    </row>
    <row r="6" customFormat="1" ht="18" customHeight="1" spans="1:15">
      <c r="A6" s="32" t="s">
        <v>60</v>
      </c>
      <c r="B6" s="31" t="s">
        <v>61</v>
      </c>
      <c r="C6" s="32" t="s">
        <v>62</v>
      </c>
      <c r="D6" s="32" t="s">
        <v>63</v>
      </c>
      <c r="E6" s="32" t="s">
        <v>64</v>
      </c>
      <c r="F6" s="32" t="s">
        <v>65</v>
      </c>
      <c r="G6" s="32" t="s">
        <v>66</v>
      </c>
      <c r="H6" s="32" t="s">
        <v>67</v>
      </c>
      <c r="I6" s="32" t="s">
        <v>68</v>
      </c>
      <c r="J6" s="32" t="s">
        <v>69</v>
      </c>
      <c r="K6" s="32" t="s">
        <v>70</v>
      </c>
      <c r="L6" s="32" t="s">
        <v>71</v>
      </c>
      <c r="M6" s="32" t="s">
        <v>72</v>
      </c>
      <c r="N6" s="32" t="s">
        <v>73</v>
      </c>
      <c r="O6" s="32" t="s">
        <v>74</v>
      </c>
    </row>
    <row r="7" customFormat="1" ht="18" customHeight="1" spans="1:15">
      <c r="A7" s="190" t="s">
        <v>75</v>
      </c>
      <c r="B7" s="191" t="s">
        <v>76</v>
      </c>
      <c r="C7" s="153">
        <v>4906260.04</v>
      </c>
      <c r="D7" s="153">
        <v>4906260.04</v>
      </c>
      <c r="E7" s="153">
        <v>4406260.04</v>
      </c>
      <c r="F7" s="153">
        <v>500000</v>
      </c>
      <c r="G7" s="153"/>
      <c r="H7" s="153"/>
      <c r="I7" s="153"/>
      <c r="J7" s="153"/>
      <c r="K7" s="153"/>
      <c r="L7" s="153"/>
      <c r="M7" s="153"/>
      <c r="N7" s="153"/>
      <c r="O7" s="153"/>
    </row>
    <row r="8" customFormat="1" ht="25" customHeight="1" spans="1:15">
      <c r="A8" s="190" t="s">
        <v>77</v>
      </c>
      <c r="B8" s="191" t="s">
        <v>78</v>
      </c>
      <c r="C8" s="153">
        <v>4906260.04</v>
      </c>
      <c r="D8" s="153">
        <v>4906260.04</v>
      </c>
      <c r="E8" s="153">
        <v>4406260.04</v>
      </c>
      <c r="F8" s="153">
        <v>500000</v>
      </c>
      <c r="G8" s="153"/>
      <c r="H8" s="153"/>
      <c r="I8" s="153"/>
      <c r="J8" s="153"/>
      <c r="K8" s="153"/>
      <c r="L8" s="153"/>
      <c r="M8" s="153"/>
      <c r="N8" s="153"/>
      <c r="O8" s="153"/>
    </row>
    <row r="9" customFormat="1" ht="18" customHeight="1" spans="1:15">
      <c r="A9" s="190" t="s">
        <v>79</v>
      </c>
      <c r="B9" s="191" t="s">
        <v>80</v>
      </c>
      <c r="C9" s="153">
        <v>1626412.04</v>
      </c>
      <c r="D9" s="153">
        <v>1626412.04</v>
      </c>
      <c r="E9" s="153">
        <v>1626412.04</v>
      </c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customFormat="1" ht="18" customHeight="1" spans="1:15">
      <c r="A10" s="190" t="s">
        <v>81</v>
      </c>
      <c r="B10" s="191" t="s">
        <v>82</v>
      </c>
      <c r="C10" s="153">
        <v>3279848</v>
      </c>
      <c r="D10" s="153">
        <v>3279848</v>
      </c>
      <c r="E10" s="153">
        <v>2779848</v>
      </c>
      <c r="F10" s="153">
        <v>500000</v>
      </c>
      <c r="G10" s="153"/>
      <c r="H10" s="153"/>
      <c r="I10" s="153"/>
      <c r="J10" s="153"/>
      <c r="K10" s="153"/>
      <c r="L10" s="153"/>
      <c r="M10" s="153"/>
      <c r="N10" s="153"/>
      <c r="O10" s="153"/>
    </row>
    <row r="11" customFormat="1" ht="18" customHeight="1" spans="1:15">
      <c r="A11" s="190" t="s">
        <v>83</v>
      </c>
      <c r="B11" s="191" t="s">
        <v>84</v>
      </c>
      <c r="C11" s="153">
        <v>222548.27</v>
      </c>
      <c r="D11" s="153">
        <v>222548.27</v>
      </c>
      <c r="E11" s="153">
        <v>222548.27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</row>
    <row r="12" customFormat="1" ht="24" customHeight="1" spans="1:15">
      <c r="A12" s="190" t="s">
        <v>85</v>
      </c>
      <c r="B12" s="191" t="s">
        <v>86</v>
      </c>
      <c r="C12" s="153">
        <v>220530.09</v>
      </c>
      <c r="D12" s="153">
        <v>220530.09</v>
      </c>
      <c r="E12" s="153">
        <v>220530.09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</row>
    <row r="13" customFormat="1" ht="24" customHeight="1" spans="1:15">
      <c r="A13" s="190" t="s">
        <v>87</v>
      </c>
      <c r="B13" s="191" t="s">
        <v>88</v>
      </c>
      <c r="C13" s="153">
        <v>220530.09</v>
      </c>
      <c r="D13" s="153">
        <v>220530.09</v>
      </c>
      <c r="E13" s="153">
        <v>220530.09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customFormat="1" ht="24" customHeight="1" spans="1:15">
      <c r="A14" s="190" t="s">
        <v>89</v>
      </c>
      <c r="B14" s="191" t="s">
        <v>90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customFormat="1" ht="23" customHeight="1" spans="1:15">
      <c r="A15" s="190" t="s">
        <v>91</v>
      </c>
      <c r="B15" s="191" t="s">
        <v>92</v>
      </c>
      <c r="C15" s="153">
        <v>2018.18</v>
      </c>
      <c r="D15" s="153">
        <v>2018.18</v>
      </c>
      <c r="E15" s="153">
        <v>2018.18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</row>
    <row r="16" customFormat="1" ht="23" customHeight="1" spans="1:15">
      <c r="A16" s="190" t="s">
        <v>93</v>
      </c>
      <c r="B16" s="191" t="s">
        <v>92</v>
      </c>
      <c r="C16" s="153">
        <v>2018.18</v>
      </c>
      <c r="D16" s="153">
        <v>2018.18</v>
      </c>
      <c r="E16" s="153">
        <v>2018.18</v>
      </c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customFormat="1" ht="18" customHeight="1" spans="1:15">
      <c r="A17" s="190" t="s">
        <v>94</v>
      </c>
      <c r="B17" s="191" t="s">
        <v>95</v>
      </c>
      <c r="C17" s="153">
        <v>114893.36</v>
      </c>
      <c r="D17" s="153">
        <v>114893.36</v>
      </c>
      <c r="E17" s="153">
        <v>114893.36</v>
      </c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customFormat="1" ht="18" customHeight="1" spans="1:15">
      <c r="A18" s="190" t="s">
        <v>96</v>
      </c>
      <c r="B18" s="191" t="s">
        <v>97</v>
      </c>
      <c r="C18" s="153">
        <v>114893.36</v>
      </c>
      <c r="D18" s="153">
        <v>114893.36</v>
      </c>
      <c r="E18" s="153">
        <v>114893.36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customFormat="1" ht="18" customHeight="1" spans="1:15">
      <c r="A19" s="190" t="s">
        <v>98</v>
      </c>
      <c r="B19" s="191" t="s">
        <v>99</v>
      </c>
      <c r="C19" s="153">
        <v>112136.73</v>
      </c>
      <c r="D19" s="153">
        <v>112136.73</v>
      </c>
      <c r="E19" s="153">
        <v>112136.73</v>
      </c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customFormat="1" ht="18" customHeight="1" spans="1:15">
      <c r="A20" s="190" t="s">
        <v>100</v>
      </c>
      <c r="B20" s="191" t="s">
        <v>101</v>
      </c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customFormat="1" ht="24" customHeight="1" spans="1:15">
      <c r="A21" s="190" t="s">
        <v>102</v>
      </c>
      <c r="B21" s="191" t="s">
        <v>103</v>
      </c>
      <c r="C21" s="153">
        <v>2756.63</v>
      </c>
      <c r="D21" s="153">
        <v>2756.63</v>
      </c>
      <c r="E21" s="153">
        <v>2756.63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</row>
    <row r="22" customFormat="1" ht="18" customHeight="1" spans="1:15">
      <c r="A22" s="190" t="s">
        <v>104</v>
      </c>
      <c r="B22" s="191" t="s">
        <v>105</v>
      </c>
      <c r="C22" s="153">
        <v>165397.56</v>
      </c>
      <c r="D22" s="153">
        <v>165397.56</v>
      </c>
      <c r="E22" s="153">
        <v>165397.56</v>
      </c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customFormat="1" ht="18" customHeight="1" spans="1:15">
      <c r="A23" s="190" t="s">
        <v>106</v>
      </c>
      <c r="B23" s="191" t="s">
        <v>107</v>
      </c>
      <c r="C23" s="153">
        <v>165397.56</v>
      </c>
      <c r="D23" s="153">
        <v>165397.56</v>
      </c>
      <c r="E23" s="153">
        <v>165397.56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customFormat="1" ht="18" customHeight="1" spans="1:15">
      <c r="A24" s="190" t="s">
        <v>108</v>
      </c>
      <c r="B24" s="191" t="s">
        <v>109</v>
      </c>
      <c r="C24" s="153">
        <v>165397.56</v>
      </c>
      <c r="D24" s="153">
        <v>165397.56</v>
      </c>
      <c r="E24" s="153">
        <v>165397.56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customFormat="1" ht="18" customHeight="1" spans="1:15">
      <c r="A25" s="32" t="s">
        <v>31</v>
      </c>
      <c r="B25" s="192"/>
      <c r="C25" s="153">
        <v>5409099.23</v>
      </c>
      <c r="D25" s="153">
        <v>5409099.23</v>
      </c>
      <c r="E25" s="153">
        <v>4909099.23</v>
      </c>
      <c r="F25" s="153">
        <v>500000</v>
      </c>
      <c r="G25" s="153"/>
      <c r="H25" s="153"/>
      <c r="I25" s="153"/>
      <c r="J25" s="153"/>
      <c r="K25" s="153"/>
      <c r="L25" s="153"/>
      <c r="M25" s="153"/>
      <c r="N25" s="153"/>
      <c r="O25" s="153"/>
    </row>
    <row r="26" customFormat="1" spans="1:2">
      <c r="A26" s="92"/>
      <c r="B26" s="182"/>
    </row>
    <row r="27" customFormat="1" spans="1:2">
      <c r="A27" s="92"/>
      <c r="B27" s="182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85" orientation="landscape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A2" sqref="A2:D2"/>
    </sheetView>
  </sheetViews>
  <sheetFormatPr defaultColWidth="9.14285714285714" defaultRowHeight="14.25" customHeight="1" outlineLevelCol="3"/>
  <cols>
    <col min="1" max="1" width="49.4285714285714" customWidth="1"/>
    <col min="2" max="2" width="35.4285714285714" customWidth="1"/>
    <col min="3" max="3" width="50" customWidth="1"/>
    <col min="4" max="4" width="39.1428571428571" customWidth="1"/>
    <col min="5" max="5" width="19.7047619047619" customWidth="1"/>
  </cols>
  <sheetData>
    <row r="1" ht="17.25" customHeight="1" spans="1:4">
      <c r="A1" s="169"/>
      <c r="B1" s="169"/>
      <c r="C1" s="169"/>
      <c r="D1" s="87" t="s">
        <v>110</v>
      </c>
    </row>
    <row r="2" ht="30.75" customHeight="1" spans="1:4">
      <c r="A2" s="6" t="str">
        <f>"2025"&amp;"年部门财政拨款收支预算总表"</f>
        <v>2025年部门财政拨款收支预算总表</v>
      </c>
      <c r="B2" s="6"/>
      <c r="C2" s="6"/>
      <c r="D2" s="6"/>
    </row>
    <row r="3" ht="18.75" customHeight="1" spans="1:4">
      <c r="A3" s="42" t="s">
        <v>1</v>
      </c>
      <c r="B3" s="170"/>
      <c r="C3" s="170"/>
      <c r="D3" s="76" t="s">
        <v>2</v>
      </c>
    </row>
    <row r="4" ht="18" customHeight="1" spans="1:4">
      <c r="A4" s="13" t="s">
        <v>111</v>
      </c>
      <c r="B4" s="15"/>
      <c r="C4" s="13" t="s">
        <v>112</v>
      </c>
      <c r="D4" s="15"/>
    </row>
    <row r="5" ht="18" customHeight="1" spans="1:4">
      <c r="A5" s="171" t="s">
        <v>113</v>
      </c>
      <c r="B5" s="96" t="s">
        <v>6</v>
      </c>
      <c r="C5" s="171" t="s">
        <v>114</v>
      </c>
      <c r="D5" s="96" t="s">
        <v>6</v>
      </c>
    </row>
    <row r="6" ht="18" customHeight="1" spans="1:4">
      <c r="A6" s="172"/>
      <c r="B6" s="101"/>
      <c r="C6" s="172"/>
      <c r="D6" s="101"/>
    </row>
    <row r="7" ht="18" customHeight="1" spans="1:4">
      <c r="A7" s="173" t="s">
        <v>115</v>
      </c>
      <c r="B7" s="174">
        <v>5409099.23</v>
      </c>
      <c r="C7" s="173" t="s">
        <v>116</v>
      </c>
      <c r="D7" s="174">
        <v>5409099.23</v>
      </c>
    </row>
    <row r="8" ht="18" customHeight="1" spans="1:4">
      <c r="A8" s="173" t="s">
        <v>117</v>
      </c>
      <c r="B8" s="174">
        <v>5409099.23</v>
      </c>
      <c r="C8" s="175" t="s">
        <v>118</v>
      </c>
      <c r="D8" s="174">
        <v>4906260.04</v>
      </c>
    </row>
    <row r="9" ht="18" customHeight="1" spans="1:4">
      <c r="A9" s="176" t="s">
        <v>119</v>
      </c>
      <c r="B9" s="177"/>
      <c r="C9" s="175" t="s">
        <v>120</v>
      </c>
      <c r="D9" s="174"/>
    </row>
    <row r="10" ht="18" customHeight="1" spans="1:4">
      <c r="A10" s="176" t="s">
        <v>121</v>
      </c>
      <c r="B10" s="177"/>
      <c r="C10" s="175" t="s">
        <v>122</v>
      </c>
      <c r="D10" s="174"/>
    </row>
    <row r="11" ht="18" customHeight="1" spans="1:4">
      <c r="A11" s="176" t="s">
        <v>123</v>
      </c>
      <c r="B11" s="177"/>
      <c r="C11" s="175" t="s">
        <v>124</v>
      </c>
      <c r="D11" s="174"/>
    </row>
    <row r="12" ht="18" customHeight="1" spans="1:4">
      <c r="A12" s="176" t="s">
        <v>117</v>
      </c>
      <c r="B12" s="177"/>
      <c r="C12" s="175" t="s">
        <v>125</v>
      </c>
      <c r="D12" s="174"/>
    </row>
    <row r="13" ht="18" customHeight="1" spans="1:4">
      <c r="A13" s="176" t="s">
        <v>119</v>
      </c>
      <c r="B13" s="177"/>
      <c r="C13" s="175" t="s">
        <v>126</v>
      </c>
      <c r="D13" s="174"/>
    </row>
    <row r="14" ht="18" customHeight="1" spans="1:4">
      <c r="A14" s="176" t="s">
        <v>121</v>
      </c>
      <c r="B14" s="177"/>
      <c r="C14" s="175" t="s">
        <v>127</v>
      </c>
      <c r="D14" s="174"/>
    </row>
    <row r="15" ht="18" customHeight="1" spans="1:4">
      <c r="A15" s="178"/>
      <c r="B15" s="177"/>
      <c r="C15" s="175" t="s">
        <v>128</v>
      </c>
      <c r="D15" s="174">
        <v>222548.27</v>
      </c>
    </row>
    <row r="16" ht="18" customHeight="1" spans="1:4">
      <c r="A16" s="178"/>
      <c r="B16" s="177"/>
      <c r="C16" s="175" t="s">
        <v>129</v>
      </c>
      <c r="D16" s="174">
        <v>114893.36</v>
      </c>
    </row>
    <row r="17" ht="18" customHeight="1" spans="1:4">
      <c r="A17" s="178"/>
      <c r="B17" s="177"/>
      <c r="C17" s="175" t="s">
        <v>130</v>
      </c>
      <c r="D17" s="174"/>
    </row>
    <row r="18" ht="18" customHeight="1" spans="1:4">
      <c r="A18" s="178"/>
      <c r="B18" s="177"/>
      <c r="C18" s="175" t="s">
        <v>131</v>
      </c>
      <c r="D18" s="174"/>
    </row>
    <row r="19" ht="18" customHeight="1" spans="1:4">
      <c r="A19" s="178"/>
      <c r="B19" s="177"/>
      <c r="C19" s="175" t="s">
        <v>132</v>
      </c>
      <c r="D19" s="174"/>
    </row>
    <row r="20" ht="18" customHeight="1" spans="1:4">
      <c r="A20" s="173"/>
      <c r="B20" s="177"/>
      <c r="C20" s="175" t="s">
        <v>133</v>
      </c>
      <c r="D20" s="174"/>
    </row>
    <row r="21" ht="18" customHeight="1" spans="1:4">
      <c r="A21" s="173"/>
      <c r="B21" s="177"/>
      <c r="C21" s="173" t="s">
        <v>134</v>
      </c>
      <c r="D21" s="174"/>
    </row>
    <row r="22" ht="18" customHeight="1" spans="1:4">
      <c r="A22" s="173"/>
      <c r="B22" s="177"/>
      <c r="C22" s="173" t="s">
        <v>135</v>
      </c>
      <c r="D22" s="174"/>
    </row>
    <row r="23" ht="18" customHeight="1" spans="1:4">
      <c r="A23" s="173"/>
      <c r="B23" s="177"/>
      <c r="C23" s="173" t="s">
        <v>136</v>
      </c>
      <c r="D23" s="174"/>
    </row>
    <row r="24" ht="18" customHeight="1" spans="1:4">
      <c r="A24" s="173"/>
      <c r="B24" s="177"/>
      <c r="C24" s="173" t="s">
        <v>137</v>
      </c>
      <c r="D24" s="174"/>
    </row>
    <row r="25" ht="18" customHeight="1" spans="1:4">
      <c r="A25" s="173"/>
      <c r="B25" s="177"/>
      <c r="C25" s="173" t="s">
        <v>138</v>
      </c>
      <c r="D25" s="174"/>
    </row>
    <row r="26" ht="18" customHeight="1" spans="1:4">
      <c r="A26" s="175"/>
      <c r="B26" s="177"/>
      <c r="C26" s="173" t="s">
        <v>139</v>
      </c>
      <c r="D26" s="174">
        <v>165397.56</v>
      </c>
    </row>
    <row r="27" ht="18" customHeight="1" spans="1:4">
      <c r="A27" s="173"/>
      <c r="B27" s="177"/>
      <c r="C27" s="173" t="s">
        <v>140</v>
      </c>
      <c r="D27" s="174"/>
    </row>
    <row r="28" ht="18" customHeight="1" spans="1:4">
      <c r="A28" s="173"/>
      <c r="B28" s="177"/>
      <c r="C28" s="176" t="s">
        <v>141</v>
      </c>
      <c r="D28" s="174"/>
    </row>
    <row r="29" ht="18" customHeight="1" spans="1:4">
      <c r="A29" s="173"/>
      <c r="B29" s="177"/>
      <c r="C29" s="173" t="s">
        <v>142</v>
      </c>
      <c r="D29" s="174"/>
    </row>
    <row r="30" ht="18" customHeight="1" spans="1:4">
      <c r="A30" s="175"/>
      <c r="B30" s="177"/>
      <c r="C30" s="173" t="s">
        <v>143</v>
      </c>
      <c r="D30" s="174"/>
    </row>
    <row r="31" ht="18" customHeight="1" spans="1:4">
      <c r="A31" s="175"/>
      <c r="B31" s="177"/>
      <c r="C31" s="173" t="s">
        <v>144</v>
      </c>
      <c r="D31" s="174"/>
    </row>
    <row r="32" ht="18" customHeight="1" spans="1:4">
      <c r="A32" s="175"/>
      <c r="B32" s="177"/>
      <c r="C32" s="176" t="s">
        <v>145</v>
      </c>
      <c r="D32" s="174"/>
    </row>
    <row r="33" ht="18" customHeight="1" spans="1:4">
      <c r="A33" s="175"/>
      <c r="B33" s="177"/>
      <c r="C33" s="176" t="s">
        <v>146</v>
      </c>
      <c r="D33" s="174"/>
    </row>
    <row r="34" ht="18" customHeight="1" spans="1:4">
      <c r="A34" s="175"/>
      <c r="B34" s="179"/>
      <c r="C34" s="173" t="s">
        <v>147</v>
      </c>
      <c r="D34" s="180"/>
    </row>
    <row r="35" ht="18" customHeight="1" spans="1:4">
      <c r="A35" s="175"/>
      <c r="B35" s="177"/>
      <c r="C35" s="173" t="s">
        <v>148</v>
      </c>
      <c r="D35" s="174"/>
    </row>
    <row r="36" ht="18" customHeight="1" spans="1:4">
      <c r="A36" s="181" t="s">
        <v>25</v>
      </c>
      <c r="B36" s="177">
        <v>5409099.23</v>
      </c>
      <c r="C36" s="181" t="s">
        <v>26</v>
      </c>
      <c r="D36" s="174">
        <v>5409099.23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0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A2" sqref="A2:G2"/>
    </sheetView>
  </sheetViews>
  <sheetFormatPr defaultColWidth="10.2761904761905" defaultRowHeight="15" customHeight="1" outlineLevelCol="6"/>
  <cols>
    <col min="1" max="1" width="11.8" customWidth="1"/>
    <col min="2" max="2" width="35.4285714285714" customWidth="1"/>
    <col min="3" max="3" width="14.5714285714286" customWidth="1"/>
    <col min="4" max="4" width="16.8571428571429" customWidth="1"/>
    <col min="5" max="5" width="17.5714285714286" customWidth="1"/>
    <col min="6" max="6" width="14" customWidth="1"/>
    <col min="7" max="7" width="15.2857142857143" customWidth="1"/>
  </cols>
  <sheetData>
    <row r="1" ht="18.75" customHeight="1" spans="1:7">
      <c r="A1" s="130"/>
      <c r="B1" s="130"/>
      <c r="C1" s="130"/>
      <c r="D1" s="130"/>
      <c r="E1" s="130"/>
      <c r="F1" s="130"/>
      <c r="G1" s="135" t="s">
        <v>149</v>
      </c>
    </row>
    <row r="2" ht="33" customHeight="1" spans="1:7">
      <c r="A2" s="164" t="str">
        <f>"2025"&amp;"年一般公共预算支出预算表（按功能科目分类）"</f>
        <v>2025年一般公共预算支出预算表（按功能科目分类）</v>
      </c>
      <c r="B2" s="164"/>
      <c r="C2" s="164"/>
      <c r="D2" s="164"/>
      <c r="E2" s="164"/>
      <c r="F2" s="164"/>
      <c r="G2" s="164"/>
    </row>
    <row r="3" ht="18.75" customHeight="1" spans="1:7">
      <c r="A3" s="165" t="s">
        <v>1</v>
      </c>
      <c r="B3" s="165"/>
      <c r="C3" s="130"/>
      <c r="D3" s="130"/>
      <c r="E3" s="130"/>
      <c r="F3" s="130"/>
      <c r="G3" s="135" t="s">
        <v>2</v>
      </c>
    </row>
    <row r="4" ht="18.75" customHeight="1" spans="1:7">
      <c r="A4" s="166" t="s">
        <v>150</v>
      </c>
      <c r="B4" s="166"/>
      <c r="C4" s="166" t="s">
        <v>31</v>
      </c>
      <c r="D4" s="166" t="s">
        <v>53</v>
      </c>
      <c r="E4" s="166"/>
      <c r="F4" s="166"/>
      <c r="G4" s="166" t="s">
        <v>54</v>
      </c>
    </row>
    <row r="5" ht="18.75" customHeight="1" spans="1:7">
      <c r="A5" s="166" t="s">
        <v>49</v>
      </c>
      <c r="B5" s="166" t="s">
        <v>50</v>
      </c>
      <c r="C5" s="166"/>
      <c r="D5" s="166" t="s">
        <v>34</v>
      </c>
      <c r="E5" s="166" t="s">
        <v>151</v>
      </c>
      <c r="F5" s="166" t="s">
        <v>152</v>
      </c>
      <c r="G5" s="166"/>
    </row>
    <row r="6" ht="18.75" customHeight="1" spans="1:7">
      <c r="A6" s="166" t="s">
        <v>60</v>
      </c>
      <c r="B6" s="166" t="s">
        <v>61</v>
      </c>
      <c r="C6" s="166" t="s">
        <v>62</v>
      </c>
      <c r="D6" s="166" t="s">
        <v>63</v>
      </c>
      <c r="E6" s="166" t="s">
        <v>64</v>
      </c>
      <c r="F6" s="166" t="s">
        <v>65</v>
      </c>
      <c r="G6" s="166" t="s">
        <v>66</v>
      </c>
    </row>
    <row r="7" ht="18.75" customHeight="1" spans="1:7">
      <c r="A7" s="167" t="s">
        <v>75</v>
      </c>
      <c r="B7" s="167" t="s">
        <v>76</v>
      </c>
      <c r="C7" s="168">
        <v>4906260.04</v>
      </c>
      <c r="D7" s="168">
        <v>4406260.04</v>
      </c>
      <c r="E7" s="168">
        <v>4083521</v>
      </c>
      <c r="F7" s="168">
        <v>322739.04</v>
      </c>
      <c r="G7" s="168">
        <v>500000</v>
      </c>
    </row>
    <row r="8" ht="18.75" customHeight="1" outlineLevel="1" spans="1:7">
      <c r="A8" s="167" t="s">
        <v>77</v>
      </c>
      <c r="B8" s="167" t="s">
        <v>78</v>
      </c>
      <c r="C8" s="168">
        <v>4906260.04</v>
      </c>
      <c r="D8" s="168">
        <v>4406260.04</v>
      </c>
      <c r="E8" s="168">
        <v>4083521</v>
      </c>
      <c r="F8" s="168">
        <v>322739.04</v>
      </c>
      <c r="G8" s="168">
        <v>500000</v>
      </c>
    </row>
    <row r="9" ht="18.75" customHeight="1" outlineLevel="2" spans="1:7">
      <c r="A9" s="167" t="s">
        <v>79</v>
      </c>
      <c r="B9" s="167" t="s">
        <v>80</v>
      </c>
      <c r="C9" s="168">
        <v>1626412.04</v>
      </c>
      <c r="D9" s="168">
        <v>1626412.04</v>
      </c>
      <c r="E9" s="168">
        <v>1303673</v>
      </c>
      <c r="F9" s="168">
        <v>322739.04</v>
      </c>
      <c r="G9" s="168"/>
    </row>
    <row r="10" ht="18.75" customHeight="1" outlineLevel="2" spans="1:7">
      <c r="A10" s="167" t="s">
        <v>81</v>
      </c>
      <c r="B10" s="167" t="s">
        <v>82</v>
      </c>
      <c r="C10" s="168">
        <v>3279848</v>
      </c>
      <c r="D10" s="168">
        <v>2779848</v>
      </c>
      <c r="E10" s="168">
        <v>2779848</v>
      </c>
      <c r="F10" s="168"/>
      <c r="G10" s="168">
        <v>500000</v>
      </c>
    </row>
    <row r="11" ht="18.75" customHeight="1" spans="1:7">
      <c r="A11" s="167" t="s">
        <v>83</v>
      </c>
      <c r="B11" s="167" t="s">
        <v>84</v>
      </c>
      <c r="C11" s="168">
        <v>222548.27</v>
      </c>
      <c r="D11" s="168">
        <v>222548.27</v>
      </c>
      <c r="E11" s="168">
        <v>222548.27</v>
      </c>
      <c r="F11" s="168"/>
      <c r="G11" s="168"/>
    </row>
    <row r="12" ht="18.75" customHeight="1" outlineLevel="1" spans="1:7">
      <c r="A12" s="167" t="s">
        <v>85</v>
      </c>
      <c r="B12" s="167" t="s">
        <v>86</v>
      </c>
      <c r="C12" s="168">
        <v>220530.09</v>
      </c>
      <c r="D12" s="168">
        <v>220530.09</v>
      </c>
      <c r="E12" s="168">
        <v>220530.09</v>
      </c>
      <c r="F12" s="168"/>
      <c r="G12" s="168"/>
    </row>
    <row r="13" ht="18.75" customHeight="1" outlineLevel="2" spans="1:7">
      <c r="A13" s="167" t="s">
        <v>87</v>
      </c>
      <c r="B13" s="167" t="s">
        <v>88</v>
      </c>
      <c r="C13" s="168">
        <v>220530.09</v>
      </c>
      <c r="D13" s="168">
        <v>220530.09</v>
      </c>
      <c r="E13" s="168">
        <v>220530.09</v>
      </c>
      <c r="F13" s="168"/>
      <c r="G13" s="168"/>
    </row>
    <row r="14" ht="18.75" customHeight="1" outlineLevel="1" spans="1:7">
      <c r="A14" s="167" t="s">
        <v>91</v>
      </c>
      <c r="B14" s="167" t="s">
        <v>92</v>
      </c>
      <c r="C14" s="168">
        <v>2018.18</v>
      </c>
      <c r="D14" s="168">
        <v>2018.18</v>
      </c>
      <c r="E14" s="168">
        <v>2018.18</v>
      </c>
      <c r="F14" s="168"/>
      <c r="G14" s="168"/>
    </row>
    <row r="15" ht="18.75" customHeight="1" outlineLevel="2" spans="1:7">
      <c r="A15" s="167" t="s">
        <v>93</v>
      </c>
      <c r="B15" s="167" t="s">
        <v>92</v>
      </c>
      <c r="C15" s="168">
        <v>2018.18</v>
      </c>
      <c r="D15" s="168">
        <v>2018.18</v>
      </c>
      <c r="E15" s="168">
        <v>2018.18</v>
      </c>
      <c r="F15" s="168"/>
      <c r="G15" s="168"/>
    </row>
    <row r="16" ht="18.75" customHeight="1" spans="1:7">
      <c r="A16" s="167" t="s">
        <v>94</v>
      </c>
      <c r="B16" s="167" t="s">
        <v>95</v>
      </c>
      <c r="C16" s="168">
        <v>114893.36</v>
      </c>
      <c r="D16" s="168">
        <v>114893.36</v>
      </c>
      <c r="E16" s="168">
        <v>114893.36</v>
      </c>
      <c r="F16" s="168"/>
      <c r="G16" s="168"/>
    </row>
    <row r="17" ht="18.75" customHeight="1" outlineLevel="1" spans="1:7">
      <c r="A17" s="167" t="s">
        <v>96</v>
      </c>
      <c r="B17" s="167" t="s">
        <v>97</v>
      </c>
      <c r="C17" s="168">
        <v>114893.36</v>
      </c>
      <c r="D17" s="168">
        <v>114893.36</v>
      </c>
      <c r="E17" s="168">
        <v>114893.36</v>
      </c>
      <c r="F17" s="168"/>
      <c r="G17" s="168"/>
    </row>
    <row r="18" ht="18.75" customHeight="1" outlineLevel="2" spans="1:7">
      <c r="A18" s="167" t="s">
        <v>98</v>
      </c>
      <c r="B18" s="167" t="s">
        <v>99</v>
      </c>
      <c r="C18" s="168">
        <v>112136.73</v>
      </c>
      <c r="D18" s="168">
        <v>112136.73</v>
      </c>
      <c r="E18" s="168">
        <v>112136.73</v>
      </c>
      <c r="F18" s="168"/>
      <c r="G18" s="168"/>
    </row>
    <row r="19" ht="18.75" customHeight="1" outlineLevel="2" spans="1:7">
      <c r="A19" s="167" t="s">
        <v>102</v>
      </c>
      <c r="B19" s="167" t="s">
        <v>103</v>
      </c>
      <c r="C19" s="168">
        <v>2756.63</v>
      </c>
      <c r="D19" s="168">
        <v>2756.63</v>
      </c>
      <c r="E19" s="168">
        <v>2756.63</v>
      </c>
      <c r="F19" s="168"/>
      <c r="G19" s="168"/>
    </row>
    <row r="20" ht="18.75" customHeight="1" spans="1:7">
      <c r="A20" s="167" t="s">
        <v>104</v>
      </c>
      <c r="B20" s="167" t="s">
        <v>105</v>
      </c>
      <c r="C20" s="168">
        <v>165397.56</v>
      </c>
      <c r="D20" s="168">
        <v>165397.56</v>
      </c>
      <c r="E20" s="168">
        <v>165397.56</v>
      </c>
      <c r="F20" s="168"/>
      <c r="G20" s="168"/>
    </row>
    <row r="21" ht="18.75" customHeight="1" outlineLevel="1" spans="1:7">
      <c r="A21" s="167" t="s">
        <v>106</v>
      </c>
      <c r="B21" s="167" t="s">
        <v>107</v>
      </c>
      <c r="C21" s="168">
        <v>165397.56</v>
      </c>
      <c r="D21" s="168">
        <v>165397.56</v>
      </c>
      <c r="E21" s="168">
        <v>165397.56</v>
      </c>
      <c r="F21" s="168"/>
      <c r="G21" s="168"/>
    </row>
    <row r="22" ht="18.75" customHeight="1" outlineLevel="2" spans="1:7">
      <c r="A22" s="167" t="s">
        <v>108</v>
      </c>
      <c r="B22" s="167" t="s">
        <v>109</v>
      </c>
      <c r="C22" s="168">
        <v>165397.56</v>
      </c>
      <c r="D22" s="168">
        <v>165397.56</v>
      </c>
      <c r="E22" s="168">
        <v>165397.56</v>
      </c>
      <c r="F22" s="168"/>
      <c r="G22" s="168"/>
    </row>
    <row r="23" ht="18.75" customHeight="1" spans="1:7">
      <c r="A23" s="167" t="s">
        <v>31</v>
      </c>
      <c r="B23" s="167"/>
      <c r="C23" s="168">
        <v>5409099.23</v>
      </c>
      <c r="D23" s="168">
        <v>4909099.23</v>
      </c>
      <c r="E23" s="168">
        <v>4586360.19</v>
      </c>
      <c r="F23" s="168">
        <v>322739.04</v>
      </c>
      <c r="G23" s="168">
        <v>500000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pageSetup paperSize="9" orientation="landscape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2" sqref="A2:F2"/>
    </sheetView>
  </sheetViews>
  <sheetFormatPr defaultColWidth="9.14285714285714" defaultRowHeight="14.25" customHeight="1" outlineLevelRow="6" outlineLevelCol="5"/>
  <cols>
    <col min="1" max="1" width="28.2" customWidth="1"/>
    <col min="2" max="2" width="27.7142857142857" customWidth="1"/>
    <col min="3" max="3" width="11.3047619047619" customWidth="1"/>
    <col min="4" max="4" width="19.7142857142857" customWidth="1"/>
    <col min="5" max="5" width="19.7047619047619" customWidth="1"/>
    <col min="6" max="6" width="14.6952380952381" customWidth="1"/>
  </cols>
  <sheetData>
    <row r="1" spans="1:6">
      <c r="A1" s="156"/>
      <c r="B1" s="156"/>
      <c r="C1" s="157"/>
      <c r="D1" s="2"/>
      <c r="E1" s="2"/>
      <c r="F1" s="158" t="s">
        <v>153</v>
      </c>
    </row>
    <row r="2" ht="33.75" customHeight="1" spans="1:6">
      <c r="A2" s="41" t="str">
        <f>"2025"&amp;"年一般公共预算“三公”经费支出预算表"</f>
        <v>2025年一般公共预算“三公”经费支出预算表</v>
      </c>
      <c r="B2" s="41"/>
      <c r="C2" s="41"/>
      <c r="D2" s="41"/>
      <c r="E2" s="41"/>
      <c r="F2" s="41"/>
    </row>
    <row r="3" ht="21.75" customHeight="1" spans="1:6">
      <c r="A3" s="159" t="s">
        <v>1</v>
      </c>
      <c r="B3" s="156"/>
      <c r="C3" s="157"/>
      <c r="D3" s="4"/>
      <c r="E3" s="2"/>
      <c r="F3" s="158" t="s">
        <v>28</v>
      </c>
    </row>
    <row r="4" ht="19.5" customHeight="1" spans="1:6">
      <c r="A4" s="12" t="s">
        <v>154</v>
      </c>
      <c r="B4" s="64" t="s">
        <v>155</v>
      </c>
      <c r="C4" s="13" t="s">
        <v>156</v>
      </c>
      <c r="D4" s="14"/>
      <c r="E4" s="15"/>
      <c r="F4" s="64" t="s">
        <v>157</v>
      </c>
    </row>
    <row r="5" ht="19.5" customHeight="1" spans="1:6">
      <c r="A5" s="19"/>
      <c r="B5" s="67"/>
      <c r="C5" s="32" t="s">
        <v>34</v>
      </c>
      <c r="D5" s="32" t="s">
        <v>158</v>
      </c>
      <c r="E5" s="32" t="s">
        <v>159</v>
      </c>
      <c r="F5" s="67"/>
    </row>
    <row r="6" ht="18.75" customHeight="1" spans="1:6">
      <c r="A6" s="160">
        <v>1</v>
      </c>
      <c r="B6" s="160">
        <v>2</v>
      </c>
      <c r="C6" s="161">
        <v>3</v>
      </c>
      <c r="D6" s="160">
        <v>4</v>
      </c>
      <c r="E6" s="160">
        <v>5</v>
      </c>
      <c r="F6" s="160">
        <v>6</v>
      </c>
    </row>
    <row r="7" ht="24.75" customHeight="1" spans="1:6">
      <c r="A7" s="162">
        <v>2000</v>
      </c>
      <c r="B7" s="162"/>
      <c r="C7" s="163"/>
      <c r="D7" s="162"/>
      <c r="E7" s="162"/>
      <c r="F7" s="162">
        <v>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0"/>
  <sheetViews>
    <sheetView showZeros="0" zoomScale="85" zoomScaleNormal="85" workbookViewId="0">
      <selection activeCell="A2" sqref="A2:W2"/>
    </sheetView>
  </sheetViews>
  <sheetFormatPr defaultColWidth="10.2761904761905" defaultRowHeight="15" customHeight="1"/>
  <cols>
    <col min="1" max="1" width="34.4285714285714" customWidth="1"/>
    <col min="2" max="2" width="24.7047619047619" customWidth="1"/>
    <col min="3" max="3" width="27.5714285714286" customWidth="1"/>
    <col min="4" max="4" width="8.85714285714286" customWidth="1"/>
    <col min="5" max="5" width="35.9619047619048" customWidth="1"/>
    <col min="6" max="6" width="6.71428571428571" customWidth="1"/>
    <col min="7" max="7" width="31.4285714285714" customWidth="1"/>
    <col min="8" max="8" width="14.5714285714286" customWidth="1"/>
    <col min="9" max="9" width="14.7142857142857" customWidth="1"/>
    <col min="10" max="11" width="5.71428571428571" customWidth="1"/>
    <col min="12" max="12" width="17.6380952380952" customWidth="1"/>
    <col min="13" max="23" width="5.71428571428571" customWidth="1"/>
  </cols>
  <sheetData>
    <row r="1" ht="18.75" customHeight="1" spans="1:23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5" t="s">
        <v>160</v>
      </c>
      <c r="U1" s="155"/>
      <c r="V1" s="155"/>
      <c r="W1" s="155"/>
    </row>
    <row r="2" ht="45.75" customHeight="1" spans="1:23">
      <c r="A2" s="6" t="s">
        <v>161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8.75" customHeight="1" spans="1:23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5" t="s">
        <v>28</v>
      </c>
      <c r="U3" s="155"/>
      <c r="V3" s="155"/>
      <c r="W3" s="155"/>
    </row>
    <row r="4" ht="12" customHeight="1" spans="1:23">
      <c r="A4" s="151" t="s">
        <v>162</v>
      </c>
      <c r="B4" s="151" t="s">
        <v>163</v>
      </c>
      <c r="C4" s="151" t="s">
        <v>164</v>
      </c>
      <c r="D4" s="151" t="s">
        <v>165</v>
      </c>
      <c r="E4" s="151" t="s">
        <v>166</v>
      </c>
      <c r="F4" s="151" t="s">
        <v>167</v>
      </c>
      <c r="G4" s="151" t="s">
        <v>168</v>
      </c>
      <c r="H4" s="151" t="s">
        <v>169</v>
      </c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</row>
    <row r="5" ht="12" customHeight="1" spans="1:23">
      <c r="A5" s="151"/>
      <c r="B5" s="151"/>
      <c r="C5" s="151"/>
      <c r="D5" s="151"/>
      <c r="E5" s="151"/>
      <c r="F5" s="151"/>
      <c r="G5" s="151"/>
      <c r="H5" s="151" t="s">
        <v>170</v>
      </c>
      <c r="I5" s="151" t="s">
        <v>35</v>
      </c>
      <c r="J5" s="151" t="s">
        <v>171</v>
      </c>
      <c r="K5" s="151" t="s">
        <v>172</v>
      </c>
      <c r="L5" s="151" t="s">
        <v>173</v>
      </c>
      <c r="M5" s="151" t="s">
        <v>174</v>
      </c>
      <c r="N5" s="151" t="s">
        <v>175</v>
      </c>
      <c r="O5" s="151" t="s">
        <v>36</v>
      </c>
      <c r="P5" s="151" t="s">
        <v>37</v>
      </c>
      <c r="Q5" s="151" t="s">
        <v>38</v>
      </c>
      <c r="R5" s="151" t="s">
        <v>52</v>
      </c>
      <c r="S5" s="151"/>
      <c r="T5" s="151"/>
      <c r="U5" s="151"/>
      <c r="V5" s="151"/>
      <c r="W5" s="151"/>
    </row>
    <row r="6" ht="12" customHeight="1" spans="1:23">
      <c r="A6" s="151"/>
      <c r="B6" s="151"/>
      <c r="C6" s="151"/>
      <c r="D6" s="151"/>
      <c r="E6" s="151"/>
      <c r="F6" s="151"/>
      <c r="G6" s="151"/>
      <c r="H6" s="151"/>
      <c r="I6" s="151" t="s">
        <v>176</v>
      </c>
      <c r="J6" s="151" t="s">
        <v>171</v>
      </c>
      <c r="K6" s="151" t="s">
        <v>172</v>
      </c>
      <c r="L6" s="151" t="s">
        <v>173</v>
      </c>
      <c r="M6" s="151" t="s">
        <v>174</v>
      </c>
      <c r="N6" s="151" t="s">
        <v>35</v>
      </c>
      <c r="O6" s="151" t="s">
        <v>36</v>
      </c>
      <c r="P6" s="151" t="s">
        <v>37</v>
      </c>
      <c r="Q6" s="151"/>
      <c r="R6" s="151" t="s">
        <v>34</v>
      </c>
      <c r="S6" s="151" t="s">
        <v>41</v>
      </c>
      <c r="T6" s="151" t="s">
        <v>42</v>
      </c>
      <c r="U6" s="151" t="s">
        <v>43</v>
      </c>
      <c r="V6" s="151" t="s">
        <v>44</v>
      </c>
      <c r="W6" s="151" t="s">
        <v>45</v>
      </c>
    </row>
    <row r="7" ht="57" customHeight="1" spans="1:23">
      <c r="A7" s="151"/>
      <c r="B7" s="151"/>
      <c r="C7" s="151"/>
      <c r="D7" s="151"/>
      <c r="E7" s="151"/>
      <c r="F7" s="151"/>
      <c r="G7" s="151"/>
      <c r="H7" s="151"/>
      <c r="I7" s="151" t="s">
        <v>34</v>
      </c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</row>
    <row r="8" ht="12" customHeight="1" spans="1:23">
      <c r="A8" s="151" t="s">
        <v>60</v>
      </c>
      <c r="B8" s="151" t="s">
        <v>61</v>
      </c>
      <c r="C8" s="151" t="s">
        <v>62</v>
      </c>
      <c r="D8" s="151" t="s">
        <v>63</v>
      </c>
      <c r="E8" s="151" t="s">
        <v>64</v>
      </c>
      <c r="F8" s="151" t="s">
        <v>65</v>
      </c>
      <c r="G8" s="151" t="s">
        <v>66</v>
      </c>
      <c r="H8" s="151" t="s">
        <v>67</v>
      </c>
      <c r="I8" s="151" t="s">
        <v>68</v>
      </c>
      <c r="J8" s="151" t="s">
        <v>69</v>
      </c>
      <c r="K8" s="151" t="s">
        <v>70</v>
      </c>
      <c r="L8" s="151" t="s">
        <v>71</v>
      </c>
      <c r="M8" s="151" t="s">
        <v>72</v>
      </c>
      <c r="N8" s="151" t="s">
        <v>73</v>
      </c>
      <c r="O8" s="151" t="s">
        <v>74</v>
      </c>
      <c r="P8" s="151" t="s">
        <v>177</v>
      </c>
      <c r="Q8" s="151" t="s">
        <v>178</v>
      </c>
      <c r="R8" s="151" t="s">
        <v>179</v>
      </c>
      <c r="S8" s="151" t="s">
        <v>180</v>
      </c>
      <c r="T8" s="151" t="s">
        <v>181</v>
      </c>
      <c r="U8" s="151" t="s">
        <v>182</v>
      </c>
      <c r="V8" s="151" t="s">
        <v>183</v>
      </c>
      <c r="W8" s="151" t="s">
        <v>184</v>
      </c>
    </row>
    <row r="9" ht="25" customHeight="1" spans="1:23">
      <c r="A9" s="152" t="s">
        <v>47</v>
      </c>
      <c r="B9" s="152"/>
      <c r="C9" s="152"/>
      <c r="D9" s="152"/>
      <c r="E9" s="152"/>
      <c r="F9" s="152"/>
      <c r="G9" s="152"/>
      <c r="H9" s="153">
        <v>4909099.23</v>
      </c>
      <c r="I9" s="153">
        <v>4909099.23</v>
      </c>
      <c r="J9" s="153"/>
      <c r="K9" s="153"/>
      <c r="L9" s="153">
        <v>4909099.23</v>
      </c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ht="29" customHeight="1" outlineLevel="1" spans="1:23">
      <c r="A10" s="152" t="s">
        <v>47</v>
      </c>
      <c r="B10" s="152" t="s">
        <v>185</v>
      </c>
      <c r="C10" s="152" t="s">
        <v>186</v>
      </c>
      <c r="D10" s="152" t="s">
        <v>79</v>
      </c>
      <c r="E10" s="152" t="s">
        <v>80</v>
      </c>
      <c r="F10" s="152" t="s">
        <v>187</v>
      </c>
      <c r="G10" s="152" t="s">
        <v>188</v>
      </c>
      <c r="H10" s="153">
        <v>560652</v>
      </c>
      <c r="I10" s="153">
        <v>560652</v>
      </c>
      <c r="J10" s="153"/>
      <c r="K10" s="153"/>
      <c r="L10" s="153">
        <v>560652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29" customHeight="1" outlineLevel="1" spans="1:23">
      <c r="A11" s="152" t="s">
        <v>47</v>
      </c>
      <c r="B11" s="152" t="s">
        <v>185</v>
      </c>
      <c r="C11" s="152" t="s">
        <v>186</v>
      </c>
      <c r="D11" s="152" t="s">
        <v>79</v>
      </c>
      <c r="E11" s="152" t="s">
        <v>80</v>
      </c>
      <c r="F11" s="152" t="s">
        <v>189</v>
      </c>
      <c r="G11" s="152" t="s">
        <v>190</v>
      </c>
      <c r="H11" s="153">
        <v>696300</v>
      </c>
      <c r="I11" s="153">
        <v>696300</v>
      </c>
      <c r="J11" s="153"/>
      <c r="K11" s="153"/>
      <c r="L11" s="153">
        <v>696300</v>
      </c>
      <c r="M11" s="152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ht="29" customHeight="1" outlineLevel="1" spans="1:23">
      <c r="A12" s="152" t="s">
        <v>47</v>
      </c>
      <c r="B12" s="152" t="s">
        <v>185</v>
      </c>
      <c r="C12" s="152" t="s">
        <v>186</v>
      </c>
      <c r="D12" s="152" t="s">
        <v>79</v>
      </c>
      <c r="E12" s="152" t="s">
        <v>80</v>
      </c>
      <c r="F12" s="152" t="s">
        <v>191</v>
      </c>
      <c r="G12" s="152" t="s">
        <v>192</v>
      </c>
      <c r="H12" s="153">
        <v>46721</v>
      </c>
      <c r="I12" s="153">
        <v>46721</v>
      </c>
      <c r="J12" s="153"/>
      <c r="K12" s="153"/>
      <c r="L12" s="153">
        <v>46721</v>
      </c>
      <c r="M12" s="152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ht="29" customHeight="1" outlineLevel="1" spans="1:23">
      <c r="A13" s="152" t="s">
        <v>47</v>
      </c>
      <c r="B13" s="152" t="s">
        <v>193</v>
      </c>
      <c r="C13" s="152" t="s">
        <v>194</v>
      </c>
      <c r="D13" s="152" t="s">
        <v>87</v>
      </c>
      <c r="E13" s="152" t="s">
        <v>88</v>
      </c>
      <c r="F13" s="152" t="s">
        <v>195</v>
      </c>
      <c r="G13" s="152" t="s">
        <v>196</v>
      </c>
      <c r="H13" s="153">
        <v>220530.09</v>
      </c>
      <c r="I13" s="153">
        <v>220530.09</v>
      </c>
      <c r="J13" s="153"/>
      <c r="K13" s="153"/>
      <c r="L13" s="153">
        <v>220530.09</v>
      </c>
      <c r="M13" s="152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ht="29" customHeight="1" outlineLevel="1" spans="1:23">
      <c r="A14" s="152" t="s">
        <v>47</v>
      </c>
      <c r="B14" s="152" t="s">
        <v>193</v>
      </c>
      <c r="C14" s="152" t="s">
        <v>194</v>
      </c>
      <c r="D14" s="152" t="s">
        <v>89</v>
      </c>
      <c r="E14" s="152" t="s">
        <v>90</v>
      </c>
      <c r="F14" s="152" t="s">
        <v>197</v>
      </c>
      <c r="G14" s="152" t="s">
        <v>198</v>
      </c>
      <c r="H14" s="153"/>
      <c r="I14" s="153"/>
      <c r="J14" s="153"/>
      <c r="K14" s="153"/>
      <c r="L14" s="153"/>
      <c r="M14" s="152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ht="29" customHeight="1" outlineLevel="1" spans="1:23">
      <c r="A15" s="152" t="s">
        <v>47</v>
      </c>
      <c r="B15" s="152" t="s">
        <v>193</v>
      </c>
      <c r="C15" s="152" t="s">
        <v>194</v>
      </c>
      <c r="D15" s="152" t="s">
        <v>98</v>
      </c>
      <c r="E15" s="152" t="s">
        <v>99</v>
      </c>
      <c r="F15" s="152" t="s">
        <v>199</v>
      </c>
      <c r="G15" s="152" t="s">
        <v>200</v>
      </c>
      <c r="H15" s="153">
        <v>112136.73</v>
      </c>
      <c r="I15" s="153">
        <v>112136.73</v>
      </c>
      <c r="J15" s="153"/>
      <c r="K15" s="153"/>
      <c r="L15" s="153">
        <v>112136.73</v>
      </c>
      <c r="M15" s="152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ht="29" customHeight="1" outlineLevel="1" spans="1:23">
      <c r="A16" s="152" t="s">
        <v>47</v>
      </c>
      <c r="B16" s="152" t="s">
        <v>193</v>
      </c>
      <c r="C16" s="152" t="s">
        <v>194</v>
      </c>
      <c r="D16" s="152" t="s">
        <v>100</v>
      </c>
      <c r="E16" s="152" t="s">
        <v>101</v>
      </c>
      <c r="F16" s="152" t="s">
        <v>199</v>
      </c>
      <c r="G16" s="152" t="s">
        <v>200</v>
      </c>
      <c r="H16" s="153"/>
      <c r="I16" s="153"/>
      <c r="J16" s="153"/>
      <c r="K16" s="153"/>
      <c r="L16" s="153"/>
      <c r="M16" s="152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ht="29" customHeight="1" outlineLevel="1" spans="1:23">
      <c r="A17" s="152" t="s">
        <v>47</v>
      </c>
      <c r="B17" s="152" t="s">
        <v>193</v>
      </c>
      <c r="C17" s="152" t="s">
        <v>194</v>
      </c>
      <c r="D17" s="152" t="s">
        <v>93</v>
      </c>
      <c r="E17" s="152" t="s">
        <v>92</v>
      </c>
      <c r="F17" s="152" t="s">
        <v>201</v>
      </c>
      <c r="G17" s="152" t="s">
        <v>202</v>
      </c>
      <c r="H17" s="153">
        <v>2018.18</v>
      </c>
      <c r="I17" s="153">
        <v>2018.18</v>
      </c>
      <c r="J17" s="153"/>
      <c r="K17" s="153"/>
      <c r="L17" s="153">
        <v>2018.18</v>
      </c>
      <c r="M17" s="152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ht="29" customHeight="1" outlineLevel="1" spans="1:23">
      <c r="A18" s="152" t="s">
        <v>47</v>
      </c>
      <c r="B18" s="152" t="s">
        <v>193</v>
      </c>
      <c r="C18" s="152" t="s">
        <v>194</v>
      </c>
      <c r="D18" s="152" t="s">
        <v>102</v>
      </c>
      <c r="E18" s="152" t="s">
        <v>103</v>
      </c>
      <c r="F18" s="152" t="s">
        <v>201</v>
      </c>
      <c r="G18" s="152" t="s">
        <v>202</v>
      </c>
      <c r="H18" s="153"/>
      <c r="I18" s="153"/>
      <c r="J18" s="153"/>
      <c r="K18" s="153"/>
      <c r="L18" s="153"/>
      <c r="M18" s="152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ht="29" customHeight="1" outlineLevel="1" spans="1:23">
      <c r="A19" s="152" t="s">
        <v>47</v>
      </c>
      <c r="B19" s="152" t="s">
        <v>193</v>
      </c>
      <c r="C19" s="152" t="s">
        <v>194</v>
      </c>
      <c r="D19" s="152" t="s">
        <v>102</v>
      </c>
      <c r="E19" s="152" t="s">
        <v>103</v>
      </c>
      <c r="F19" s="152" t="s">
        <v>201</v>
      </c>
      <c r="G19" s="152" t="s">
        <v>202</v>
      </c>
      <c r="H19" s="153">
        <v>2756.63</v>
      </c>
      <c r="I19" s="153">
        <v>2756.63</v>
      </c>
      <c r="J19" s="153"/>
      <c r="K19" s="153"/>
      <c r="L19" s="153">
        <v>2756.63</v>
      </c>
      <c r="M19" s="152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ht="29" customHeight="1" outlineLevel="1" spans="1:23">
      <c r="A20" s="152" t="s">
        <v>47</v>
      </c>
      <c r="B20" s="152" t="s">
        <v>193</v>
      </c>
      <c r="C20" s="152" t="s">
        <v>194</v>
      </c>
      <c r="D20" s="152" t="s">
        <v>102</v>
      </c>
      <c r="E20" s="152" t="s">
        <v>103</v>
      </c>
      <c r="F20" s="152" t="s">
        <v>201</v>
      </c>
      <c r="G20" s="152" t="s">
        <v>202</v>
      </c>
      <c r="H20" s="153"/>
      <c r="I20" s="153"/>
      <c r="J20" s="153"/>
      <c r="K20" s="153"/>
      <c r="L20" s="153"/>
      <c r="M20" s="152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ht="29" customHeight="1" outlineLevel="1" spans="1:23">
      <c r="A21" s="152" t="s">
        <v>47</v>
      </c>
      <c r="B21" s="152" t="s">
        <v>203</v>
      </c>
      <c r="C21" s="152" t="s">
        <v>109</v>
      </c>
      <c r="D21" s="152" t="s">
        <v>108</v>
      </c>
      <c r="E21" s="152" t="s">
        <v>109</v>
      </c>
      <c r="F21" s="152" t="s">
        <v>204</v>
      </c>
      <c r="G21" s="152" t="s">
        <v>109</v>
      </c>
      <c r="H21" s="153">
        <v>165397.56</v>
      </c>
      <c r="I21" s="153">
        <v>165397.56</v>
      </c>
      <c r="J21" s="153"/>
      <c r="K21" s="153"/>
      <c r="L21" s="153">
        <v>165397.56</v>
      </c>
      <c r="M21" s="152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ht="29" customHeight="1" outlineLevel="1" spans="1:23">
      <c r="A22" s="152" t="s">
        <v>47</v>
      </c>
      <c r="B22" s="152" t="s">
        <v>205</v>
      </c>
      <c r="C22" s="152" t="s">
        <v>206</v>
      </c>
      <c r="D22" s="152" t="s">
        <v>79</v>
      </c>
      <c r="E22" s="152" t="s">
        <v>80</v>
      </c>
      <c r="F22" s="152" t="s">
        <v>207</v>
      </c>
      <c r="G22" s="152" t="s">
        <v>208</v>
      </c>
      <c r="H22" s="153">
        <v>15000</v>
      </c>
      <c r="I22" s="153">
        <v>15000</v>
      </c>
      <c r="J22" s="153"/>
      <c r="K22" s="153"/>
      <c r="L22" s="153">
        <v>15000</v>
      </c>
      <c r="M22" s="152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ht="29" customHeight="1" outlineLevel="1" spans="1:23">
      <c r="A23" s="152" t="s">
        <v>47</v>
      </c>
      <c r="B23" s="152" t="s">
        <v>205</v>
      </c>
      <c r="C23" s="152" t="s">
        <v>206</v>
      </c>
      <c r="D23" s="152" t="s">
        <v>79</v>
      </c>
      <c r="E23" s="152" t="s">
        <v>80</v>
      </c>
      <c r="F23" s="152" t="s">
        <v>209</v>
      </c>
      <c r="G23" s="152" t="s">
        <v>210</v>
      </c>
      <c r="H23" s="153">
        <v>18000</v>
      </c>
      <c r="I23" s="153">
        <v>18000</v>
      </c>
      <c r="J23" s="153"/>
      <c r="K23" s="153"/>
      <c r="L23" s="153">
        <v>18000</v>
      </c>
      <c r="M23" s="152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ht="29" customHeight="1" outlineLevel="1" spans="1:23">
      <c r="A24" s="152" t="s">
        <v>47</v>
      </c>
      <c r="B24" s="152" t="s">
        <v>205</v>
      </c>
      <c r="C24" s="152" t="s">
        <v>206</v>
      </c>
      <c r="D24" s="152" t="s">
        <v>79</v>
      </c>
      <c r="E24" s="152" t="s">
        <v>80</v>
      </c>
      <c r="F24" s="152" t="s">
        <v>211</v>
      </c>
      <c r="G24" s="152" t="s">
        <v>212</v>
      </c>
      <c r="H24" s="153">
        <v>1600</v>
      </c>
      <c r="I24" s="153">
        <v>1600</v>
      </c>
      <c r="J24" s="153"/>
      <c r="K24" s="153"/>
      <c r="L24" s="153">
        <v>1600</v>
      </c>
      <c r="M24" s="152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ht="29" customHeight="1" outlineLevel="1" spans="1:23">
      <c r="A25" s="152" t="s">
        <v>47</v>
      </c>
      <c r="B25" s="152" t="s">
        <v>205</v>
      </c>
      <c r="C25" s="152" t="s">
        <v>206</v>
      </c>
      <c r="D25" s="152" t="s">
        <v>79</v>
      </c>
      <c r="E25" s="152" t="s">
        <v>80</v>
      </c>
      <c r="F25" s="152" t="s">
        <v>213</v>
      </c>
      <c r="G25" s="152" t="s">
        <v>214</v>
      </c>
      <c r="H25" s="153">
        <v>1000</v>
      </c>
      <c r="I25" s="153">
        <v>1000</v>
      </c>
      <c r="J25" s="153"/>
      <c r="K25" s="153"/>
      <c r="L25" s="153">
        <v>1000</v>
      </c>
      <c r="M25" s="152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ht="29" customHeight="1" outlineLevel="1" spans="1:23">
      <c r="A26" s="152" t="s">
        <v>47</v>
      </c>
      <c r="B26" s="152" t="s">
        <v>205</v>
      </c>
      <c r="C26" s="152" t="s">
        <v>206</v>
      </c>
      <c r="D26" s="152" t="s">
        <v>79</v>
      </c>
      <c r="E26" s="152" t="s">
        <v>80</v>
      </c>
      <c r="F26" s="152" t="s">
        <v>215</v>
      </c>
      <c r="G26" s="152" t="s">
        <v>216</v>
      </c>
      <c r="H26" s="153">
        <v>10536</v>
      </c>
      <c r="I26" s="153">
        <v>10536</v>
      </c>
      <c r="J26" s="153"/>
      <c r="K26" s="153"/>
      <c r="L26" s="153">
        <v>10536</v>
      </c>
      <c r="M26" s="152"/>
      <c r="N26" s="153"/>
      <c r="O26" s="153"/>
      <c r="P26" s="153"/>
      <c r="Q26" s="153"/>
      <c r="R26" s="153"/>
      <c r="S26" s="153"/>
      <c r="T26" s="153"/>
      <c r="U26" s="153"/>
      <c r="V26" s="153"/>
      <c r="W26" s="153"/>
    </row>
    <row r="27" ht="29" customHeight="1" outlineLevel="1" spans="1:23">
      <c r="A27" s="152" t="s">
        <v>47</v>
      </c>
      <c r="B27" s="152" t="s">
        <v>205</v>
      </c>
      <c r="C27" s="152" t="s">
        <v>206</v>
      </c>
      <c r="D27" s="152" t="s">
        <v>79</v>
      </c>
      <c r="E27" s="152" t="s">
        <v>80</v>
      </c>
      <c r="F27" s="152" t="s">
        <v>217</v>
      </c>
      <c r="G27" s="152" t="s">
        <v>218</v>
      </c>
      <c r="H27" s="153">
        <v>16800</v>
      </c>
      <c r="I27" s="153">
        <v>16800</v>
      </c>
      <c r="J27" s="153"/>
      <c r="K27" s="153"/>
      <c r="L27" s="153">
        <v>16800</v>
      </c>
      <c r="M27" s="152"/>
      <c r="N27" s="153"/>
      <c r="O27" s="153"/>
      <c r="P27" s="153"/>
      <c r="Q27" s="153"/>
      <c r="R27" s="153"/>
      <c r="S27" s="153"/>
      <c r="T27" s="153"/>
      <c r="U27" s="153"/>
      <c r="V27" s="153"/>
      <c r="W27" s="153"/>
    </row>
    <row r="28" ht="29" customHeight="1" outlineLevel="1" spans="1:23">
      <c r="A28" s="152" t="s">
        <v>47</v>
      </c>
      <c r="B28" s="152" t="s">
        <v>205</v>
      </c>
      <c r="C28" s="152" t="s">
        <v>206</v>
      </c>
      <c r="D28" s="152" t="s">
        <v>79</v>
      </c>
      <c r="E28" s="152" t="s">
        <v>80</v>
      </c>
      <c r="F28" s="152" t="s">
        <v>219</v>
      </c>
      <c r="G28" s="152" t="s">
        <v>220</v>
      </c>
      <c r="H28" s="153">
        <v>15000</v>
      </c>
      <c r="I28" s="153">
        <v>15000</v>
      </c>
      <c r="J28" s="153"/>
      <c r="K28" s="153"/>
      <c r="L28" s="153">
        <v>15000</v>
      </c>
      <c r="M28" s="152"/>
      <c r="N28" s="153"/>
      <c r="O28" s="153"/>
      <c r="P28" s="153"/>
      <c r="Q28" s="153"/>
      <c r="R28" s="153"/>
      <c r="S28" s="153"/>
      <c r="T28" s="153"/>
      <c r="U28" s="153"/>
      <c r="V28" s="153"/>
      <c r="W28" s="153"/>
    </row>
    <row r="29" ht="29" customHeight="1" outlineLevel="1" spans="1:23">
      <c r="A29" s="152" t="s">
        <v>47</v>
      </c>
      <c r="B29" s="152" t="s">
        <v>205</v>
      </c>
      <c r="C29" s="152" t="s">
        <v>206</v>
      </c>
      <c r="D29" s="152" t="s">
        <v>79</v>
      </c>
      <c r="E29" s="152" t="s">
        <v>80</v>
      </c>
      <c r="F29" s="152" t="s">
        <v>221</v>
      </c>
      <c r="G29" s="152" t="s">
        <v>222</v>
      </c>
      <c r="H29" s="153">
        <v>31600</v>
      </c>
      <c r="I29" s="153">
        <v>31600</v>
      </c>
      <c r="J29" s="153"/>
      <c r="K29" s="153"/>
      <c r="L29" s="153">
        <v>31600</v>
      </c>
      <c r="M29" s="152"/>
      <c r="N29" s="153"/>
      <c r="O29" s="153"/>
      <c r="P29" s="153"/>
      <c r="Q29" s="153"/>
      <c r="R29" s="153"/>
      <c r="S29" s="153"/>
      <c r="T29" s="153"/>
      <c r="U29" s="153"/>
      <c r="V29" s="153"/>
      <c r="W29" s="153"/>
    </row>
    <row r="30" ht="29" customHeight="1" outlineLevel="1" spans="1:23">
      <c r="A30" s="152" t="s">
        <v>47</v>
      </c>
      <c r="B30" s="152" t="s">
        <v>205</v>
      </c>
      <c r="C30" s="152" t="s">
        <v>206</v>
      </c>
      <c r="D30" s="152" t="s">
        <v>79</v>
      </c>
      <c r="E30" s="152" t="s">
        <v>80</v>
      </c>
      <c r="F30" s="152" t="s">
        <v>219</v>
      </c>
      <c r="G30" s="152" t="s">
        <v>220</v>
      </c>
      <c r="H30" s="153">
        <v>7064</v>
      </c>
      <c r="I30" s="153">
        <v>7064</v>
      </c>
      <c r="J30" s="153"/>
      <c r="K30" s="153"/>
      <c r="L30" s="153">
        <v>7064</v>
      </c>
      <c r="M30" s="152"/>
      <c r="N30" s="153"/>
      <c r="O30" s="153"/>
      <c r="P30" s="153"/>
      <c r="Q30" s="153"/>
      <c r="R30" s="153"/>
      <c r="S30" s="153"/>
      <c r="T30" s="153"/>
      <c r="U30" s="153"/>
      <c r="V30" s="153"/>
      <c r="W30" s="153"/>
    </row>
    <row r="31" ht="29" customHeight="1" outlineLevel="1" spans="1:23">
      <c r="A31" s="152" t="s">
        <v>47</v>
      </c>
      <c r="B31" s="152" t="s">
        <v>205</v>
      </c>
      <c r="C31" s="152" t="s">
        <v>206</v>
      </c>
      <c r="D31" s="152" t="s">
        <v>79</v>
      </c>
      <c r="E31" s="152" t="s">
        <v>80</v>
      </c>
      <c r="F31" s="152" t="s">
        <v>223</v>
      </c>
      <c r="G31" s="152" t="s">
        <v>224</v>
      </c>
      <c r="H31" s="153">
        <v>42600</v>
      </c>
      <c r="I31" s="153">
        <v>42600</v>
      </c>
      <c r="J31" s="153"/>
      <c r="K31" s="153"/>
      <c r="L31" s="153">
        <v>42600</v>
      </c>
      <c r="M31" s="152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ht="29" customHeight="1" outlineLevel="1" spans="1:23">
      <c r="A32" s="152" t="s">
        <v>47</v>
      </c>
      <c r="B32" s="152" t="s">
        <v>225</v>
      </c>
      <c r="C32" s="152" t="s">
        <v>226</v>
      </c>
      <c r="D32" s="152" t="s">
        <v>79</v>
      </c>
      <c r="E32" s="152" t="s">
        <v>80</v>
      </c>
      <c r="F32" s="152" t="s">
        <v>227</v>
      </c>
      <c r="G32" s="152" t="s">
        <v>157</v>
      </c>
      <c r="H32" s="153">
        <v>2000</v>
      </c>
      <c r="I32" s="153">
        <v>2000</v>
      </c>
      <c r="J32" s="153"/>
      <c r="K32" s="153"/>
      <c r="L32" s="153">
        <v>2000</v>
      </c>
      <c r="M32" s="152"/>
      <c r="N32" s="153"/>
      <c r="O32" s="153"/>
      <c r="P32" s="153"/>
      <c r="Q32" s="153"/>
      <c r="R32" s="153"/>
      <c r="S32" s="153"/>
      <c r="T32" s="153"/>
      <c r="U32" s="153"/>
      <c r="V32" s="153"/>
      <c r="W32" s="153"/>
    </row>
    <row r="33" ht="29" customHeight="1" outlineLevel="1" spans="1:23">
      <c r="A33" s="152" t="s">
        <v>47</v>
      </c>
      <c r="B33" s="152" t="s">
        <v>205</v>
      </c>
      <c r="C33" s="152" t="s">
        <v>206</v>
      </c>
      <c r="D33" s="152" t="s">
        <v>79</v>
      </c>
      <c r="E33" s="152" t="s">
        <v>80</v>
      </c>
      <c r="F33" s="152" t="s">
        <v>228</v>
      </c>
      <c r="G33" s="152" t="s">
        <v>229</v>
      </c>
      <c r="H33" s="153">
        <v>17600</v>
      </c>
      <c r="I33" s="153">
        <v>17600</v>
      </c>
      <c r="J33" s="153"/>
      <c r="K33" s="153"/>
      <c r="L33" s="153">
        <v>17600</v>
      </c>
      <c r="M33" s="152"/>
      <c r="N33" s="153"/>
      <c r="O33" s="153"/>
      <c r="P33" s="153"/>
      <c r="Q33" s="153"/>
      <c r="R33" s="153"/>
      <c r="S33" s="153"/>
      <c r="T33" s="153"/>
      <c r="U33" s="153"/>
      <c r="V33" s="153"/>
      <c r="W33" s="153"/>
    </row>
    <row r="34" ht="29" customHeight="1" outlineLevel="1" spans="1:23">
      <c r="A34" s="152" t="s">
        <v>47</v>
      </c>
      <c r="B34" s="152" t="s">
        <v>205</v>
      </c>
      <c r="C34" s="152" t="s">
        <v>206</v>
      </c>
      <c r="D34" s="152" t="s">
        <v>79</v>
      </c>
      <c r="E34" s="152" t="s">
        <v>80</v>
      </c>
      <c r="F34" s="152" t="s">
        <v>230</v>
      </c>
      <c r="G34" s="152" t="s">
        <v>231</v>
      </c>
      <c r="H34" s="153">
        <v>8400</v>
      </c>
      <c r="I34" s="153">
        <v>8400</v>
      </c>
      <c r="J34" s="153"/>
      <c r="K34" s="153"/>
      <c r="L34" s="153">
        <v>8400</v>
      </c>
      <c r="M34" s="152"/>
      <c r="N34" s="153"/>
      <c r="O34" s="153"/>
      <c r="P34" s="153"/>
      <c r="Q34" s="153"/>
      <c r="R34" s="153"/>
      <c r="S34" s="153"/>
      <c r="T34" s="153"/>
      <c r="U34" s="153"/>
      <c r="V34" s="153"/>
      <c r="W34" s="153"/>
    </row>
    <row r="35" ht="29" customHeight="1" outlineLevel="1" spans="1:23">
      <c r="A35" s="152" t="s">
        <v>47</v>
      </c>
      <c r="B35" s="152" t="s">
        <v>232</v>
      </c>
      <c r="C35" s="152" t="s">
        <v>233</v>
      </c>
      <c r="D35" s="152" t="s">
        <v>79</v>
      </c>
      <c r="E35" s="152" t="s">
        <v>80</v>
      </c>
      <c r="F35" s="152" t="s">
        <v>234</v>
      </c>
      <c r="G35" s="152" t="s">
        <v>233</v>
      </c>
      <c r="H35" s="153"/>
      <c r="I35" s="153"/>
      <c r="J35" s="153"/>
      <c r="K35" s="153"/>
      <c r="L35" s="153"/>
      <c r="M35" s="152"/>
      <c r="N35" s="153"/>
      <c r="O35" s="153"/>
      <c r="P35" s="153"/>
      <c r="Q35" s="153"/>
      <c r="R35" s="153"/>
      <c r="S35" s="153"/>
      <c r="T35" s="153"/>
      <c r="U35" s="153"/>
      <c r="V35" s="153"/>
      <c r="W35" s="153"/>
    </row>
    <row r="36" ht="29" customHeight="1" outlineLevel="1" spans="1:23">
      <c r="A36" s="152" t="s">
        <v>47</v>
      </c>
      <c r="B36" s="152" t="s">
        <v>232</v>
      </c>
      <c r="C36" s="152" t="s">
        <v>233</v>
      </c>
      <c r="D36" s="152" t="s">
        <v>79</v>
      </c>
      <c r="E36" s="152" t="s">
        <v>80</v>
      </c>
      <c r="F36" s="152" t="s">
        <v>234</v>
      </c>
      <c r="G36" s="152" t="s">
        <v>233</v>
      </c>
      <c r="H36" s="153">
        <v>22139.04</v>
      </c>
      <c r="I36" s="153">
        <v>22139.04</v>
      </c>
      <c r="J36" s="153"/>
      <c r="K36" s="153"/>
      <c r="L36" s="153">
        <v>22139.04</v>
      </c>
      <c r="M36" s="152"/>
      <c r="N36" s="153"/>
      <c r="O36" s="153"/>
      <c r="P36" s="153"/>
      <c r="Q36" s="153"/>
      <c r="R36" s="153"/>
      <c r="S36" s="153"/>
      <c r="T36" s="153"/>
      <c r="U36" s="153"/>
      <c r="V36" s="153"/>
      <c r="W36" s="153"/>
    </row>
    <row r="37" ht="29" customHeight="1" outlineLevel="1" spans="1:23">
      <c r="A37" s="152" t="s">
        <v>47</v>
      </c>
      <c r="B37" s="152" t="s">
        <v>235</v>
      </c>
      <c r="C37" s="152" t="s">
        <v>236</v>
      </c>
      <c r="D37" s="152" t="s">
        <v>79</v>
      </c>
      <c r="E37" s="152" t="s">
        <v>80</v>
      </c>
      <c r="F37" s="152" t="s">
        <v>209</v>
      </c>
      <c r="G37" s="152" t="s">
        <v>210</v>
      </c>
      <c r="H37" s="153">
        <v>113400</v>
      </c>
      <c r="I37" s="153">
        <v>113400</v>
      </c>
      <c r="J37" s="153"/>
      <c r="K37" s="153"/>
      <c r="L37" s="153">
        <v>113400</v>
      </c>
      <c r="M37" s="152"/>
      <c r="N37" s="153"/>
      <c r="O37" s="153"/>
      <c r="P37" s="153"/>
      <c r="Q37" s="153"/>
      <c r="R37" s="153"/>
      <c r="S37" s="153"/>
      <c r="T37" s="153"/>
      <c r="U37" s="153"/>
      <c r="V37" s="153"/>
      <c r="W37" s="153"/>
    </row>
    <row r="38" ht="29" customHeight="1" outlineLevel="1" spans="1:23">
      <c r="A38" s="152" t="s">
        <v>47</v>
      </c>
      <c r="B38" s="152" t="s">
        <v>237</v>
      </c>
      <c r="C38" s="152" t="s">
        <v>238</v>
      </c>
      <c r="D38" s="152" t="s">
        <v>81</v>
      </c>
      <c r="E38" s="152" t="s">
        <v>82</v>
      </c>
      <c r="F38" s="152" t="s">
        <v>239</v>
      </c>
      <c r="G38" s="152" t="s">
        <v>240</v>
      </c>
      <c r="H38" s="153">
        <v>427200</v>
      </c>
      <c r="I38" s="153">
        <v>427200</v>
      </c>
      <c r="J38" s="153"/>
      <c r="K38" s="153"/>
      <c r="L38" s="153">
        <v>427200</v>
      </c>
      <c r="M38" s="152"/>
      <c r="N38" s="153"/>
      <c r="O38" s="153"/>
      <c r="P38" s="153"/>
      <c r="Q38" s="153"/>
      <c r="R38" s="153"/>
      <c r="S38" s="153"/>
      <c r="T38" s="153"/>
      <c r="U38" s="153"/>
      <c r="V38" s="153"/>
      <c r="W38" s="153"/>
    </row>
    <row r="39" ht="29" customHeight="1" outlineLevel="1" spans="1:23">
      <c r="A39" s="152" t="s">
        <v>47</v>
      </c>
      <c r="B39" s="152" t="s">
        <v>241</v>
      </c>
      <c r="C39" s="152" t="s">
        <v>242</v>
      </c>
      <c r="D39" s="152" t="s">
        <v>81</v>
      </c>
      <c r="E39" s="152" t="s">
        <v>82</v>
      </c>
      <c r="F39" s="152" t="s">
        <v>239</v>
      </c>
      <c r="G39" s="152" t="s">
        <v>240</v>
      </c>
      <c r="H39" s="153">
        <v>2352648</v>
      </c>
      <c r="I39" s="153">
        <v>2352648</v>
      </c>
      <c r="J39" s="153"/>
      <c r="K39" s="153"/>
      <c r="L39" s="153">
        <v>2352648</v>
      </c>
      <c r="M39" s="152"/>
      <c r="N39" s="153"/>
      <c r="O39" s="153"/>
      <c r="P39" s="153"/>
      <c r="Q39" s="153"/>
      <c r="R39" s="153"/>
      <c r="S39" s="153"/>
      <c r="T39" s="153"/>
      <c r="U39" s="153"/>
      <c r="V39" s="153"/>
      <c r="W39" s="153"/>
    </row>
    <row r="40" ht="25" customHeight="1" spans="1:23">
      <c r="A40" s="154" t="s">
        <v>31</v>
      </c>
      <c r="B40" s="154"/>
      <c r="C40" s="154"/>
      <c r="D40" s="154"/>
      <c r="E40" s="154"/>
      <c r="F40" s="154"/>
      <c r="G40" s="154"/>
      <c r="H40" s="153">
        <v>4909099.23</v>
      </c>
      <c r="I40" s="153">
        <v>4909099.23</v>
      </c>
      <c r="J40" s="153"/>
      <c r="K40" s="153"/>
      <c r="L40" s="153">
        <v>4909099.23</v>
      </c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47" orientation="landscape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3"/>
  <sheetViews>
    <sheetView showZeros="0" zoomScale="85" zoomScaleNormal="85" workbookViewId="0">
      <selection activeCell="I2" sqref="A2:W2"/>
    </sheetView>
  </sheetViews>
  <sheetFormatPr defaultColWidth="10.2761904761905" defaultRowHeight="15" customHeight="1"/>
  <cols>
    <col min="1" max="1" width="20.8571428571429" customWidth="1"/>
    <col min="2" max="2" width="34.5714285714286" customWidth="1"/>
    <col min="3" max="3" width="46.7238095238095" customWidth="1"/>
    <col min="4" max="4" width="35" customWidth="1"/>
    <col min="5" max="9" width="16.8" customWidth="1"/>
    <col min="10" max="11" width="30.7142857142857" customWidth="1"/>
    <col min="12" max="12" width="18" customWidth="1"/>
    <col min="13" max="13" width="14.5714285714286" customWidth="1"/>
    <col min="14" max="14" width="15.1428571428571" customWidth="1"/>
    <col min="15" max="15" width="18.2857142857143" customWidth="1"/>
    <col min="16" max="16" width="19.8571428571429" customWidth="1"/>
    <col min="17" max="17" width="9.71428571428571" customWidth="1"/>
    <col min="18" max="18" width="8.57142857142857" customWidth="1"/>
    <col min="19" max="19" width="10.7142857142857" customWidth="1"/>
    <col min="20" max="20" width="11.2857142857143" customWidth="1"/>
    <col min="21" max="21" width="10.2857142857143" customWidth="1"/>
    <col min="22" max="22" width="11.5714285714286" customWidth="1"/>
    <col min="23" max="23" width="8.71428571428571" customWidth="1"/>
  </cols>
  <sheetData>
    <row r="1" s="136" customFormat="1" ht="24" customHeight="1" spans="1:23">
      <c r="A1" s="139" t="s">
        <v>243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s="137" customFormat="1" ht="45" customHeight="1" spans="1:23">
      <c r="A2" s="140" t="s">
        <v>244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9"/>
    </row>
    <row r="3" s="136" customFormat="1" ht="35" customHeight="1" spans="1:23">
      <c r="A3" s="142" t="s">
        <v>1</v>
      </c>
      <c r="B3" s="142"/>
      <c r="C3" s="142"/>
      <c r="D3" s="142"/>
      <c r="E3" s="142"/>
      <c r="F3" s="142"/>
      <c r="G3" s="142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39" t="s">
        <v>28</v>
      </c>
      <c r="W3" s="139"/>
    </row>
    <row r="4" s="136" customFormat="1" ht="37" customHeight="1" spans="1:23">
      <c r="A4" s="144" t="s">
        <v>245</v>
      </c>
      <c r="B4" s="144" t="s">
        <v>163</v>
      </c>
      <c r="C4" s="144" t="s">
        <v>164</v>
      </c>
      <c r="D4" s="144" t="s">
        <v>246</v>
      </c>
      <c r="E4" s="144" t="s">
        <v>165</v>
      </c>
      <c r="F4" s="144" t="s">
        <v>166</v>
      </c>
      <c r="G4" s="144" t="s">
        <v>247</v>
      </c>
      <c r="H4" s="144" t="s">
        <v>248</v>
      </c>
      <c r="I4" s="144" t="s">
        <v>31</v>
      </c>
      <c r="J4" s="144" t="s">
        <v>249</v>
      </c>
      <c r="K4" s="144"/>
      <c r="L4" s="144"/>
      <c r="M4" s="144"/>
      <c r="N4" s="144" t="s">
        <v>175</v>
      </c>
      <c r="O4" s="144"/>
      <c r="P4" s="144"/>
      <c r="Q4" s="144" t="s">
        <v>38</v>
      </c>
      <c r="R4" s="144" t="s">
        <v>52</v>
      </c>
      <c r="S4" s="144"/>
      <c r="T4" s="144"/>
      <c r="U4" s="144"/>
      <c r="V4" s="144"/>
      <c r="W4" s="144"/>
    </row>
    <row r="5" s="136" customFormat="1" ht="37" customHeight="1" spans="1:23">
      <c r="A5" s="144"/>
      <c r="B5" s="144"/>
      <c r="C5" s="144"/>
      <c r="D5" s="144"/>
      <c r="E5" s="144"/>
      <c r="F5" s="144"/>
      <c r="G5" s="144"/>
      <c r="H5" s="144"/>
      <c r="I5" s="144"/>
      <c r="J5" s="144" t="s">
        <v>35</v>
      </c>
      <c r="K5" s="144"/>
      <c r="L5" s="144" t="s">
        <v>36</v>
      </c>
      <c r="M5" s="144" t="s">
        <v>37</v>
      </c>
      <c r="N5" s="144" t="s">
        <v>35</v>
      </c>
      <c r="O5" s="144" t="s">
        <v>36</v>
      </c>
      <c r="P5" s="144" t="s">
        <v>37</v>
      </c>
      <c r="Q5" s="144"/>
      <c r="R5" s="144" t="s">
        <v>34</v>
      </c>
      <c r="S5" s="144" t="s">
        <v>41</v>
      </c>
      <c r="T5" s="144" t="s">
        <v>42</v>
      </c>
      <c r="U5" s="144" t="s">
        <v>43</v>
      </c>
      <c r="V5" s="144" t="s">
        <v>44</v>
      </c>
      <c r="W5" s="144" t="s">
        <v>45</v>
      </c>
    </row>
    <row r="6" s="136" customFormat="1" ht="37" customHeight="1" spans="1:23">
      <c r="A6" s="144"/>
      <c r="B6" s="144"/>
      <c r="C6" s="144"/>
      <c r="D6" s="144"/>
      <c r="E6" s="144"/>
      <c r="F6" s="144"/>
      <c r="G6" s="144"/>
      <c r="H6" s="144"/>
      <c r="I6" s="144"/>
      <c r="J6" s="144" t="s">
        <v>34</v>
      </c>
      <c r="K6" s="144" t="s">
        <v>250</v>
      </c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</row>
    <row r="7" s="138" customFormat="1" ht="37" customHeight="1" spans="1:23">
      <c r="A7" s="145" t="s">
        <v>60</v>
      </c>
      <c r="B7" s="145" t="s">
        <v>61</v>
      </c>
      <c r="C7" s="145" t="s">
        <v>62</v>
      </c>
      <c r="D7" s="145" t="s">
        <v>63</v>
      </c>
      <c r="E7" s="145" t="s">
        <v>64</v>
      </c>
      <c r="F7" s="145" t="s">
        <v>65</v>
      </c>
      <c r="G7" s="145" t="s">
        <v>66</v>
      </c>
      <c r="H7" s="145" t="s">
        <v>67</v>
      </c>
      <c r="I7" s="145" t="s">
        <v>68</v>
      </c>
      <c r="J7" s="145" t="s">
        <v>69</v>
      </c>
      <c r="K7" s="145" t="s">
        <v>70</v>
      </c>
      <c r="L7" s="145" t="s">
        <v>71</v>
      </c>
      <c r="M7" s="145" t="s">
        <v>72</v>
      </c>
      <c r="N7" s="145" t="s">
        <v>73</v>
      </c>
      <c r="O7" s="145" t="s">
        <v>74</v>
      </c>
      <c r="P7" s="145" t="s">
        <v>177</v>
      </c>
      <c r="Q7" s="145" t="s">
        <v>178</v>
      </c>
      <c r="R7" s="145" t="s">
        <v>179</v>
      </c>
      <c r="S7" s="145" t="s">
        <v>180</v>
      </c>
      <c r="T7" s="145" t="s">
        <v>181</v>
      </c>
      <c r="U7" s="145" t="s">
        <v>182</v>
      </c>
      <c r="V7" s="145" t="s">
        <v>183</v>
      </c>
      <c r="W7" s="145" t="s">
        <v>184</v>
      </c>
    </row>
    <row r="8" s="138" customFormat="1" ht="37" customHeight="1" spans="1:23">
      <c r="A8" s="146"/>
      <c r="B8" s="146"/>
      <c r="C8" s="146" t="s">
        <v>251</v>
      </c>
      <c r="D8" s="146"/>
      <c r="E8" s="146"/>
      <c r="F8" s="146"/>
      <c r="G8" s="146"/>
      <c r="H8" s="146"/>
      <c r="I8" s="148">
        <v>60000</v>
      </c>
      <c r="J8" s="148">
        <v>60000</v>
      </c>
      <c r="K8" s="148">
        <v>60000</v>
      </c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</row>
    <row r="9" s="138" customFormat="1" ht="37" customHeight="1" outlineLevel="1" spans="1:23">
      <c r="A9" s="146" t="s">
        <v>252</v>
      </c>
      <c r="B9" s="146" t="s">
        <v>253</v>
      </c>
      <c r="C9" s="146" t="s">
        <v>251</v>
      </c>
      <c r="D9" s="146" t="s">
        <v>47</v>
      </c>
      <c r="E9" s="146" t="s">
        <v>81</v>
      </c>
      <c r="F9" s="146" t="s">
        <v>82</v>
      </c>
      <c r="G9" s="146" t="s">
        <v>219</v>
      </c>
      <c r="H9" s="146" t="s">
        <v>220</v>
      </c>
      <c r="I9" s="148">
        <v>20000</v>
      </c>
      <c r="J9" s="148">
        <v>20000</v>
      </c>
      <c r="K9" s="148">
        <v>20000</v>
      </c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</row>
    <row r="10" s="138" customFormat="1" ht="37" customHeight="1" outlineLevel="1" spans="1:23">
      <c r="A10" s="146" t="s">
        <v>252</v>
      </c>
      <c r="B10" s="146" t="s">
        <v>253</v>
      </c>
      <c r="C10" s="146" t="s">
        <v>251</v>
      </c>
      <c r="D10" s="146" t="s">
        <v>47</v>
      </c>
      <c r="E10" s="146" t="s">
        <v>81</v>
      </c>
      <c r="F10" s="146" t="s">
        <v>82</v>
      </c>
      <c r="G10" s="146" t="s">
        <v>207</v>
      </c>
      <c r="H10" s="146" t="s">
        <v>208</v>
      </c>
      <c r="I10" s="148">
        <v>10000</v>
      </c>
      <c r="J10" s="148">
        <v>10000</v>
      </c>
      <c r="K10" s="148">
        <v>10000</v>
      </c>
      <c r="L10" s="148"/>
      <c r="M10" s="148"/>
      <c r="N10" s="146"/>
      <c r="O10" s="146"/>
      <c r="P10" s="146"/>
      <c r="Q10" s="148"/>
      <c r="R10" s="148"/>
      <c r="S10" s="148"/>
      <c r="T10" s="148"/>
      <c r="U10" s="148"/>
      <c r="V10" s="148"/>
      <c r="W10" s="148"/>
    </row>
    <row r="11" s="138" customFormat="1" ht="37" customHeight="1" outlineLevel="1" spans="1:23">
      <c r="A11" s="146" t="s">
        <v>252</v>
      </c>
      <c r="B11" s="146" t="s">
        <v>253</v>
      </c>
      <c r="C11" s="146" t="s">
        <v>251</v>
      </c>
      <c r="D11" s="146" t="s">
        <v>47</v>
      </c>
      <c r="E11" s="146" t="s">
        <v>81</v>
      </c>
      <c r="F11" s="146" t="s">
        <v>82</v>
      </c>
      <c r="G11" s="146" t="s">
        <v>221</v>
      </c>
      <c r="H11" s="146" t="s">
        <v>222</v>
      </c>
      <c r="I11" s="148">
        <v>10000</v>
      </c>
      <c r="J11" s="148">
        <v>10000</v>
      </c>
      <c r="K11" s="148">
        <v>10000</v>
      </c>
      <c r="L11" s="148"/>
      <c r="M11" s="148"/>
      <c r="N11" s="146"/>
      <c r="O11" s="146"/>
      <c r="P11" s="146"/>
      <c r="Q11" s="148"/>
      <c r="R11" s="148"/>
      <c r="S11" s="148"/>
      <c r="T11" s="148"/>
      <c r="U11" s="148"/>
      <c r="V11" s="148"/>
      <c r="W11" s="148"/>
    </row>
    <row r="12" s="138" customFormat="1" ht="37" customHeight="1" outlineLevel="1" spans="1:23">
      <c r="A12" s="146" t="s">
        <v>252</v>
      </c>
      <c r="B12" s="146" t="s">
        <v>253</v>
      </c>
      <c r="C12" s="146" t="s">
        <v>251</v>
      </c>
      <c r="D12" s="146" t="s">
        <v>47</v>
      </c>
      <c r="E12" s="146" t="s">
        <v>81</v>
      </c>
      <c r="F12" s="146" t="s">
        <v>82</v>
      </c>
      <c r="G12" s="146" t="s">
        <v>254</v>
      </c>
      <c r="H12" s="146" t="s">
        <v>255</v>
      </c>
      <c r="I12" s="148">
        <v>10000</v>
      </c>
      <c r="J12" s="148">
        <v>10000</v>
      </c>
      <c r="K12" s="148">
        <v>10000</v>
      </c>
      <c r="L12" s="148"/>
      <c r="M12" s="148"/>
      <c r="N12" s="146"/>
      <c r="O12" s="146"/>
      <c r="P12" s="146"/>
      <c r="Q12" s="148"/>
      <c r="R12" s="148"/>
      <c r="S12" s="148"/>
      <c r="T12" s="148"/>
      <c r="U12" s="148"/>
      <c r="V12" s="148"/>
      <c r="W12" s="148"/>
    </row>
    <row r="13" s="138" customFormat="1" ht="37" customHeight="1" outlineLevel="1" spans="1:23">
      <c r="A13" s="146" t="s">
        <v>252</v>
      </c>
      <c r="B13" s="146" t="s">
        <v>253</v>
      </c>
      <c r="C13" s="146" t="s">
        <v>251</v>
      </c>
      <c r="D13" s="146" t="s">
        <v>47</v>
      </c>
      <c r="E13" s="146" t="s">
        <v>81</v>
      </c>
      <c r="F13" s="146" t="s">
        <v>82</v>
      </c>
      <c r="G13" s="146" t="s">
        <v>209</v>
      </c>
      <c r="H13" s="146" t="s">
        <v>210</v>
      </c>
      <c r="I13" s="148">
        <v>10000</v>
      </c>
      <c r="J13" s="148">
        <v>10000</v>
      </c>
      <c r="K13" s="148">
        <v>10000</v>
      </c>
      <c r="L13" s="148"/>
      <c r="M13" s="148"/>
      <c r="N13" s="146"/>
      <c r="O13" s="146"/>
      <c r="P13" s="146"/>
      <c r="Q13" s="148"/>
      <c r="R13" s="148"/>
      <c r="S13" s="148"/>
      <c r="T13" s="148"/>
      <c r="U13" s="148"/>
      <c r="V13" s="148"/>
      <c r="W13" s="148"/>
    </row>
    <row r="14" s="138" customFormat="1" ht="37" customHeight="1" spans="1:23">
      <c r="A14" s="146"/>
      <c r="B14" s="146"/>
      <c r="C14" s="146" t="s">
        <v>256</v>
      </c>
      <c r="D14" s="146"/>
      <c r="E14" s="146"/>
      <c r="F14" s="146"/>
      <c r="G14" s="146"/>
      <c r="H14" s="146"/>
      <c r="I14" s="148">
        <v>300000</v>
      </c>
      <c r="J14" s="148">
        <v>300000</v>
      </c>
      <c r="K14" s="148">
        <v>300000</v>
      </c>
      <c r="L14" s="148"/>
      <c r="M14" s="148"/>
      <c r="N14" s="146"/>
      <c r="O14" s="146"/>
      <c r="P14" s="146"/>
      <c r="Q14" s="148"/>
      <c r="R14" s="148"/>
      <c r="S14" s="148"/>
      <c r="T14" s="148"/>
      <c r="U14" s="148"/>
      <c r="V14" s="148"/>
      <c r="W14" s="148"/>
    </row>
    <row r="15" s="138" customFormat="1" ht="37" customHeight="1" outlineLevel="1" spans="1:23">
      <c r="A15" s="146" t="s">
        <v>252</v>
      </c>
      <c r="B15" s="146" t="s">
        <v>257</v>
      </c>
      <c r="C15" s="146" t="s">
        <v>256</v>
      </c>
      <c r="D15" s="146" t="s">
        <v>47</v>
      </c>
      <c r="E15" s="146" t="s">
        <v>81</v>
      </c>
      <c r="F15" s="146" t="s">
        <v>82</v>
      </c>
      <c r="G15" s="146" t="s">
        <v>219</v>
      </c>
      <c r="H15" s="146" t="s">
        <v>220</v>
      </c>
      <c r="I15" s="148">
        <v>50000</v>
      </c>
      <c r="J15" s="148">
        <v>50000</v>
      </c>
      <c r="K15" s="148">
        <v>50000</v>
      </c>
      <c r="L15" s="148"/>
      <c r="M15" s="148"/>
      <c r="N15" s="146"/>
      <c r="O15" s="146"/>
      <c r="P15" s="146"/>
      <c r="Q15" s="148"/>
      <c r="R15" s="148"/>
      <c r="S15" s="148"/>
      <c r="T15" s="148"/>
      <c r="U15" s="148"/>
      <c r="V15" s="148"/>
      <c r="W15" s="148"/>
    </row>
    <row r="16" s="138" customFormat="1" ht="37" customHeight="1" outlineLevel="1" spans="1:23">
      <c r="A16" s="146" t="s">
        <v>252</v>
      </c>
      <c r="B16" s="146" t="s">
        <v>257</v>
      </c>
      <c r="C16" s="146" t="s">
        <v>256</v>
      </c>
      <c r="D16" s="146" t="s">
        <v>47</v>
      </c>
      <c r="E16" s="146" t="s">
        <v>81</v>
      </c>
      <c r="F16" s="146" t="s">
        <v>82</v>
      </c>
      <c r="G16" s="146" t="s">
        <v>219</v>
      </c>
      <c r="H16" s="146" t="s">
        <v>220</v>
      </c>
      <c r="I16" s="148">
        <v>60000</v>
      </c>
      <c r="J16" s="148">
        <v>60000</v>
      </c>
      <c r="K16" s="148">
        <v>60000</v>
      </c>
      <c r="L16" s="148"/>
      <c r="M16" s="148"/>
      <c r="N16" s="146"/>
      <c r="O16" s="146"/>
      <c r="P16" s="146"/>
      <c r="Q16" s="148"/>
      <c r="R16" s="148"/>
      <c r="S16" s="148"/>
      <c r="T16" s="148"/>
      <c r="U16" s="148"/>
      <c r="V16" s="148"/>
      <c r="W16" s="148"/>
    </row>
    <row r="17" s="138" customFormat="1" ht="37" customHeight="1" outlineLevel="1" spans="1:23">
      <c r="A17" s="146" t="s">
        <v>252</v>
      </c>
      <c r="B17" s="146" t="s">
        <v>257</v>
      </c>
      <c r="C17" s="146" t="s">
        <v>256</v>
      </c>
      <c r="D17" s="146" t="s">
        <v>47</v>
      </c>
      <c r="E17" s="146" t="s">
        <v>81</v>
      </c>
      <c r="F17" s="146" t="s">
        <v>82</v>
      </c>
      <c r="G17" s="146" t="s">
        <v>219</v>
      </c>
      <c r="H17" s="146" t="s">
        <v>220</v>
      </c>
      <c r="I17" s="148">
        <v>130000</v>
      </c>
      <c r="J17" s="148">
        <v>130000</v>
      </c>
      <c r="K17" s="148">
        <v>130000</v>
      </c>
      <c r="L17" s="148"/>
      <c r="M17" s="148"/>
      <c r="N17" s="146"/>
      <c r="O17" s="146"/>
      <c r="P17" s="146"/>
      <c r="Q17" s="148"/>
      <c r="R17" s="148"/>
      <c r="S17" s="148"/>
      <c r="T17" s="148"/>
      <c r="U17" s="148"/>
      <c r="V17" s="148"/>
      <c r="W17" s="148"/>
    </row>
    <row r="18" s="138" customFormat="1" ht="37" customHeight="1" outlineLevel="1" spans="1:23">
      <c r="A18" s="146" t="s">
        <v>252</v>
      </c>
      <c r="B18" s="146" t="s">
        <v>257</v>
      </c>
      <c r="C18" s="146" t="s">
        <v>256</v>
      </c>
      <c r="D18" s="146" t="s">
        <v>47</v>
      </c>
      <c r="E18" s="146" t="s">
        <v>81</v>
      </c>
      <c r="F18" s="146" t="s">
        <v>82</v>
      </c>
      <c r="G18" s="146" t="s">
        <v>219</v>
      </c>
      <c r="H18" s="146" t="s">
        <v>220</v>
      </c>
      <c r="I18" s="148">
        <v>20000</v>
      </c>
      <c r="J18" s="148">
        <v>20000</v>
      </c>
      <c r="K18" s="148">
        <v>20000</v>
      </c>
      <c r="L18" s="148"/>
      <c r="M18" s="148"/>
      <c r="N18" s="146"/>
      <c r="O18" s="146"/>
      <c r="P18" s="146"/>
      <c r="Q18" s="148"/>
      <c r="R18" s="148"/>
      <c r="S18" s="148"/>
      <c r="T18" s="148"/>
      <c r="U18" s="148"/>
      <c r="V18" s="148"/>
      <c r="W18" s="148"/>
    </row>
    <row r="19" s="138" customFormat="1" ht="37" customHeight="1" outlineLevel="1" spans="1:23">
      <c r="A19" s="146" t="s">
        <v>252</v>
      </c>
      <c r="B19" s="146" t="s">
        <v>257</v>
      </c>
      <c r="C19" s="146" t="s">
        <v>256</v>
      </c>
      <c r="D19" s="146" t="s">
        <v>47</v>
      </c>
      <c r="E19" s="146" t="s">
        <v>81</v>
      </c>
      <c r="F19" s="146" t="s">
        <v>82</v>
      </c>
      <c r="G19" s="146" t="s">
        <v>207</v>
      </c>
      <c r="H19" s="146" t="s">
        <v>208</v>
      </c>
      <c r="I19" s="148">
        <v>20000</v>
      </c>
      <c r="J19" s="148">
        <v>20000</v>
      </c>
      <c r="K19" s="148">
        <v>20000</v>
      </c>
      <c r="L19" s="148"/>
      <c r="M19" s="148"/>
      <c r="N19" s="146"/>
      <c r="O19" s="146"/>
      <c r="P19" s="146"/>
      <c r="Q19" s="148"/>
      <c r="R19" s="148"/>
      <c r="S19" s="148"/>
      <c r="T19" s="148"/>
      <c r="U19" s="148"/>
      <c r="V19" s="148"/>
      <c r="W19" s="148"/>
    </row>
    <row r="20" s="138" customFormat="1" ht="37" customHeight="1" outlineLevel="1" spans="1:23">
      <c r="A20" s="146" t="s">
        <v>252</v>
      </c>
      <c r="B20" s="146" t="s">
        <v>257</v>
      </c>
      <c r="C20" s="146" t="s">
        <v>256</v>
      </c>
      <c r="D20" s="146" t="s">
        <v>47</v>
      </c>
      <c r="E20" s="146" t="s">
        <v>81</v>
      </c>
      <c r="F20" s="146" t="s">
        <v>82</v>
      </c>
      <c r="G20" s="146" t="s">
        <v>254</v>
      </c>
      <c r="H20" s="146" t="s">
        <v>255</v>
      </c>
      <c r="I20" s="148">
        <v>20000</v>
      </c>
      <c r="J20" s="148">
        <v>20000</v>
      </c>
      <c r="K20" s="148">
        <v>20000</v>
      </c>
      <c r="L20" s="148"/>
      <c r="M20" s="148"/>
      <c r="N20" s="146"/>
      <c r="O20" s="146"/>
      <c r="P20" s="146"/>
      <c r="Q20" s="148"/>
      <c r="R20" s="148"/>
      <c r="S20" s="148"/>
      <c r="T20" s="148"/>
      <c r="U20" s="148"/>
      <c r="V20" s="148"/>
      <c r="W20" s="148"/>
    </row>
    <row r="21" s="138" customFormat="1" ht="37" customHeight="1" spans="1:23">
      <c r="A21" s="146"/>
      <c r="B21" s="146"/>
      <c r="C21" s="146" t="s">
        <v>258</v>
      </c>
      <c r="D21" s="146"/>
      <c r="E21" s="146"/>
      <c r="F21" s="146"/>
      <c r="G21" s="146"/>
      <c r="H21" s="146"/>
      <c r="I21" s="148">
        <v>84440</v>
      </c>
      <c r="J21" s="148">
        <v>84440</v>
      </c>
      <c r="K21" s="148">
        <v>84440</v>
      </c>
      <c r="L21" s="148"/>
      <c r="M21" s="148"/>
      <c r="N21" s="146"/>
      <c r="O21" s="146"/>
      <c r="P21" s="146"/>
      <c r="Q21" s="148"/>
      <c r="R21" s="148"/>
      <c r="S21" s="148"/>
      <c r="T21" s="148"/>
      <c r="U21" s="148"/>
      <c r="V21" s="148"/>
      <c r="W21" s="148"/>
    </row>
    <row r="22" s="138" customFormat="1" ht="37" customHeight="1" outlineLevel="1" spans="1:23">
      <c r="A22" s="146" t="s">
        <v>252</v>
      </c>
      <c r="B22" s="146" t="s">
        <v>259</v>
      </c>
      <c r="C22" s="146" t="s">
        <v>258</v>
      </c>
      <c r="D22" s="146" t="s">
        <v>47</v>
      </c>
      <c r="E22" s="146" t="s">
        <v>81</v>
      </c>
      <c r="F22" s="146" t="s">
        <v>82</v>
      </c>
      <c r="G22" s="146" t="s">
        <v>215</v>
      </c>
      <c r="H22" s="146" t="s">
        <v>216</v>
      </c>
      <c r="I22" s="148">
        <v>50000</v>
      </c>
      <c r="J22" s="148">
        <v>50000</v>
      </c>
      <c r="K22" s="148">
        <v>50000</v>
      </c>
      <c r="L22" s="148"/>
      <c r="M22" s="148"/>
      <c r="N22" s="146"/>
      <c r="O22" s="146"/>
      <c r="P22" s="146"/>
      <c r="Q22" s="148"/>
      <c r="R22" s="148"/>
      <c r="S22" s="148"/>
      <c r="T22" s="148"/>
      <c r="U22" s="148"/>
      <c r="V22" s="148"/>
      <c r="W22" s="148"/>
    </row>
    <row r="23" s="138" customFormat="1" ht="37" customHeight="1" outlineLevel="1" spans="1:23">
      <c r="A23" s="146" t="s">
        <v>252</v>
      </c>
      <c r="B23" s="146" t="s">
        <v>259</v>
      </c>
      <c r="C23" s="146" t="s">
        <v>258</v>
      </c>
      <c r="D23" s="146" t="s">
        <v>47</v>
      </c>
      <c r="E23" s="146" t="s">
        <v>81</v>
      </c>
      <c r="F23" s="146" t="s">
        <v>82</v>
      </c>
      <c r="G23" s="146" t="s">
        <v>260</v>
      </c>
      <c r="H23" s="146" t="s">
        <v>261</v>
      </c>
      <c r="I23" s="148">
        <v>34440</v>
      </c>
      <c r="J23" s="148">
        <v>34440</v>
      </c>
      <c r="K23" s="148">
        <v>34440</v>
      </c>
      <c r="L23" s="148"/>
      <c r="M23" s="148"/>
      <c r="N23" s="146"/>
      <c r="O23" s="146"/>
      <c r="P23" s="146"/>
      <c r="Q23" s="148"/>
      <c r="R23" s="148"/>
      <c r="S23" s="148"/>
      <c r="T23" s="148"/>
      <c r="U23" s="148"/>
      <c r="V23" s="148"/>
      <c r="W23" s="148"/>
    </row>
    <row r="24" s="138" customFormat="1" ht="37" customHeight="1" spans="1:23">
      <c r="A24" s="146"/>
      <c r="B24" s="146"/>
      <c r="C24" s="146" t="s">
        <v>262</v>
      </c>
      <c r="D24" s="146"/>
      <c r="E24" s="146"/>
      <c r="F24" s="146"/>
      <c r="G24" s="146"/>
      <c r="H24" s="146"/>
      <c r="I24" s="148">
        <v>55560</v>
      </c>
      <c r="J24" s="148">
        <v>55560</v>
      </c>
      <c r="K24" s="148">
        <v>55560</v>
      </c>
      <c r="L24" s="148"/>
      <c r="M24" s="148"/>
      <c r="N24" s="146"/>
      <c r="O24" s="146"/>
      <c r="P24" s="146"/>
      <c r="Q24" s="148"/>
      <c r="R24" s="148"/>
      <c r="S24" s="148"/>
      <c r="T24" s="148"/>
      <c r="U24" s="148"/>
      <c r="V24" s="148"/>
      <c r="W24" s="148"/>
    </row>
    <row r="25" s="138" customFormat="1" ht="37" customHeight="1" outlineLevel="1" spans="1:23">
      <c r="A25" s="146" t="s">
        <v>252</v>
      </c>
      <c r="B25" s="146" t="s">
        <v>263</v>
      </c>
      <c r="C25" s="146" t="s">
        <v>262</v>
      </c>
      <c r="D25" s="146" t="s">
        <v>47</v>
      </c>
      <c r="E25" s="146" t="s">
        <v>81</v>
      </c>
      <c r="F25" s="146" t="s">
        <v>82</v>
      </c>
      <c r="G25" s="146" t="s">
        <v>219</v>
      </c>
      <c r="H25" s="146" t="s">
        <v>220</v>
      </c>
      <c r="I25" s="148">
        <v>45560</v>
      </c>
      <c r="J25" s="148">
        <v>45560</v>
      </c>
      <c r="K25" s="148">
        <v>45560</v>
      </c>
      <c r="L25" s="148"/>
      <c r="M25" s="148"/>
      <c r="N25" s="146"/>
      <c r="O25" s="146"/>
      <c r="P25" s="146"/>
      <c r="Q25" s="148"/>
      <c r="R25" s="148"/>
      <c r="S25" s="148"/>
      <c r="T25" s="148"/>
      <c r="U25" s="148"/>
      <c r="V25" s="148"/>
      <c r="W25" s="148"/>
    </row>
    <row r="26" s="138" customFormat="1" ht="37" customHeight="1" outlineLevel="1" spans="1:23">
      <c r="A26" s="146" t="s">
        <v>252</v>
      </c>
      <c r="B26" s="146" t="s">
        <v>263</v>
      </c>
      <c r="C26" s="146" t="s">
        <v>262</v>
      </c>
      <c r="D26" s="146" t="s">
        <v>47</v>
      </c>
      <c r="E26" s="146" t="s">
        <v>81</v>
      </c>
      <c r="F26" s="146" t="s">
        <v>82</v>
      </c>
      <c r="G26" s="146" t="s">
        <v>254</v>
      </c>
      <c r="H26" s="146" t="s">
        <v>255</v>
      </c>
      <c r="I26" s="148">
        <v>10000</v>
      </c>
      <c r="J26" s="148">
        <v>10000</v>
      </c>
      <c r="K26" s="148">
        <v>10000</v>
      </c>
      <c r="L26" s="148"/>
      <c r="M26" s="148"/>
      <c r="N26" s="146"/>
      <c r="O26" s="146"/>
      <c r="P26" s="146"/>
      <c r="Q26" s="148"/>
      <c r="R26" s="148"/>
      <c r="S26" s="148"/>
      <c r="T26" s="148"/>
      <c r="U26" s="148"/>
      <c r="V26" s="148"/>
      <c r="W26" s="148"/>
    </row>
    <row r="27" s="138" customFormat="1" ht="36" customHeight="1" spans="1:23">
      <c r="A27" s="147" t="s">
        <v>31</v>
      </c>
      <c r="B27" s="147"/>
      <c r="C27" s="147"/>
      <c r="D27" s="147"/>
      <c r="E27" s="147"/>
      <c r="F27" s="147"/>
      <c r="G27" s="147"/>
      <c r="H27" s="147"/>
      <c r="I27" s="148">
        <v>500000</v>
      </c>
      <c r="J27" s="148">
        <v>500000</v>
      </c>
      <c r="K27" s="148">
        <v>500000</v>
      </c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</row>
    <row r="28" s="136" customFormat="1" ht="15.75"/>
    <row r="29" s="136" customFormat="1" ht="15.75"/>
    <row r="30" s="136" customFormat="1" ht="15.75"/>
    <row r="31" s="136" customFormat="1" ht="15.75"/>
    <row r="32" s="136" customFormat="1" ht="15.75"/>
    <row r="33" s="136" customFormat="1" ht="15.75"/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7: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25" orientation="landscape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8"/>
  <sheetViews>
    <sheetView showZeros="0" workbookViewId="0">
      <selection activeCell="A2" sqref="A2:J2"/>
    </sheetView>
  </sheetViews>
  <sheetFormatPr defaultColWidth="10.2761904761905" defaultRowHeight="15" customHeight="1"/>
  <cols>
    <col min="1" max="1" width="37" customWidth="1"/>
    <col min="2" max="2" width="34.2857142857143" customWidth="1"/>
    <col min="3" max="3" width="16.4285714285714" customWidth="1"/>
    <col min="4" max="4" width="20.5714285714286" customWidth="1"/>
    <col min="5" max="5" width="19.7047619047619" customWidth="1"/>
    <col min="6" max="7" width="14.2761904761905" customWidth="1"/>
    <col min="8" max="8" width="9.57142857142857" customWidth="1"/>
    <col min="9" max="9" width="14.2761904761905" customWidth="1"/>
    <col min="10" max="10" width="40.5714285714286" customWidth="1"/>
  </cols>
  <sheetData>
    <row r="1" ht="18.75" customHeight="1" spans="1:10">
      <c r="A1" s="130"/>
      <c r="B1" s="130"/>
      <c r="C1" s="130"/>
      <c r="D1" s="130"/>
      <c r="E1" s="130"/>
      <c r="F1" s="130"/>
      <c r="G1" s="130"/>
      <c r="H1" s="130"/>
      <c r="I1" s="130"/>
      <c r="J1" s="135" t="s">
        <v>264</v>
      </c>
    </row>
    <row r="2" ht="34.5" customHeight="1" spans="1:10">
      <c r="A2" s="131" t="str">
        <f>"2025"&amp;"年项目支出绩效目标表"</f>
        <v>2025年项目支出绩效目标表</v>
      </c>
      <c r="B2" s="131"/>
      <c r="C2" s="131"/>
      <c r="D2" s="131"/>
      <c r="E2" s="131"/>
      <c r="F2" s="131"/>
      <c r="G2" s="131"/>
      <c r="H2" s="131"/>
      <c r="I2" s="131"/>
      <c r="J2" s="131"/>
    </row>
    <row r="3" ht="18.75" customHeight="1" spans="1:10">
      <c r="A3" s="132" t="s">
        <v>1</v>
      </c>
      <c r="B3" s="132"/>
      <c r="C3" s="132"/>
      <c r="D3" s="132"/>
      <c r="E3" s="132"/>
      <c r="F3" s="130"/>
      <c r="G3" s="130"/>
      <c r="H3" s="130"/>
      <c r="I3" s="130"/>
      <c r="J3" s="130"/>
    </row>
    <row r="4" ht="22.5" customHeight="1" spans="1:10">
      <c r="A4" s="133" t="s">
        <v>265</v>
      </c>
      <c r="B4" s="133" t="s">
        <v>266</v>
      </c>
      <c r="C4" s="133" t="s">
        <v>267</v>
      </c>
      <c r="D4" s="133" t="s">
        <v>268</v>
      </c>
      <c r="E4" s="133" t="s">
        <v>269</v>
      </c>
      <c r="F4" s="133" t="s">
        <v>270</v>
      </c>
      <c r="G4" s="133" t="s">
        <v>271</v>
      </c>
      <c r="H4" s="133" t="s">
        <v>272</v>
      </c>
      <c r="I4" s="133" t="s">
        <v>273</v>
      </c>
      <c r="J4" s="133" t="s">
        <v>274</v>
      </c>
    </row>
    <row r="5" ht="22.5" customHeight="1" spans="1:10">
      <c r="A5" s="133" t="s">
        <v>60</v>
      </c>
      <c r="B5" s="133" t="s">
        <v>61</v>
      </c>
      <c r="C5" s="133" t="s">
        <v>62</v>
      </c>
      <c r="D5" s="133" t="s">
        <v>63</v>
      </c>
      <c r="E5" s="133" t="s">
        <v>64</v>
      </c>
      <c r="F5" s="133" t="s">
        <v>65</v>
      </c>
      <c r="G5" s="133" t="s">
        <v>66</v>
      </c>
      <c r="H5" s="133" t="s">
        <v>67</v>
      </c>
      <c r="I5" s="133" t="s">
        <v>68</v>
      </c>
      <c r="J5" s="133" t="s">
        <v>69</v>
      </c>
    </row>
    <row r="6" ht="52.5" customHeight="1" spans="1:10">
      <c r="A6" s="133" t="s">
        <v>47</v>
      </c>
      <c r="B6" s="133"/>
      <c r="C6" s="133"/>
      <c r="D6" s="133"/>
      <c r="E6" s="133"/>
      <c r="F6" s="133"/>
      <c r="G6" s="133"/>
      <c r="H6" s="133"/>
      <c r="I6" s="133"/>
      <c r="J6" s="133"/>
    </row>
    <row r="7" ht="52.5" customHeight="1" outlineLevel="1" spans="1:10">
      <c r="A7" s="134" t="s">
        <v>262</v>
      </c>
      <c r="B7" s="134" t="s">
        <v>262</v>
      </c>
      <c r="C7" s="134" t="s">
        <v>275</v>
      </c>
      <c r="D7" s="134" t="s">
        <v>276</v>
      </c>
      <c r="E7" s="134" t="s">
        <v>277</v>
      </c>
      <c r="F7" s="134" t="s">
        <v>278</v>
      </c>
      <c r="G7" s="133" t="s">
        <v>279</v>
      </c>
      <c r="H7" s="133" t="s">
        <v>280</v>
      </c>
      <c r="I7" s="134" t="s">
        <v>281</v>
      </c>
      <c r="J7" s="134" t="s">
        <v>282</v>
      </c>
    </row>
    <row r="8" ht="52.5" customHeight="1" outlineLevel="1" spans="1:10">
      <c r="A8" s="134" t="s">
        <v>262</v>
      </c>
      <c r="B8" s="134" t="s">
        <v>262</v>
      </c>
      <c r="C8" s="134" t="s">
        <v>283</v>
      </c>
      <c r="D8" s="134" t="s">
        <v>284</v>
      </c>
      <c r="E8" s="134" t="s">
        <v>285</v>
      </c>
      <c r="F8" s="134" t="s">
        <v>286</v>
      </c>
      <c r="G8" s="133" t="s">
        <v>287</v>
      </c>
      <c r="H8" s="133" t="s">
        <v>288</v>
      </c>
      <c r="I8" s="134" t="s">
        <v>289</v>
      </c>
      <c r="J8" s="134" t="s">
        <v>290</v>
      </c>
    </row>
    <row r="9" ht="52.5" customHeight="1" outlineLevel="1" spans="1:10">
      <c r="A9" s="134" t="s">
        <v>262</v>
      </c>
      <c r="B9" s="134" t="s">
        <v>262</v>
      </c>
      <c r="C9" s="134" t="s">
        <v>291</v>
      </c>
      <c r="D9" s="134" t="s">
        <v>292</v>
      </c>
      <c r="E9" s="134" t="s">
        <v>292</v>
      </c>
      <c r="F9" s="134" t="s">
        <v>278</v>
      </c>
      <c r="G9" s="133" t="s">
        <v>293</v>
      </c>
      <c r="H9" s="133" t="s">
        <v>280</v>
      </c>
      <c r="I9" s="134" t="s">
        <v>281</v>
      </c>
      <c r="J9" s="134" t="s">
        <v>292</v>
      </c>
    </row>
    <row r="10" ht="52.5" customHeight="1" outlineLevel="1" spans="1:10">
      <c r="A10" s="134" t="s">
        <v>251</v>
      </c>
      <c r="B10" s="134" t="s">
        <v>294</v>
      </c>
      <c r="C10" s="134" t="s">
        <v>275</v>
      </c>
      <c r="D10" s="134" t="s">
        <v>295</v>
      </c>
      <c r="E10" s="134" t="s">
        <v>277</v>
      </c>
      <c r="F10" s="134" t="s">
        <v>286</v>
      </c>
      <c r="G10" s="133" t="s">
        <v>296</v>
      </c>
      <c r="H10" s="133" t="s">
        <v>280</v>
      </c>
      <c r="I10" s="134" t="s">
        <v>281</v>
      </c>
      <c r="J10" s="134" t="s">
        <v>282</v>
      </c>
    </row>
    <row r="11" ht="52.5" customHeight="1" outlineLevel="1" spans="1:10">
      <c r="A11" s="134" t="s">
        <v>251</v>
      </c>
      <c r="B11" s="134" t="s">
        <v>294</v>
      </c>
      <c r="C11" s="134" t="s">
        <v>283</v>
      </c>
      <c r="D11" s="134" t="s">
        <v>284</v>
      </c>
      <c r="E11" s="134" t="s">
        <v>297</v>
      </c>
      <c r="F11" s="134" t="s">
        <v>286</v>
      </c>
      <c r="G11" s="133" t="s">
        <v>298</v>
      </c>
      <c r="H11" s="133" t="s">
        <v>288</v>
      </c>
      <c r="I11" s="134" t="s">
        <v>289</v>
      </c>
      <c r="J11" s="134" t="s">
        <v>297</v>
      </c>
    </row>
    <row r="12" ht="72" customHeight="1" outlineLevel="1" spans="1:10">
      <c r="A12" s="134" t="s">
        <v>251</v>
      </c>
      <c r="B12" s="134" t="s">
        <v>294</v>
      </c>
      <c r="C12" s="134" t="s">
        <v>291</v>
      </c>
      <c r="D12" s="134" t="s">
        <v>292</v>
      </c>
      <c r="E12" s="134" t="s">
        <v>299</v>
      </c>
      <c r="F12" s="134" t="s">
        <v>278</v>
      </c>
      <c r="G12" s="133" t="s">
        <v>293</v>
      </c>
      <c r="H12" s="133" t="s">
        <v>280</v>
      </c>
      <c r="I12" s="134" t="s">
        <v>281</v>
      </c>
      <c r="J12" s="134" t="s">
        <v>299</v>
      </c>
    </row>
    <row r="13" ht="52.5" customHeight="1" outlineLevel="1" spans="1:10">
      <c r="A13" s="134" t="s">
        <v>256</v>
      </c>
      <c r="B13" s="134" t="s">
        <v>256</v>
      </c>
      <c r="C13" s="134" t="s">
        <v>275</v>
      </c>
      <c r="D13" s="134" t="s">
        <v>295</v>
      </c>
      <c r="E13" s="134" t="s">
        <v>300</v>
      </c>
      <c r="F13" s="134" t="s">
        <v>286</v>
      </c>
      <c r="G13" s="133" t="s">
        <v>296</v>
      </c>
      <c r="H13" s="133" t="s">
        <v>280</v>
      </c>
      <c r="I13" s="134" t="s">
        <v>281</v>
      </c>
      <c r="J13" s="134" t="s">
        <v>282</v>
      </c>
    </row>
    <row r="14" ht="52.5" customHeight="1" outlineLevel="1" spans="1:10">
      <c r="A14" s="134" t="s">
        <v>256</v>
      </c>
      <c r="B14" s="134" t="s">
        <v>256</v>
      </c>
      <c r="C14" s="134" t="s">
        <v>283</v>
      </c>
      <c r="D14" s="134" t="s">
        <v>284</v>
      </c>
      <c r="E14" s="134" t="s">
        <v>301</v>
      </c>
      <c r="F14" s="134" t="s">
        <v>286</v>
      </c>
      <c r="G14" s="133" t="s">
        <v>302</v>
      </c>
      <c r="H14" s="133" t="s">
        <v>288</v>
      </c>
      <c r="I14" s="134" t="s">
        <v>289</v>
      </c>
      <c r="J14" s="134" t="s">
        <v>303</v>
      </c>
    </row>
    <row r="15" ht="52.5" customHeight="1" outlineLevel="1" spans="1:10">
      <c r="A15" s="134" t="s">
        <v>256</v>
      </c>
      <c r="B15" s="134" t="s">
        <v>256</v>
      </c>
      <c r="C15" s="134" t="s">
        <v>291</v>
      </c>
      <c r="D15" s="134" t="s">
        <v>292</v>
      </c>
      <c r="E15" s="134" t="s">
        <v>292</v>
      </c>
      <c r="F15" s="134" t="s">
        <v>278</v>
      </c>
      <c r="G15" s="133" t="s">
        <v>293</v>
      </c>
      <c r="H15" s="133" t="s">
        <v>280</v>
      </c>
      <c r="I15" s="134" t="s">
        <v>281</v>
      </c>
      <c r="J15" s="134" t="s">
        <v>292</v>
      </c>
    </row>
    <row r="16" ht="52.5" customHeight="1" outlineLevel="1" spans="1:10">
      <c r="A16" s="134" t="s">
        <v>258</v>
      </c>
      <c r="B16" s="134" t="s">
        <v>304</v>
      </c>
      <c r="C16" s="134" t="s">
        <v>275</v>
      </c>
      <c r="D16" s="134" t="s">
        <v>305</v>
      </c>
      <c r="E16" s="134" t="s">
        <v>306</v>
      </c>
      <c r="F16" s="134" t="s">
        <v>286</v>
      </c>
      <c r="G16" s="133" t="s">
        <v>296</v>
      </c>
      <c r="H16" s="133" t="s">
        <v>280</v>
      </c>
      <c r="I16" s="134" t="s">
        <v>281</v>
      </c>
      <c r="J16" s="134" t="s">
        <v>307</v>
      </c>
    </row>
    <row r="17" ht="52.5" customHeight="1" outlineLevel="1" spans="1:10">
      <c r="A17" s="134" t="s">
        <v>258</v>
      </c>
      <c r="B17" s="134" t="s">
        <v>304</v>
      </c>
      <c r="C17" s="134" t="s">
        <v>283</v>
      </c>
      <c r="D17" s="134" t="s">
        <v>284</v>
      </c>
      <c r="E17" s="134" t="s">
        <v>308</v>
      </c>
      <c r="F17" s="134" t="s">
        <v>286</v>
      </c>
      <c r="G17" s="133" t="s">
        <v>298</v>
      </c>
      <c r="H17" s="133" t="s">
        <v>288</v>
      </c>
      <c r="I17" s="134" t="s">
        <v>289</v>
      </c>
      <c r="J17" s="134" t="s">
        <v>309</v>
      </c>
    </row>
    <row r="18" ht="52.5" customHeight="1" outlineLevel="1" spans="1:10">
      <c r="A18" s="134" t="s">
        <v>258</v>
      </c>
      <c r="B18" s="134" t="s">
        <v>304</v>
      </c>
      <c r="C18" s="134" t="s">
        <v>291</v>
      </c>
      <c r="D18" s="134" t="s">
        <v>292</v>
      </c>
      <c r="E18" s="134" t="s">
        <v>310</v>
      </c>
      <c r="F18" s="134" t="s">
        <v>278</v>
      </c>
      <c r="G18" s="133" t="s">
        <v>293</v>
      </c>
      <c r="H18" s="133" t="s">
        <v>280</v>
      </c>
      <c r="I18" s="134" t="s">
        <v>289</v>
      </c>
      <c r="J18" s="134" t="s">
        <v>311</v>
      </c>
    </row>
  </sheetData>
  <mergeCells count="10">
    <mergeCell ref="A2:J2"/>
    <mergeCell ref="A3:E3"/>
    <mergeCell ref="A7:A9"/>
    <mergeCell ref="A10:A12"/>
    <mergeCell ref="A13:A15"/>
    <mergeCell ref="A16:A18"/>
    <mergeCell ref="B7:B9"/>
    <mergeCell ref="B10:B12"/>
    <mergeCell ref="B13:B15"/>
    <mergeCell ref="B16:B18"/>
  </mergeCells>
  <pageMargins left="0.751388888888889" right="0.751388888888889" top="1" bottom="1" header="0.5" footer="0.5"/>
  <pageSetup paperSize="9" scale="56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cp:revision>1</cp:revision>
  <dcterms:created xsi:type="dcterms:W3CDTF">2025-05-07T07:32:06Z</dcterms:created>
  <dcterms:modified xsi:type="dcterms:W3CDTF">2025-05-07T07:40:07Z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7890C4056E1B4E949B06EC58E992E533_13</vt:lpwstr>
  </property>
</Properties>
</file>