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bookViews>
    <workbookView windowWidth="28800" windowHeight="12375" firstSheet="12" activeTab="16"/>
  </bookViews>
  <sheets>
    <sheet name="部门财务收支预算总表 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<sst xmlns="http://schemas.openxmlformats.org/spreadsheetml/2006/main" count="905" uniqueCount="364">
  <si>
    <t>预算01-1表</t>
  </si>
  <si>
    <t>单位名称：中国共产党芒市委员会党史研究室</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</si>
  <si>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</si>
  <si>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</si>
  <si>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</si>
  <si>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</si>
  <si>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</si>
  <si>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</si>
  <si>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</si>
  <si>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</si>
  <si>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</si>
  <si>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</si>
  <si>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</si>
  <si>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</si>
  <si>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</si>
  <si>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</si>
  <si>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</si>
  <si>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</si>
  <si>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</si>
  <si>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</si>
  <si>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</si>
  <si>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</si>
  <si>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</si>
  <si>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</si>
  <si>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</si>
  <si>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</si>
  <si>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</si>
  <si>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</si>
  <si>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</si>
  <si>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</si>
  <si>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</si>
  <si>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</si>
  <si>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</si>
  <si>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</si>
  <si>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</si>
  <si>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</si>
  <si>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</si>
  <si>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</si>
  <si>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</si>
  <si>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</si>
  <si>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</si>
  <si>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</si>
  <si>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</si>
  <si>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</si>
  <si>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</si>
  <si>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</si>
  <si>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320002</t>
  </si>
  <si>
    <t>中国共产党芒市委员会党史研究室</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</si>
  <si>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</si>
  <si>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</si>
  <si>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</si>
  <si>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</si>
  <si>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</si>
  <si>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</si>
  <si>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</si>
  <si>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</si>
  <si>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</si>
  <si>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</si>
  <si>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</si>
  <si>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</si>
  <si>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</si>
  <si>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</si>
  <si>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</si>
  <si>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</si>
  <si>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</si>
  <si>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</si>
  <si>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</si>
  <si>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</si>
  <si>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</si>
  <si>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</si>
  <si>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</si>
  <si>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</si>
  <si>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</si>
  <si>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</si>
  <si>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</si>
  <si>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</si>
  <si>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</si>
  <si>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20103</t>
  </si>
  <si>
    <t>政府办公厅（室）及相关机构事务</t>
  </si>
  <si>
    <t>2010301</t>
  </si>
  <si>
    <t>行政运行</t>
  </si>
  <si>
    <t>2010302</t>
  </si>
  <si>
    <t>一般行政管理事务</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</si>
  <si>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</si>
  <si>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</si>
  <si>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</si>
  <si>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</si>
  <si>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</si>
  <si>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</si>
  <si>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</si>
  <si>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</si>
  <si>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</si>
  <si>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</si>
  <si>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</si>
  <si>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</si>
  <si>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</si>
  <si>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</si>
  <si>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</si>
  <si>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</si>
  <si>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</si>
  <si>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</si>
  <si>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</si>
  <si>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</si>
  <si>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</si>
  <si>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</si>
  <si>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</si>
  <si>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</si>
  <si>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</si>
  <si>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</si>
  <si>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</si>
  <si>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</si>
  <si>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</si>
  <si>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</si>
  <si>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</si>
  <si>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</si>
  <si>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</si>
  <si>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</si>
  <si>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</si>
  <si>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</si>
  <si>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</si>
  <si>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</si>
  <si>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</si>
  <si>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</si>
  <si>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</si>
  <si>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</si>
  <si>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</si>
  <si>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</si>
  <si>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</si>
  <si>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</si>
  <si>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</si>
  <si>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</si>
  <si>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</si>
  <si>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</si>
  <si>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</si>
  <si>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</si>
  <si>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</si>
  <si>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</si>
  <si>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</si>
  <si>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</si>
  <si>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</si>
  <si>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</si>
  <si>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</si>
  <si>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</si>
  <si>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</si>
  <si>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</si>
  <si>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</si>
  <si>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</si>
  <si>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</si>
  <si>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</si>
  <si>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</si>
  <si>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</si>
  <si>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</si>
  <si>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</si>
  <si>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</si>
  <si>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</si>
  <si>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</si>
  <si>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</si>
  <si>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</si>
  <si>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</si>
  <si>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</si>
  <si>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</si>
  <si>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</si>
  <si>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</si>
  <si>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</si>
  <si>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</si>
  <si>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</si>
  <si>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</si>
  <si>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</si>
  <si>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</si>
  <si>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</si>
  <si>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</si>
  <si>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</si>
  <si>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</si>
  <si>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</si>
  <si>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</si>
  <si>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</si>
  <si>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</si>
  <si>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</si>
  <si>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</si>
  <si>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16</t>
  </si>
  <si>
    <t>17</t>
  </si>
  <si>
    <t>18</t>
  </si>
  <si>
    <t>19</t>
  </si>
  <si>
    <t>20</t>
  </si>
  <si>
    <t>21</t>
  </si>
  <si>
    <t>22</t>
  </si>
  <si>
    <t>23</t>
  </si>
  <si>
    <t>533103210000000017778</t>
  </si>
  <si>
    <t>行政人员支出工资</t>
  </si>
  <si>
    <t>30101</t>
  </si>
  <si>
    <t>基本工资</t>
  </si>
  <si>
    <t>30102</t>
  </si>
  <si>
    <t>津贴补贴</t>
  </si>
  <si>
    <t>30103</t>
  </si>
  <si>
    <t>奖金</t>
  </si>
  <si>
    <t>533103210000000017779</t>
  </si>
  <si>
    <t>社会保障缴费</t>
  </si>
  <si>
    <t>30108</t>
  </si>
  <si>
    <t>机关事业单位基本养老保险缴费</t>
  </si>
  <si>
    <t>30109</t>
  </si>
  <si>
    <t>职业年金缴费</t>
  </si>
  <si>
    <t>30110</t>
  </si>
  <si>
    <t>职工基本医疗保险缴费</t>
  </si>
  <si>
    <t>30112</t>
  </si>
  <si>
    <t>其他社会保障缴费</t>
  </si>
  <si>
    <t>533103210000000017780</t>
  </si>
  <si>
    <t>30113</t>
  </si>
  <si>
    <t>533103221100000680315</t>
  </si>
  <si>
    <t>公用经费安排的对个人和家庭的补助</t>
  </si>
  <si>
    <t>30305</t>
  </si>
  <si>
    <t>生活补助</t>
  </si>
  <si>
    <t>533103210000000017784</t>
  </si>
  <si>
    <t>一般公用经费</t>
  </si>
  <si>
    <t>30226</t>
  </si>
  <si>
    <t>劳务费</t>
  </si>
  <si>
    <t>30211</t>
  </si>
  <si>
    <t>差旅费</t>
  </si>
  <si>
    <t>30229</t>
  </si>
  <si>
    <t>福利费</t>
  </si>
  <si>
    <t>30205</t>
  </si>
  <si>
    <t>水费</t>
  </si>
  <si>
    <t>30206</t>
  </si>
  <si>
    <t>电费</t>
  </si>
  <si>
    <t>30207</t>
  </si>
  <si>
    <t>邮电费</t>
  </si>
  <si>
    <t>30214</t>
  </si>
  <si>
    <t>租赁费</t>
  </si>
  <si>
    <t>30299</t>
  </si>
  <si>
    <t>其他商品和服务支出</t>
  </si>
  <si>
    <t>30202</t>
  </si>
  <si>
    <t>印刷费</t>
  </si>
  <si>
    <t>30201</t>
  </si>
  <si>
    <t>办公费</t>
  </si>
  <si>
    <t>533103221100000680299</t>
  </si>
  <si>
    <t>公用经费安排的公务接待费</t>
  </si>
  <si>
    <t>30217</t>
  </si>
  <si>
    <t>533103210000000017782</t>
  </si>
  <si>
    <t>工会经费</t>
  </si>
  <si>
    <t>30228</t>
  </si>
  <si>
    <t>533103210000000017781</t>
  </si>
  <si>
    <t>公务交通补贴</t>
  </si>
  <si>
    <t>30239</t>
  </si>
  <si>
    <t>其他交通费用</t>
  </si>
  <si>
    <t>预算05-1表</t>
  </si>
  <si>
    <t>2025年部门项目支出预算表</t>
  </si>
  <si>
    <t>单位名称:中国共产党芒市委员会党史研究室</t>
  </si>
  <si>
    <t>项目分类</t>
  </si>
  <si>
    <t>项目单位</t>
  </si>
  <si>
    <t>经济科目编码</t>
  </si>
  <si>
    <t>经济科目名称</t>
  </si>
  <si>
    <t>本年拨款</t>
  </si>
  <si>
    <t>其中：本次下达</t>
  </si>
  <si>
    <t>2025年特定业务费资金</t>
  </si>
  <si>
    <t>专项业务类</t>
  </si>
  <si>
    <t>533103251100003754825</t>
  </si>
  <si>
    <t>30213</t>
  </si>
  <si>
    <t>维修（护）费</t>
  </si>
  <si>
    <t>30227</t>
  </si>
  <si>
    <t>委托业务费</t>
  </si>
  <si>
    <t>31006</t>
  </si>
  <si>
    <t>大型修缮</t>
  </si>
  <si>
    <t>31021</t>
  </si>
  <si>
    <t>文物和陈列品购置</t>
  </si>
  <si>
    <t>2025年自有资金经费</t>
  </si>
  <si>
    <t>533103251100003754830</t>
  </si>
  <si>
    <t>预算05-2表</t>
  </si>
  <si>
    <t>单位名称、项目名称</t>
  </si>
  <si>
    <t>项目年度绩效目标</t>
  </si>
  <si>
    <t>一级指标</t>
  </si>
  <si>
    <t>二级指标</t>
  </si>
  <si>
    <t>三级指标</t>
  </si>
  <si>
    <t>指标性质</t>
  </si>
  <si>
    <t>指标值</t>
  </si>
  <si>
    <t>度量单位</t>
  </si>
  <si>
    <t>指标属性</t>
  </si>
  <si>
    <t>指标内容</t>
  </si>
  <si>
    <t>根据2025年预算编制内容完成</t>
  </si>
  <si>
    <t>产出指标</t>
  </si>
  <si>
    <t>数量指标</t>
  </si>
  <si>
    <t>2025年自有资金</t>
  </si>
  <si>
    <t>=</t>
  </si>
  <si>
    <t>1.00</t>
  </si>
  <si>
    <t>个</t>
  </si>
  <si>
    <t>定量指标</t>
  </si>
  <si>
    <t>根据2025年预算编制内容测算评分</t>
  </si>
  <si>
    <t>质量指标</t>
  </si>
  <si>
    <t>按质按量完成2025年自有资金</t>
  </si>
  <si>
    <t>&gt;</t>
  </si>
  <si>
    <t>100</t>
  </si>
  <si>
    <t>%</t>
  </si>
  <si>
    <t>定性指标</t>
  </si>
  <si>
    <t>时效指标</t>
  </si>
  <si>
    <t>年内完成</t>
  </si>
  <si>
    <t>年</t>
  </si>
  <si>
    <t>效益指标</t>
  </si>
  <si>
    <t>社会效益</t>
  </si>
  <si>
    <t>使用自有资金带来的社会效益</t>
  </si>
  <si>
    <t>满意度指标</t>
  </si>
  <si>
    <t>服务对象满意度</t>
  </si>
  <si>
    <t>使用自有资金带来的社会满意度</t>
  </si>
  <si>
    <t>根据2025年预算编制内容测算</t>
  </si>
  <si>
    <t>完成2025年特定业务费支出内容</t>
  </si>
  <si>
    <t>完成2025年年鉴出版</t>
  </si>
  <si>
    <t>按质按量完成2025卷年鉴</t>
  </si>
  <si>
    <t>年内按质按量完成2025卷年鉴出版</t>
  </si>
  <si>
    <t>查看2025卷年鉴内容产生的社会效益</t>
  </si>
  <si>
    <t>查看2025卷年鉴材料满意度</t>
  </si>
  <si>
    <t>预算06表</t>
  </si>
  <si>
    <t>本年政府性基金预算支出</t>
  </si>
  <si>
    <t>合  计</t>
  </si>
  <si>
    <t>说明：中国共产党芒市委员会党史研究室无政府性基金预算支出预算，此表无数据。</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</si>
  <si>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</si>
  <si>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</si>
  <si>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</si>
  <si>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</si>
  <si>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</si>
  <si>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</si>
  <si>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</si>
  <si>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</si>
  <si>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</si>
  <si>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</si>
  <si>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</si>
  <si>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</si>
  <si>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说明：中国共产党芒市委员会党史研究室无政府采购预算，此表无数据。</t>
  </si>
  <si>
    <t>预算08表</t>
  </si>
  <si>
    <t>政府购买服务项目</t>
  </si>
  <si>
    <t>政府购买服务目录</t>
  </si>
  <si>
    <t>说明：中国共产党芒市委员会党史研究室无政府购买服务预算，此表无数据。</t>
  </si>
  <si>
    <t>预算09-1表</t>
  </si>
  <si>
    <t>单位名称（项目）</t>
  </si>
  <si>
    <t>地区</t>
  </si>
  <si>
    <t>政府性基金</t>
  </si>
  <si>
    <t>芒市镇</t>
  </si>
  <si>
    <t>风平镇</t>
  </si>
  <si>
    <t>遮放镇</t>
  </si>
  <si>
    <t>芒海镇</t>
  </si>
  <si>
    <t>轩岗乡</t>
  </si>
  <si>
    <t>江东乡</t>
  </si>
  <si>
    <t>五岔路乡</t>
  </si>
  <si>
    <t>三台山乡</t>
  </si>
  <si>
    <t>西山乡</t>
  </si>
  <si>
    <t>中山乡</t>
  </si>
  <si>
    <t>勐焕街道办事处</t>
  </si>
  <si>
    <t>遮放农场管委会</t>
  </si>
  <si>
    <t>说明：中国共产党芒市委员会党史研究室无市对下转移支付预算，此表无数据。</t>
  </si>
  <si>
    <t>预算09-2表</t>
  </si>
  <si>
    <t/>
  </si>
  <si>
    <t>说明：中国共产党芒市委员会党史研究室无市对下转移绩效目标预算，此表无数据。</t>
  </si>
  <si>
    <t>预算10表</t>
  </si>
  <si>
    <t>资产类别</t>
  </si>
  <si>
    <t>资产分类代码.名称</t>
  </si>
  <si>
    <t>资产名称</t>
  </si>
  <si>
    <t>计量单位</t>
  </si>
  <si>
    <t>财政部门批复数（元）</t>
  </si>
  <si>
    <t>单价</t>
  </si>
  <si>
    <t>金额</t>
  </si>
  <si>
    <t>说明：中国共产党芒市委员会党史研究室无新增资产配置预算，此表无数据。</t>
  </si>
  <si>
    <t>预算11表</t>
  </si>
  <si>
    <t>上级补助</t>
  </si>
  <si>
    <t>说明：中国共产党芒市委员会党史研究室无上级转移支付补助项目支出预算，此表无数据。</t>
  </si>
  <si>
    <t>预算12表</t>
  </si>
  <si>
    <t>项目级次</t>
  </si>
  <si>
    <t>311 专项业务类</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</si>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</sst>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s>
  <fonts count="39">
    <font>
      <sz val="12"/>
      <color theme="1"/>
      <name val="宋体"/>
      <charset val="134"/>
    </font>
    <font>
      <sz val="11"/>
      <name val="Calibri"/>
      <charset val="134"/>
    </font>
    <font>
      <sz val="9"/>
      <name val="宋体"/>
      <charset val="134"/>
    </font>
    <font>
      <sz val="10"/>
      <name val="宋体"/>
      <charset val="134"/>
    </font>
    <font>
      <b/>
      <sz val="23"/>
      <name val="宋体"/>
      <charset val="134"/>
    </font>
    <font>
      <sz val="11"/>
      <name val="宋体"/>
      <charset val="134"/>
    </font>
    <font>
      <b/>
      <sz val="22"/>
      <name val="宋体"/>
      <charset val="134"/>
    </font>
    <font>
      <sz val="10"/>
      <color indexed="65"/>
      <name val="宋体"/>
      <charset val="134"/>
    </font>
    <font>
      <b/>
      <sz val="21"/>
      <name val="宋体"/>
      <charset val="134"/>
    </font>
    <font>
      <sz val="10.5"/>
      <name val="宋体"/>
      <charset val="134"/>
    </font>
    <font>
      <sz val="10.5"/>
      <color indexed="65"/>
      <name val="宋体"/>
      <charset val="134"/>
    </font>
    <font>
      <sz val="9"/>
      <name val="SimSun"/>
      <charset val="134"/>
    </font>
    <font>
      <b/>
      <sz val="20"/>
      <name val="SimSun"/>
      <charset val="134"/>
    </font>
    <font>
      <b/>
      <sz val="18"/>
      <name val="Microsoft Sans Serif"/>
      <charset val="134"/>
    </font>
    <font>
      <sz val="12"/>
      <name val="宋体"/>
      <charset val="134"/>
    </font>
    <font>
      <sz val="10"/>
      <name val="SimSun"/>
      <charset val="134"/>
    </font>
    <font>
      <b/>
      <sz val="20"/>
      <name val="宋体"/>
      <charset val="134"/>
    </font>
    <font>
      <b/>
      <sz val="11"/>
      <name val="宋体"/>
      <charset val="134"/>
    </font>
    <font>
      <b/>
      <sz val="10"/>
      <name val="宋体"/>
      <charset val="134"/>
    </font>
    <font>
      <u/>
      <sz val="11"/>
      <color indexed="4"/>
      <name val="等线"/>
      <charset val="134"/>
      <scheme val="minor"/>
    </font>
    <font>
      <u/>
      <sz val="11"/>
      <color indexed="20"/>
      <name val="等线"/>
      <charset val="134"/>
      <scheme val="minor"/>
    </font>
    <font>
      <sz val="11"/>
      <name val="等线"/>
      <charset val="134"/>
      <scheme val="minor"/>
    </font>
    <font>
      <sz val="11"/>
      <color indexed="2"/>
      <name val="等线"/>
      <charset val="134"/>
      <scheme val="minor"/>
    </font>
    <font>
      <b/>
      <sz val="18"/>
      <color theme="3"/>
      <name val="等线"/>
      <charset val="134"/>
      <scheme val="minor"/>
    </font>
    <font>
      <i/>
      <sz val="11"/>
      <color rgb="FF7F7F7F"/>
      <name val="等线"/>
      <charset val="134"/>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134"/>
      <scheme val="minor"/>
    </font>
    <font>
      <b/>
      <sz val="11"/>
      <color rgb="FF3F3F3F"/>
      <name val="等线"/>
      <charset val="134"/>
      <scheme val="minor"/>
    </font>
    <font>
      <b/>
      <sz val="11"/>
      <color rgb="FFFA7D00"/>
      <name val="等线"/>
      <charset val="134"/>
      <scheme val="minor"/>
    </font>
    <font>
      <b/>
      <sz val="11"/>
      <color indexed="65"/>
      <name val="等线"/>
      <charset val="134"/>
      <scheme val="minor"/>
    </font>
    <font>
      <sz val="11"/>
      <color rgb="FFFA7D00"/>
      <name val="等线"/>
      <charset val="134"/>
      <scheme val="minor"/>
    </font>
    <font>
      <b/>
      <sz val="11"/>
      <color theme="1"/>
      <name val="等线"/>
      <charset val="134"/>
      <scheme val="minor"/>
    </font>
    <font>
      <sz val="11"/>
      <color rgb="FF006100"/>
      <name val="等线"/>
      <charset val="134"/>
      <scheme val="minor"/>
    </font>
    <font>
      <sz val="11"/>
      <color rgb="FF9C0006"/>
      <name val="等线"/>
      <charset val="134"/>
      <scheme val="minor"/>
    </font>
    <font>
      <sz val="11"/>
      <color rgb="FF9C6500"/>
      <name val="等线"/>
      <charset val="134"/>
      <scheme val="minor"/>
    </font>
    <font>
      <sz val="11"/>
      <color theme="0"/>
      <name val="等线"/>
      <charset val="134"/>
      <scheme val="minor"/>
    </font>
    <font>
      <sz val="11"/>
      <color theme="1"/>
      <name val="等线"/>
      <charset val="134"/>
      <scheme val="minor"/>
    </font>
  </fonts>
  <fills count="33">
    <fill>
      <patternFill patternType="none"/>
    </fill>
    <fill>
      <patternFill patternType="gray125"/>
    </fill>
    <fill>
      <patternFill patternType="solid">
        <fgColor indexed="26"/>
        <bgColor indexed="26"/>
      </patternFill>
    </fill>
    <fill>
      <patternFill patternType="solid">
        <fgColor indexed="47"/>
        <bgColor indexed="47"/>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C7CE"/>
        <bgColor rgb="FFFFC7CE"/>
      </patternFill>
    </fill>
    <fill>
      <patternFill patternType="solid">
        <fgColor rgb="FFFFEB9C"/>
        <bgColor rgb="FFFFEB9C"/>
      </patternFill>
    </fill>
    <fill>
      <patternFill patternType="solid">
        <fgColor theme="4"/>
        <bgColor theme="4"/>
      </patternFill>
    </fill>
    <fill>
      <patternFill patternType="solid">
        <fgColor theme="4" tint="0.799982"/>
        <bgColor theme="4" tint="0.799982"/>
      </patternFill>
    </fill>
    <fill>
      <patternFill patternType="solid">
        <fgColor theme="4" tint="0.599994"/>
        <bgColor theme="4" tint="0.599994"/>
      </patternFill>
    </fill>
    <fill>
      <patternFill patternType="solid">
        <fgColor theme="4" tint="0.399976"/>
        <bgColor theme="4" tint="0.399976"/>
      </patternFill>
    </fill>
    <fill>
      <patternFill patternType="solid">
        <fgColor theme="5"/>
        <bgColor theme="5"/>
      </patternFill>
    </fill>
    <fill>
      <patternFill patternType="solid">
        <fgColor theme="5" tint="0.799982"/>
        <bgColor theme="5" tint="0.799982"/>
      </patternFill>
    </fill>
    <fill>
      <patternFill patternType="solid">
        <fgColor theme="5" tint="0.599994"/>
        <bgColor theme="5" tint="0.599994"/>
      </patternFill>
    </fill>
    <fill>
      <patternFill patternType="solid">
        <fgColor theme="5" tint="0.399976"/>
        <bgColor theme="5" tint="0.399976"/>
      </patternFill>
    </fill>
    <fill>
      <patternFill patternType="solid">
        <fgColor theme="6"/>
        <bgColor theme="6"/>
      </patternFill>
    </fill>
    <fill>
      <patternFill patternType="solid">
        <fgColor theme="6" tint="0.799982"/>
        <bgColor theme="6" tint="0.799982"/>
      </patternFill>
    </fill>
    <fill>
      <patternFill patternType="solid">
        <fgColor theme="6" tint="0.599994"/>
        <bgColor theme="6" tint="0.599994"/>
      </patternFill>
    </fill>
    <fill>
      <patternFill patternType="solid">
        <fgColor theme="6" tint="0.399976"/>
        <bgColor theme="6" tint="0.399976"/>
      </patternFill>
    </fill>
    <fill>
      <patternFill patternType="solid">
        <fgColor theme="7"/>
        <bgColor theme="7"/>
      </patternFill>
    </fill>
    <fill>
      <patternFill patternType="solid">
        <fgColor theme="7" tint="0.799982"/>
        <bgColor theme="7" tint="0.799982"/>
      </patternFill>
    </fill>
    <fill>
      <patternFill patternType="solid">
        <fgColor theme="7" tint="0.599994"/>
        <bgColor theme="7" tint="0.599994"/>
      </patternFill>
    </fill>
    <fill>
      <patternFill patternType="solid">
        <fgColor theme="7" tint="0.399976"/>
        <bgColor theme="7" tint="0.399976"/>
      </patternFill>
    </fill>
    <fill>
      <patternFill patternType="solid">
        <fgColor theme="8"/>
        <bgColor theme="8"/>
      </patternFill>
    </fill>
    <fill>
      <patternFill patternType="solid">
        <fgColor theme="8" tint="0.799982"/>
        <bgColor theme="8" tint="0.799982"/>
      </patternFill>
    </fill>
    <fill>
      <patternFill patternType="solid">
        <fgColor theme="8" tint="0.599994"/>
        <bgColor theme="8" tint="0.599994"/>
      </patternFill>
    </fill>
    <fill>
      <patternFill patternType="solid">
        <fgColor theme="8" tint="0.399976"/>
        <bgColor theme="8" tint="0.399976"/>
      </patternFill>
    </fill>
    <fill>
      <patternFill patternType="solid">
        <fgColor theme="9"/>
        <bgColor theme="9"/>
      </patternFill>
    </fill>
    <fill>
      <patternFill patternType="solid">
        <fgColor theme="9" tint="0.799982"/>
        <bgColor theme="9" tint="0.799982"/>
      </patternFill>
    </fill>
    <fill>
      <patternFill patternType="solid">
        <fgColor theme="9" tint="0.599994"/>
        <bgColor theme="9" tint="0.599994"/>
      </patternFill>
    </fill>
    <fill>
      <patternFill patternType="solid">
        <fgColor theme="9" tint="0.399976"/>
        <bgColor theme="9" tint="0.399976"/>
      </patternFill>
    </fill>
  </fills>
  <borders count="22">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9" fillId="0" borderId="0">
      <alignment vertical="center"/>
    </xf>
    <xf numFmtId="0" fontId="20" fillId="0" borderId="0">
      <alignment vertical="center"/>
    </xf>
    <xf numFmtId="0" fontId="21" fillId="2" borderId="14">
      <alignment vertical="center"/>
    </xf>
    <xf numFmtId="0" fontId="22" fillId="0" borderId="0">
      <alignment vertical="center"/>
    </xf>
    <xf numFmtId="0" fontId="23" fillId="0" borderId="0">
      <alignment vertical="center"/>
    </xf>
    <xf numFmtId="0" fontId="24" fillId="0" borderId="0">
      <alignment vertical="center"/>
    </xf>
    <xf numFmtId="0" fontId="25" fillId="0" borderId="15">
      <alignment vertical="center"/>
    </xf>
    <xf numFmtId="0" fontId="26" fillId="0" borderId="15">
      <alignment vertical="center"/>
    </xf>
    <xf numFmtId="0" fontId="27" fillId="0" borderId="16">
      <alignment vertical="center"/>
    </xf>
    <xf numFmtId="0" fontId="27" fillId="0" borderId="0">
      <alignment vertical="center"/>
    </xf>
    <xf numFmtId="0" fontId="28" fillId="3" borderId="17">
      <alignment vertical="center"/>
    </xf>
    <xf numFmtId="0" fontId="29" fillId="4" borderId="18">
      <alignment vertical="center"/>
    </xf>
    <xf numFmtId="0" fontId="30" fillId="4" borderId="17">
      <alignment vertical="center"/>
    </xf>
    <xf numFmtId="0" fontId="31" fillId="5" borderId="19">
      <alignment vertical="center"/>
    </xf>
    <xf numFmtId="0" fontId="32" fillId="0" borderId="20">
      <alignment vertical="center"/>
    </xf>
    <xf numFmtId="0" fontId="33" fillId="0" borderId="21">
      <alignment vertical="center"/>
    </xf>
    <xf numFmtId="0" fontId="34" fillId="6" borderId="0">
      <alignment vertical="center"/>
    </xf>
    <xf numFmtId="0" fontId="35" fillId="7" borderId="0">
      <alignment vertical="center"/>
    </xf>
    <xf numFmtId="0" fontId="36" fillId="8" borderId="0">
      <alignment vertical="center"/>
    </xf>
    <xf numFmtId="0" fontId="37" fillId="9" borderId="0">
      <alignment vertical="center"/>
    </xf>
    <xf numFmtId="0" fontId="38" fillId="10" borderId="0">
      <alignment vertical="center"/>
    </xf>
    <xf numFmtId="0" fontId="38" fillId="11" borderId="0">
      <alignment vertical="center"/>
    </xf>
    <xf numFmtId="0" fontId="37" fillId="12" borderId="0">
      <alignment vertical="center"/>
    </xf>
    <xf numFmtId="0" fontId="37" fillId="13" borderId="0">
      <alignment vertical="center"/>
    </xf>
    <xf numFmtId="0" fontId="38" fillId="14" borderId="0">
      <alignment vertical="center"/>
    </xf>
    <xf numFmtId="0" fontId="38" fillId="15" borderId="0">
      <alignment vertical="center"/>
    </xf>
    <xf numFmtId="0" fontId="37" fillId="16" borderId="0">
      <alignment vertical="center"/>
    </xf>
    <xf numFmtId="0" fontId="37" fillId="17" borderId="0">
      <alignment vertical="center"/>
    </xf>
    <xf numFmtId="0" fontId="38" fillId="18" borderId="0">
      <alignment vertical="center"/>
    </xf>
    <xf numFmtId="0" fontId="38" fillId="19" borderId="0">
      <alignment vertical="center"/>
    </xf>
    <xf numFmtId="0" fontId="37" fillId="20" borderId="0">
      <alignment vertical="center"/>
    </xf>
    <xf numFmtId="0" fontId="37" fillId="21" borderId="0">
      <alignment vertical="center"/>
    </xf>
    <xf numFmtId="0" fontId="38" fillId="22" borderId="0">
      <alignment vertical="center"/>
    </xf>
    <xf numFmtId="0" fontId="38" fillId="23" borderId="0">
      <alignment vertical="center"/>
    </xf>
    <xf numFmtId="0" fontId="37" fillId="24" borderId="0">
      <alignment vertical="center"/>
    </xf>
    <xf numFmtId="0" fontId="37" fillId="25" borderId="0">
      <alignment vertical="center"/>
    </xf>
    <xf numFmtId="0" fontId="38" fillId="26" borderId="0">
      <alignment vertical="center"/>
    </xf>
    <xf numFmtId="0" fontId="38" fillId="27" borderId="0">
      <alignment vertical="center"/>
    </xf>
    <xf numFmtId="0" fontId="37" fillId="28" borderId="0">
      <alignment vertical="center"/>
    </xf>
    <xf numFmtId="0" fontId="37" fillId="29" borderId="0">
      <alignment vertical="center"/>
    </xf>
    <xf numFmtId="0" fontId="38" fillId="30" borderId="0">
      <alignment vertical="center"/>
    </xf>
    <xf numFmtId="0" fontId="38" fillId="31" borderId="0">
      <alignment vertical="center"/>
    </xf>
    <xf numFmtId="0" fontId="37" fillId="32" borderId="0">
      <alignment vertical="center"/>
    </xf>
    <xf numFmtId="49" fontId="2" fillId="0" borderId="7">
      <alignment horizontal="left" vertical="center" wrapText="1"/>
    </xf>
    <xf numFmtId="176" fontId="2" fillId="0" borderId="7">
      <alignment horizontal="right" vertical="center"/>
    </xf>
  </cellStyleXfs>
  <cellXfs count="161">
    <xf numFmtId="0" fontId="0" fillId="0" borderId="0" xfId="0" applyAlignment="1">
      <alignment vertical="center"/>
    </xf>
    <xf numFmtId="0" fontId="1" fillId="0" borderId="0" xfId="0" applyFont="1" applyAlignment="1">
      <alignment vertical="top"/>
    </xf>
    <xf numFmtId="0" fontId="2" fillId="0" borderId="0" xfId="0" applyFont="1" applyAlignment="1" applyProtection="1">
      <alignment vertical="top"/>
      <protection locked="0"/>
    </xf>
    <xf numFmtId="49" fontId="3" fillId="0" borderId="0" xfId="0" applyNumberFormat="1" applyFont="1" applyAlignment="1"/>
    <xf numFmtId="0" fontId="3" fillId="0" borderId="0" xfId="0" applyFont="1" applyAlignment="1"/>
    <xf numFmtId="0" fontId="3" fillId="0" borderId="0" xfId="0" applyFont="1" applyAlignment="1" applyProtection="1">
      <alignment horizontal="right" vertical="center"/>
      <protection locked="0"/>
    </xf>
    <xf numFmtId="0" fontId="4" fillId="0" borderId="0" xfId="0" applyFont="1" applyAlignment="1">
      <alignment horizontal="center" vertical="center"/>
    </xf>
    <xf numFmtId="0" fontId="2" fillId="0" borderId="0" xfId="0" applyFont="1" applyAlignment="1" applyProtection="1">
      <alignment horizontal="left" vertical="center"/>
      <protection locked="0"/>
    </xf>
    <xf numFmtId="0" fontId="1" fillId="0" borderId="0" xfId="0" applyFont="1" applyAlignment="1">
      <alignment horizontal="left" vertical="center"/>
    </xf>
    <xf numFmtId="0" fontId="1" fillId="0" borderId="0" xfId="0" applyFont="1" applyAlignment="1"/>
    <xf numFmtId="0" fontId="3" fillId="0" borderId="0" xfId="0" applyFont="1" applyAlignment="1" applyProtection="1">
      <alignment horizontal="right"/>
      <protection locked="0"/>
    </xf>
    <xf numFmtId="0" fontId="1" fillId="0" borderId="1" xfId="0"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pplyProtection="1">
      <alignment horizontal="center" vertical="center" wrapText="1"/>
      <protection locked="0"/>
    </xf>
    <xf numFmtId="0" fontId="1" fillId="0" borderId="5" xfId="0" applyFont="1" applyBorder="1" applyAlignment="1">
      <alignment horizontal="center" vertical="center" wrapText="1"/>
    </xf>
    <xf numFmtId="0" fontId="1" fillId="0" borderId="6" xfId="0" applyFont="1" applyBorder="1" applyAlignment="1" applyProtection="1">
      <alignment horizontal="center" vertical="center" wrapText="1"/>
      <protection locked="0"/>
    </xf>
    <xf numFmtId="0" fontId="1" fillId="0" borderId="6" xfId="0" applyFont="1" applyBorder="1" applyAlignment="1">
      <alignment horizontal="center" vertical="center" wrapText="1"/>
    </xf>
    <xf numFmtId="0" fontId="3" fillId="0" borderId="7" xfId="0" applyFont="1" applyBorder="1" applyAlignment="1">
      <alignment horizontal="center" vertical="center"/>
    </xf>
    <xf numFmtId="0" fontId="3" fillId="0" borderId="7" xfId="0" applyFont="1" applyBorder="1" applyAlignment="1" applyProtection="1">
      <alignment horizontal="center" vertical="center"/>
      <protection locked="0"/>
    </xf>
    <xf numFmtId="0" fontId="3" fillId="0" borderId="7" xfId="0" applyFont="1" applyBorder="1" applyAlignment="1">
      <alignment vertical="center" wrapText="1"/>
    </xf>
    <xf numFmtId="0" fontId="2" fillId="0" borderId="7" xfId="0" applyFont="1" applyBorder="1" applyAlignment="1" applyProtection="1">
      <alignment horizontal="left" vertical="center" wrapText="1"/>
      <protection locked="0"/>
    </xf>
    <xf numFmtId="176" fontId="2" fillId="0" borderId="7" xfId="0" applyNumberFormat="1" applyFont="1" applyBorder="1" applyAlignment="1" applyProtection="1">
      <alignment horizontal="right" vertical="center"/>
      <protection locked="0"/>
    </xf>
    <xf numFmtId="0" fontId="3" fillId="0" borderId="7" xfId="0" applyFont="1" applyBorder="1" applyAlignment="1"/>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 fillId="0" borderId="7" xfId="0" applyFont="1" applyBorder="1" applyAlignment="1">
      <alignment horizontal="center" vertical="center"/>
    </xf>
    <xf numFmtId="0" fontId="2" fillId="0" borderId="7" xfId="0" applyFont="1" applyBorder="1" applyAlignment="1">
      <alignment horizontal="left" vertical="center" wrapText="1"/>
    </xf>
    <xf numFmtId="0" fontId="3" fillId="0" borderId="7" xfId="0" applyFont="1" applyBorder="1" applyAlignment="1" applyProtection="1">
      <alignment horizontal="center" vertical="center" wrapText="1"/>
      <protection locked="0"/>
    </xf>
    <xf numFmtId="0" fontId="2" fillId="0" borderId="7" xfId="0" applyFont="1" applyBorder="1" applyAlignment="1">
      <alignment horizontal="left" vertical="center"/>
    </xf>
    <xf numFmtId="0" fontId="5" fillId="0" borderId="0" xfId="0" applyFont="1" applyAlignment="1">
      <alignment vertical="top"/>
    </xf>
    <xf numFmtId="0" fontId="2" fillId="0" borderId="7" xfId="0" applyFont="1" applyBorder="1" applyAlignment="1">
      <alignment horizontal="right" vertical="center" wrapText="1"/>
    </xf>
    <xf numFmtId="0" fontId="2" fillId="0" borderId="7" xfId="0" applyFont="1" applyBorder="1" applyAlignment="1" applyProtection="1">
      <alignment horizontal="right" vertical="center" wrapText="1"/>
      <protection locked="0"/>
    </xf>
    <xf numFmtId="0" fontId="2" fillId="0" borderId="0" xfId="0" applyFont="1" applyAlignment="1">
      <alignment horizontal="right" vertical="center"/>
    </xf>
    <xf numFmtId="0" fontId="6" fillId="0" borderId="0" xfId="0" applyFont="1" applyAlignment="1">
      <alignment horizontal="center" vertical="center" wrapText="1"/>
    </xf>
    <xf numFmtId="0" fontId="2" fillId="0" borderId="0" xfId="0" applyFont="1" applyAlignment="1">
      <alignment horizontal="left" vertical="center"/>
    </xf>
    <xf numFmtId="0" fontId="3" fillId="0" borderId="0" xfId="0" applyFont="1" applyAlignment="1">
      <alignment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2" fillId="0" borderId="7" xfId="0" applyFont="1" applyBorder="1" applyAlignment="1">
      <alignment vertical="center" wrapText="1"/>
    </xf>
    <xf numFmtId="0" fontId="2" fillId="0" borderId="7" xfId="0" applyFont="1" applyBorder="1" applyAlignment="1">
      <alignment horizontal="right" vertical="center"/>
    </xf>
    <xf numFmtId="0" fontId="2" fillId="0" borderId="7" xfId="0" applyFont="1" applyBorder="1" applyAlignment="1" applyProtection="1">
      <alignment horizontal="center" vertical="center" wrapText="1"/>
      <protection locked="0"/>
    </xf>
    <xf numFmtId="0" fontId="2" fillId="0" borderId="4" xfId="0" applyFont="1" applyBorder="1" applyAlignment="1" applyProtection="1">
      <alignment vertical="center" wrapText="1"/>
      <protection locked="0"/>
    </xf>
    <xf numFmtId="0" fontId="2"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4" fillId="0" borderId="0" xfId="0" applyFont="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2" fillId="0" borderId="7" xfId="0" applyFont="1" applyBorder="1" applyAlignment="1">
      <alignment horizontal="center" vertical="center" wrapText="1"/>
    </xf>
    <xf numFmtId="0" fontId="2" fillId="0" borderId="7" xfId="0" applyFont="1" applyBorder="1" applyAlignment="1" applyProtection="1">
      <alignment horizontal="center" vertical="center"/>
      <protection locked="0"/>
    </xf>
    <xf numFmtId="0" fontId="2" fillId="0" borderId="0" xfId="0" applyFont="1" applyAlignment="1" applyProtection="1">
      <alignment horizontal="right" vertical="center"/>
      <protection locked="0"/>
    </xf>
    <xf numFmtId="0" fontId="1" fillId="0" borderId="0" xfId="0" applyFont="1" applyAlignment="1">
      <alignment horizontal="right"/>
    </xf>
    <xf numFmtId="0" fontId="2" fillId="0" borderId="0" xfId="0" applyFont="1" applyAlignment="1">
      <alignment horizontal="left" vertical="center" wrapText="1"/>
    </xf>
    <xf numFmtId="0" fontId="1" fillId="0" borderId="0" xfId="0" applyFont="1" applyAlignment="1">
      <alignment wrapText="1"/>
    </xf>
    <xf numFmtId="0" fontId="1" fillId="0" borderId="1" xfId="0" applyFont="1" applyBorder="1" applyAlignment="1">
      <alignment horizontal="center" vertical="center"/>
    </xf>
    <xf numFmtId="0" fontId="1" fillId="0" borderId="4"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6" xfId="0" applyFont="1" applyBorder="1" applyAlignment="1">
      <alignment horizontal="center" vertical="center"/>
    </xf>
    <xf numFmtId="0" fontId="1" fillId="0" borderId="8" xfId="0" applyFont="1" applyBorder="1" applyAlignment="1" applyProtection="1">
      <alignment horizontal="center" vertical="center" wrapText="1"/>
      <protection locked="0"/>
    </xf>
    <xf numFmtId="4" fontId="2" fillId="0" borderId="7" xfId="0" applyNumberFormat="1" applyFont="1" applyBorder="1" applyAlignment="1" applyProtection="1">
      <alignment horizontal="right" vertical="center"/>
      <protection locked="0"/>
    </xf>
    <xf numFmtId="4" fontId="2" fillId="0" borderId="2" xfId="0" applyNumberFormat="1" applyFont="1" applyBorder="1" applyAlignment="1" applyProtection="1">
      <alignment horizontal="right" vertical="center"/>
      <protection locked="0"/>
    </xf>
    <xf numFmtId="0" fontId="2" fillId="0" borderId="2" xfId="0" applyFont="1" applyBorder="1" applyAlignment="1" applyProtection="1">
      <alignment horizontal="right" vertical="center"/>
      <protection locked="0"/>
    </xf>
    <xf numFmtId="0" fontId="2" fillId="0" borderId="7" xfId="0" applyFont="1" applyBorder="1" applyAlignment="1" applyProtection="1">
      <alignment vertical="top"/>
      <protection locked="0"/>
    </xf>
    <xf numFmtId="0" fontId="3" fillId="0" borderId="0" xfId="0" applyFont="1" applyAlignment="1">
      <alignment horizontal="right" vertical="center"/>
    </xf>
    <xf numFmtId="0" fontId="3" fillId="0" borderId="0" xfId="0" applyFont="1" applyAlignment="1">
      <alignment horizontal="right"/>
    </xf>
    <xf numFmtId="0" fontId="3" fillId="0" borderId="0" xfId="0" applyFont="1" applyAlignment="1">
      <alignment horizontal="right" wrapText="1"/>
    </xf>
    <xf numFmtId="0" fontId="1" fillId="0" borderId="9" xfId="0" applyFont="1" applyBorder="1" applyAlignment="1">
      <alignment horizontal="center" vertical="center"/>
    </xf>
    <xf numFmtId="0" fontId="1" fillId="0" borderId="2" xfId="0" applyFont="1" applyBorder="1" applyAlignment="1" applyProtection="1">
      <alignment horizontal="center" vertical="center" wrapText="1"/>
      <protection locked="0"/>
    </xf>
    <xf numFmtId="0" fontId="2" fillId="0" borderId="6" xfId="0" applyFont="1" applyBorder="1" applyAlignment="1" applyProtection="1">
      <alignment horizontal="right" vertical="center"/>
      <protection locked="0"/>
    </xf>
    <xf numFmtId="0" fontId="3" fillId="0" borderId="0" xfId="0" applyFont="1" applyAlignment="1">
      <alignment vertical="top"/>
    </xf>
    <xf numFmtId="0" fontId="5" fillId="0" borderId="0" xfId="0" applyFont="1" applyAlignment="1">
      <alignment horizontal="left" vertical="center"/>
    </xf>
    <xf numFmtId="0" fontId="1" fillId="0" borderId="5" xfId="0" applyFont="1" applyBorder="1" applyAlignment="1">
      <alignment horizontal="center" vertical="center"/>
    </xf>
    <xf numFmtId="0" fontId="1" fillId="0" borderId="7" xfId="0" applyFont="1" applyBorder="1" applyAlignment="1">
      <alignment vertical="center"/>
    </xf>
    <xf numFmtId="0" fontId="1" fillId="0" borderId="7" xfId="0" applyFont="1" applyBorder="1" applyAlignment="1">
      <alignment vertical="center" wrapText="1"/>
    </xf>
    <xf numFmtId="0" fontId="1" fillId="0" borderId="3" xfId="0" applyFont="1" applyBorder="1" applyAlignment="1">
      <alignment vertical="center"/>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lignment horizontal="center" vertical="center"/>
    </xf>
    <xf numFmtId="0" fontId="1" fillId="0" borderId="11" xfId="0" applyFont="1" applyBorder="1" applyAlignment="1" applyProtection="1">
      <alignment horizontal="center" vertical="center"/>
      <protection locked="0"/>
    </xf>
    <xf numFmtId="0" fontId="2" fillId="0" borderId="6" xfId="0" applyFont="1" applyBorder="1" applyAlignment="1">
      <alignment horizontal="left" vertical="center" wrapText="1"/>
    </xf>
    <xf numFmtId="0" fontId="2" fillId="0" borderId="11" xfId="0" applyFont="1" applyBorder="1" applyAlignment="1">
      <alignment horizontal="left" vertical="center" wrapText="1"/>
    </xf>
    <xf numFmtId="0" fontId="2" fillId="0" borderId="11" xfId="0" applyFont="1" applyBorder="1" applyAlignment="1">
      <alignment horizontal="left" vertical="center"/>
    </xf>
    <xf numFmtId="0" fontId="2" fillId="0" borderId="11" xfId="0" applyFont="1" applyBorder="1" applyAlignment="1">
      <alignment horizontal="right" vertical="center"/>
    </xf>
    <xf numFmtId="0" fontId="2" fillId="0" borderId="12" xfId="0" applyFont="1" applyBorder="1" applyAlignment="1">
      <alignment horizontal="center" vertical="center"/>
    </xf>
    <xf numFmtId="0" fontId="2" fillId="0" borderId="13" xfId="0" applyFont="1" applyBorder="1" applyAlignment="1">
      <alignment horizontal="left" vertical="center"/>
    </xf>
    <xf numFmtId="0" fontId="2" fillId="0" borderId="0" xfId="0" applyFont="1" applyAlignment="1" applyProtection="1">
      <alignment horizontal="right"/>
      <protection locked="0"/>
    </xf>
    <xf numFmtId="0" fontId="1" fillId="0" borderId="3"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3" xfId="0" applyFont="1" applyBorder="1" applyAlignment="1">
      <alignment horizontal="center" vertical="center" wrapText="1"/>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0" borderId="0" xfId="0" applyFont="1" applyAlignment="1">
      <alignment horizontal="right"/>
    </xf>
    <xf numFmtId="0" fontId="7" fillId="0" borderId="0" xfId="0" applyFont="1" applyAlignment="1" applyProtection="1">
      <alignment horizontal="right"/>
      <protection locked="0"/>
    </xf>
    <xf numFmtId="49" fontId="7" fillId="0" borderId="0" xfId="0" applyNumberFormat="1" applyFont="1" applyAlignment="1" applyProtection="1">
      <protection locked="0"/>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9" fillId="0" borderId="0" xfId="0" applyFont="1" applyAlignment="1" applyProtection="1">
      <alignment horizontal="left" vertical="center"/>
      <protection locked="0"/>
    </xf>
    <xf numFmtId="0" fontId="10" fillId="0" borderId="0" xfId="0" applyFont="1" applyAlignment="1" applyProtection="1">
      <alignment horizontal="right"/>
      <protection locked="0"/>
    </xf>
    <xf numFmtId="49" fontId="1" fillId="0" borderId="7" xfId="0" applyNumberFormat="1" applyFont="1" applyBorder="1" applyAlignment="1" applyProtection="1">
      <alignment horizontal="center" vertical="center" wrapText="1"/>
      <protection locked="0"/>
    </xf>
    <xf numFmtId="49" fontId="1" fillId="0" borderId="7" xfId="0" applyNumberFormat="1" applyFont="1" applyBorder="1" applyAlignment="1" applyProtection="1">
      <alignment horizontal="center" vertical="center"/>
      <protection locked="0"/>
    </xf>
    <xf numFmtId="4" fontId="2" fillId="0" borderId="7" xfId="0" applyNumberFormat="1" applyFont="1" applyBorder="1" applyAlignment="1" applyProtection="1">
      <alignment horizontal="right" vertical="center" wrapText="1"/>
      <protection locked="0"/>
    </xf>
    <xf numFmtId="49" fontId="11" fillId="0" borderId="0" xfId="50" applyNumberFormat="1" applyFont="1" applyBorder="1" applyAlignment="1">
      <alignment horizontal="left" vertical="center" wrapText="1"/>
    </xf>
    <xf numFmtId="49" fontId="12" fillId="0" borderId="0" xfId="50" applyNumberFormat="1" applyFont="1" applyBorder="1" applyAlignment="1">
      <alignment horizontal="center" vertical="center" wrapText="1"/>
    </xf>
    <xf numFmtId="49" fontId="11" fillId="0" borderId="7" xfId="50" applyNumberFormat="1" applyFont="1" applyBorder="1" applyAlignment="1">
      <alignment horizontal="center" vertical="center" wrapText="1"/>
    </xf>
    <xf numFmtId="49" fontId="11" fillId="0" borderId="7" xfId="50" applyNumberFormat="1" applyFont="1" applyBorder="1" applyAlignment="1">
      <alignment horizontal="left" vertical="center" wrapText="1"/>
    </xf>
    <xf numFmtId="49" fontId="11" fillId="0" borderId="0" xfId="50" applyNumberFormat="1" applyFont="1" applyBorder="1" applyAlignment="1">
      <alignment horizontal="right" vertical="center" wrapText="1"/>
    </xf>
    <xf numFmtId="49" fontId="11" fillId="0" borderId="0" xfId="0" applyNumberFormat="1" applyFont="1" applyAlignment="1">
      <alignment horizontal="right" vertical="center" wrapText="1"/>
    </xf>
    <xf numFmtId="49" fontId="11" fillId="0" borderId="0" xfId="0" applyNumberFormat="1" applyFont="1" applyAlignment="1">
      <alignment horizontal="left" vertical="center" wrapText="1"/>
    </xf>
    <xf numFmtId="49" fontId="11" fillId="0" borderId="0" xfId="0" applyNumberFormat="1" applyFont="1" applyAlignment="1">
      <alignment horizontal="center" vertical="center" wrapText="1"/>
    </xf>
    <xf numFmtId="49" fontId="11" fillId="0" borderId="7" xfId="0" applyNumberFormat="1" applyFont="1" applyBorder="1" applyAlignment="1">
      <alignment horizontal="center" vertical="center" wrapText="1"/>
    </xf>
    <xf numFmtId="49" fontId="2" fillId="0" borderId="7" xfId="50" applyNumberFormat="1" applyFont="1" applyBorder="1" applyAlignment="1">
      <alignment horizontal="left" vertical="center" wrapText="1"/>
    </xf>
    <xf numFmtId="49" fontId="2" fillId="0" borderId="7" xfId="50" applyNumberFormat="1" applyFont="1" applyBorder="1" applyAlignment="1">
      <alignment horizontal="center" vertical="center" wrapText="1"/>
    </xf>
    <xf numFmtId="176" fontId="2" fillId="0" borderId="7" xfId="0" applyNumberFormat="1" applyFont="1" applyBorder="1" applyAlignment="1">
      <alignment horizontal="right" vertical="center"/>
    </xf>
    <xf numFmtId="0" fontId="12" fillId="0" borderId="0" xfId="0" applyFont="1" applyAlignment="1">
      <alignment horizontal="center" vertical="center"/>
    </xf>
    <xf numFmtId="0" fontId="1" fillId="0" borderId="0" xfId="0" applyFont="1" applyAlignment="1">
      <alignment horizontal="right" vertical="center"/>
    </xf>
    <xf numFmtId="0" fontId="3" fillId="0" borderId="0" xfId="0" applyFont="1" applyAlignment="1">
      <alignment horizontal="center" wrapText="1"/>
    </xf>
    <xf numFmtId="0" fontId="3" fillId="0" borderId="0" xfId="0" applyFont="1" applyAlignment="1">
      <alignment wrapText="1"/>
    </xf>
    <xf numFmtId="0" fontId="13" fillId="0" borderId="0" xfId="0" applyFont="1" applyAlignment="1">
      <alignment horizontal="center" vertical="center" wrapText="1"/>
    </xf>
    <xf numFmtId="0" fontId="5" fillId="0" borderId="0" xfId="0" applyFont="1" applyAlignment="1">
      <alignment horizontal="left" wrapText="1"/>
    </xf>
    <xf numFmtId="0" fontId="14" fillId="0" borderId="7" xfId="0" applyFont="1" applyBorder="1" applyAlignment="1">
      <alignment horizontal="center" vertical="center" wrapText="1"/>
    </xf>
    <xf numFmtId="0" fontId="14" fillId="0" borderId="2" xfId="0" applyFont="1" applyBorder="1" applyAlignment="1">
      <alignment horizontal="center" vertical="center" wrapText="1"/>
    </xf>
    <xf numFmtId="4" fontId="14" fillId="0" borderId="7" xfId="0" applyNumberFormat="1" applyFont="1" applyBorder="1" applyAlignment="1">
      <alignment vertical="center"/>
    </xf>
    <xf numFmtId="4" fontId="14" fillId="0" borderId="2" xfId="0" applyNumberFormat="1" applyFont="1" applyBorder="1" applyAlignment="1">
      <alignment vertical="center"/>
    </xf>
    <xf numFmtId="49" fontId="12" fillId="0" borderId="0" xfId="0" applyNumberFormat="1" applyFont="1" applyAlignment="1">
      <alignment horizontal="center" vertical="center" wrapText="1"/>
    </xf>
    <xf numFmtId="49" fontId="5" fillId="0" borderId="0" xfId="0" applyNumberFormat="1" applyFont="1" applyAlignment="1">
      <alignment horizontal="left" vertical="center" wrapText="1"/>
    </xf>
    <xf numFmtId="49" fontId="1" fillId="0" borderId="0" xfId="0" applyNumberFormat="1" applyFont="1" applyAlignment="1">
      <alignment horizontal="left" vertical="center" wrapText="1"/>
    </xf>
    <xf numFmtId="49" fontId="15" fillId="0" borderId="7" xfId="50" applyNumberFormat="1" applyFont="1" applyBorder="1" applyAlignment="1">
      <alignment horizontal="center" vertical="center" wrapText="1"/>
    </xf>
    <xf numFmtId="49" fontId="15" fillId="0" borderId="7" xfId="50" applyNumberFormat="1" applyFont="1" applyBorder="1" applyAlignment="1">
      <alignment horizontal="left" vertical="center" wrapText="1"/>
    </xf>
    <xf numFmtId="176" fontId="15" fillId="0" borderId="7" xfId="0" applyNumberFormat="1" applyFont="1" applyBorder="1" applyAlignment="1">
      <alignment horizontal="right" vertical="center"/>
    </xf>
    <xf numFmtId="49" fontId="15" fillId="0" borderId="7" xfId="50" applyNumberFormat="1" applyFont="1" applyBorder="1" applyAlignment="1">
      <alignment horizontal="left" vertical="center" wrapText="1" indent="1"/>
    </xf>
    <xf numFmtId="49" fontId="15" fillId="0" borderId="7" xfId="50" applyNumberFormat="1" applyFont="1" applyBorder="1" applyAlignment="1">
      <alignment horizontal="left" vertical="center" wrapText="1" indent="2"/>
    </xf>
    <xf numFmtId="0" fontId="16" fillId="0" borderId="0" xfId="0" applyFont="1" applyAlignment="1">
      <alignment horizontal="center" vertical="center"/>
    </xf>
    <xf numFmtId="0" fontId="17" fillId="0" borderId="0" xfId="0" applyFont="1" applyAlignment="1">
      <alignment horizontal="center" vertical="center"/>
    </xf>
    <xf numFmtId="0" fontId="1" fillId="0" borderId="7" xfId="0" applyFont="1" applyBorder="1" applyAlignment="1">
      <alignment horizontal="left" vertical="center"/>
    </xf>
    <xf numFmtId="0" fontId="1" fillId="0" borderId="7" xfId="0" applyFont="1" applyBorder="1" applyAlignment="1" applyProtection="1">
      <alignment vertical="center"/>
      <protection locked="0"/>
    </xf>
    <xf numFmtId="0" fontId="3" fillId="0" borderId="6" xfId="0" applyFont="1" applyBorder="1" applyAlignment="1">
      <alignment vertical="center"/>
    </xf>
    <xf numFmtId="0" fontId="18" fillId="0" borderId="7" xfId="0" applyFont="1" applyBorder="1" applyAlignment="1">
      <alignment horizontal="center" vertical="center"/>
    </xf>
    <xf numFmtId="0" fontId="2" fillId="0" borderId="0" xfId="50" applyNumberFormat="1" applyFont="1" applyBorder="1" applyAlignment="1">
      <alignment horizontal="left" vertical="center"/>
    </xf>
    <xf numFmtId="0" fontId="4" fillId="0" borderId="0" xfId="50" applyNumberFormat="1" applyFont="1" applyBorder="1" applyAlignment="1">
      <alignment horizontal="center" vertical="center"/>
    </xf>
    <xf numFmtId="0" fontId="2" fillId="0" borderId="7" xfId="50" applyNumberFormat="1" applyFont="1" applyBorder="1" applyAlignment="1">
      <alignment horizontal="center" vertical="center" wrapText="1"/>
    </xf>
    <xf numFmtId="0" fontId="2" fillId="0" borderId="7" xfId="0" applyFont="1" applyBorder="1" applyAlignment="1">
      <alignment horizontal="center" vertical="center"/>
    </xf>
    <xf numFmtId="0" fontId="2" fillId="0" borderId="7" xfId="50" applyNumberFormat="1" applyFont="1" applyBorder="1" applyAlignment="1">
      <alignment horizontal="left" vertical="center" wrapText="1"/>
    </xf>
    <xf numFmtId="0" fontId="2" fillId="0" borderId="7" xfId="50" applyNumberFormat="1" applyFont="1" applyBorder="1" applyAlignment="1">
      <alignment horizontal="left" vertical="center" wrapText="1" indent="1"/>
    </xf>
    <xf numFmtId="0" fontId="2" fillId="0" borderId="7" xfId="50" applyNumberFormat="1" applyFont="1" applyBorder="1" applyAlignment="1">
      <alignment horizontal="left" vertical="center" wrapText="1" indent="2"/>
    </xf>
    <xf numFmtId="0" fontId="1" fillId="0" borderId="0" xfId="0" applyFont="1" applyAlignment="1">
      <alignment vertical="center"/>
    </xf>
    <xf numFmtId="0" fontId="1" fillId="0" borderId="4" xfId="0" applyFont="1" applyBorder="1" applyAlignment="1">
      <alignment vertical="center"/>
    </xf>
    <xf numFmtId="0" fontId="3" fillId="0" borderId="0" xfId="0" applyFont="1" applyAlignment="1">
      <alignment horizontal="center" vertical="center"/>
    </xf>
    <xf numFmtId="49" fontId="2" fillId="0" borderId="0" xfId="50" applyNumberFormat="1" applyFont="1" applyBorder="1" applyAlignment="1">
      <alignment horizontal="left" vertical="center" wrapText="1"/>
    </xf>
    <xf numFmtId="49" fontId="2" fillId="0" borderId="0" xfId="50" applyNumberFormat="1" applyFont="1" applyBorder="1" applyAlignment="1">
      <alignment horizontal="right" vertical="center" wrapText="1"/>
    </xf>
    <xf numFmtId="49" fontId="4" fillId="0" borderId="0" xfId="0" applyNumberFormat="1" applyFont="1" applyAlignment="1">
      <alignment horizontal="center" vertical="center" wrapText="1"/>
    </xf>
    <xf numFmtId="49" fontId="2" fillId="0" borderId="0" xfId="50" applyNumberFormat="1" applyFont="1" applyBorder="1" applyAlignment="1">
      <alignment horizontal="center" vertical="center" wrapText="1"/>
    </xf>
    <xf numFmtId="49" fontId="2" fillId="0" borderId="6" xfId="50" applyNumberFormat="1" applyFont="1" applyBorder="1" applyAlignment="1">
      <alignment horizontal="left" vertical="center" wrapText="1"/>
    </xf>
    <xf numFmtId="176" fontId="2" fillId="0" borderId="6" xfId="0" applyNumberFormat="1" applyFont="1" applyBorder="1" applyAlignment="1">
      <alignment horizontal="righ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TextStyle" xfId="49"/>
    <cellStyle name="MoneyStyle"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等线 Light"/>
        <a:ea typeface="等线 Light"/>
        <a:cs typeface="Arial"/>
      </a:majorFont>
      <a:minorFont>
        <a:latin typeface="等线"/>
        <a:ea typeface="等线"/>
        <a:cs typeface="Arial"/>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6"/>
  <sheetViews>
    <sheetView workbookViewId="0">
      <selection activeCell="A3" sqref="A3:B3"/>
    </sheetView>
  </sheetViews>
  <sheetFormatPr defaultColWidth="9" defaultRowHeight="15" customHeight="1" outlineLevelCol="3"/>
  <cols>
    <col min="1" max="4" width="29.125" style="1" customWidth="1"/>
    <col min="5" max="257" width="9" style="1" customWidth="1"/>
  </cols>
  <sheetData>
    <row r="1" s="1" customFormat="1" ht="18.75" customHeight="1" spans="1:4">
      <c r="A1" s="155"/>
      <c r="B1" s="155"/>
      <c r="C1" s="155"/>
      <c r="D1" s="156" t="s">
        <v>0</v>
      </c>
    </row>
    <row r="2" s="1" customFormat="1" ht="42" customHeight="1" spans="1:4">
      <c r="A2" s="157" t="str">
        <f>"2025"&amp;"年部门财务收支预算总表"</f>
        <v>2025年部门财务收支预算总表</v>
      </c>
      <c r="B2" s="157"/>
      <c r="C2" s="157"/>
      <c r="D2" s="157"/>
    </row>
    <row r="3" s="1" customFormat="1" ht="18.75" customHeight="1" spans="1:4">
      <c r="A3" s="155" t="s">
        <v>1</v>
      </c>
      <c r="B3" s="155"/>
      <c r="C3" s="158"/>
      <c r="D3" s="156" t="s">
        <v>2</v>
      </c>
    </row>
    <row r="4" s="1" customFormat="1" ht="18.75" customHeight="1" spans="1:4">
      <c r="A4" s="119" t="s">
        <v>3</v>
      </c>
      <c r="B4" s="119"/>
      <c r="C4" s="119" t="s">
        <v>4</v>
      </c>
      <c r="D4" s="119"/>
    </row>
    <row r="5" s="1" customFormat="1" ht="18.75" customHeight="1" spans="1:4">
      <c r="A5" s="119" t="s">
        <v>5</v>
      </c>
      <c r="B5" s="119" t="s">
        <v>6</v>
      </c>
      <c r="C5" s="119" t="s">
        <v>7</v>
      </c>
      <c r="D5" s="119" t="s">
        <v>6</v>
      </c>
    </row>
    <row r="6" s="1" customFormat="1" ht="18.75" customHeight="1" spans="1:4">
      <c r="A6" s="159" t="s">
        <v>8</v>
      </c>
      <c r="B6" s="160">
        <v>1984160.63</v>
      </c>
      <c r="C6" s="159" t="str">
        <f>"一"&amp;"、"&amp;"一般公共服务支出"</f>
        <v>一、一般公共服务支出</v>
      </c>
      <c r="D6" s="160">
        <v>1705522.6</v>
      </c>
    </row>
    <row r="7" s="1" customFormat="1" ht="18.75" customHeight="1" spans="1:4">
      <c r="A7" s="118" t="s">
        <v>9</v>
      </c>
      <c r="B7" s="120"/>
      <c r="C7" s="118" t="str">
        <f>"二"&amp;"、"&amp;"社会保障和就业支出"</f>
        <v>二、社会保障和就业支出</v>
      </c>
      <c r="D7" s="120">
        <v>148020.83</v>
      </c>
    </row>
    <row r="8" s="1" customFormat="1" ht="18.75" customHeight="1" spans="1:4">
      <c r="A8" s="118" t="s">
        <v>10</v>
      </c>
      <c r="B8" s="120"/>
      <c r="C8" s="118" t="str">
        <f>"三"&amp;"、"&amp;"卫生健康支出"</f>
        <v>三、卫生健康支出</v>
      </c>
      <c r="D8" s="120">
        <v>74129.32</v>
      </c>
    </row>
    <row r="9" s="1" customFormat="1" ht="18.75" customHeight="1" spans="1:4">
      <c r="A9" s="118" t="s">
        <v>11</v>
      </c>
      <c r="B9" s="120"/>
      <c r="C9" s="118" t="str">
        <f>"四"&amp;"、"&amp;"住房保障支出"</f>
        <v>四、住房保障支出</v>
      </c>
      <c r="D9" s="120">
        <v>106487.88</v>
      </c>
    </row>
    <row r="10" s="1" customFormat="1" ht="18.75" customHeight="1" spans="1:4">
      <c r="A10" s="118" t="s">
        <v>12</v>
      </c>
      <c r="B10" s="120">
        <v>50000</v>
      </c>
      <c r="C10" s="118"/>
      <c r="D10" s="120"/>
    </row>
    <row r="11" s="1" customFormat="1" ht="18.75" customHeight="1" spans="1:4">
      <c r="A11" s="118" t="s">
        <v>13</v>
      </c>
      <c r="B11" s="120"/>
      <c r="C11" s="118"/>
      <c r="D11" s="120"/>
    </row>
    <row r="12" s="1" customFormat="1" ht="18.75" customHeight="1" spans="1:4">
      <c r="A12" s="118" t="s">
        <v>14</v>
      </c>
      <c r="B12" s="120"/>
      <c r="C12" s="118"/>
      <c r="D12" s="120"/>
    </row>
    <row r="13" s="1" customFormat="1" ht="18.75" customHeight="1" spans="1:4">
      <c r="A13" s="118" t="s">
        <v>15</v>
      </c>
      <c r="B13" s="120"/>
      <c r="C13" s="118"/>
      <c r="D13" s="120"/>
    </row>
    <row r="14" s="1" customFormat="1" ht="18.75" customHeight="1" spans="1:4">
      <c r="A14" s="118" t="s">
        <v>16</v>
      </c>
      <c r="B14" s="120"/>
      <c r="C14" s="118"/>
      <c r="D14" s="120"/>
    </row>
    <row r="15" s="1" customFormat="1" ht="18.75" customHeight="1" spans="1:4">
      <c r="A15" s="118" t="s">
        <v>17</v>
      </c>
      <c r="B15" s="120">
        <v>50000</v>
      </c>
      <c r="C15" s="118"/>
      <c r="D15" s="120"/>
    </row>
    <row r="16" s="1" customFormat="1" ht="18.75" customHeight="1" spans="1:4">
      <c r="A16" s="118"/>
      <c r="B16" s="120"/>
      <c r="C16" s="118"/>
      <c r="D16" s="120"/>
    </row>
    <row r="17" s="1" customFormat="1" ht="18.75" customHeight="1" spans="1:4">
      <c r="A17" s="118"/>
      <c r="B17" s="120"/>
      <c r="C17" s="118"/>
      <c r="D17" s="120"/>
    </row>
    <row r="18" s="1" customFormat="1" ht="18.75" customHeight="1" spans="1:4">
      <c r="A18" s="118"/>
      <c r="B18" s="120"/>
      <c r="C18" s="118"/>
      <c r="D18" s="120"/>
    </row>
    <row r="19" s="1" customFormat="1" ht="18.75" customHeight="1" spans="1:4">
      <c r="A19" s="118"/>
      <c r="B19" s="120"/>
      <c r="C19" s="118"/>
      <c r="D19" s="120"/>
    </row>
    <row r="20" s="1" customFormat="1" ht="18.75" customHeight="1" spans="1:4">
      <c r="A20" s="118"/>
      <c r="B20" s="120"/>
      <c r="C20" s="118"/>
      <c r="D20" s="120"/>
    </row>
    <row r="21" s="1" customFormat="1" ht="18.75" customHeight="1" spans="1:4">
      <c r="A21" s="118"/>
      <c r="B21" s="120"/>
      <c r="C21" s="118"/>
      <c r="D21" s="120"/>
    </row>
    <row r="22" s="1" customFormat="1" ht="18.75" customHeight="1" spans="1:4">
      <c r="A22" s="118"/>
      <c r="B22" s="120"/>
      <c r="C22" s="118"/>
      <c r="D22" s="120"/>
    </row>
    <row r="23" s="1" customFormat="1" ht="18.75" customHeight="1" spans="1:4">
      <c r="A23" s="118"/>
      <c r="B23" s="120"/>
      <c r="C23" s="118"/>
      <c r="D23" s="120"/>
    </row>
    <row r="24" s="1" customFormat="1" ht="18.75" customHeight="1" spans="1:4">
      <c r="A24" s="118"/>
      <c r="B24" s="120"/>
      <c r="C24" s="118"/>
      <c r="D24" s="120"/>
    </row>
    <row r="25" s="1" customFormat="1" ht="18.75" customHeight="1" spans="1:4">
      <c r="A25" s="118"/>
      <c r="B25" s="120"/>
      <c r="C25" s="118"/>
      <c r="D25" s="120"/>
    </row>
    <row r="26" s="1" customFormat="1" ht="18.75" customHeight="1" spans="1:4">
      <c r="A26" s="118"/>
      <c r="B26" s="120"/>
      <c r="C26" s="118"/>
      <c r="D26" s="120"/>
    </row>
    <row r="27" s="1" customFormat="1" ht="18.75" customHeight="1" spans="1:4">
      <c r="A27" s="118"/>
      <c r="B27" s="120"/>
      <c r="C27" s="118"/>
      <c r="D27" s="120"/>
    </row>
    <row r="28" s="1" customFormat="1" ht="18.75" customHeight="1" spans="1:4">
      <c r="A28" s="118"/>
      <c r="B28" s="120"/>
      <c r="C28" s="118"/>
      <c r="D28" s="120"/>
    </row>
    <row r="29" s="1" customFormat="1" ht="18.75" customHeight="1" spans="1:4">
      <c r="A29" s="118"/>
      <c r="B29" s="120"/>
      <c r="C29" s="118"/>
      <c r="D29" s="120"/>
    </row>
    <row r="30" s="1" customFormat="1" ht="18.75" customHeight="1" spans="1:4">
      <c r="A30" s="118"/>
      <c r="B30" s="120"/>
      <c r="C30" s="118"/>
      <c r="D30" s="120"/>
    </row>
    <row r="31" s="1" customFormat="1" ht="18.75" customHeight="1" spans="1:4">
      <c r="A31" s="118"/>
      <c r="B31" s="120"/>
      <c r="C31" s="118"/>
      <c r="D31" s="120"/>
    </row>
    <row r="32" s="1" customFormat="1" ht="18.75" customHeight="1" spans="1:4">
      <c r="A32" s="118" t="s">
        <v>18</v>
      </c>
      <c r="B32" s="120">
        <v>2034160.63</v>
      </c>
      <c r="C32" s="118" t="s">
        <v>19</v>
      </c>
      <c r="D32" s="120">
        <v>2034160.63</v>
      </c>
    </row>
    <row r="33" s="1" customFormat="1" ht="18.75" customHeight="1" spans="1:4">
      <c r="A33" s="118" t="s">
        <v>20</v>
      </c>
      <c r="B33" s="120"/>
      <c r="C33" s="118" t="s">
        <v>21</v>
      </c>
      <c r="D33" s="120"/>
    </row>
    <row r="34" s="1" customFormat="1" ht="18.75" customHeight="1" spans="1:4">
      <c r="A34" s="118" t="s">
        <v>22</v>
      </c>
      <c r="B34" s="120"/>
      <c r="C34" s="118" t="s">
        <v>22</v>
      </c>
      <c r="D34" s="120"/>
    </row>
    <row r="35" s="1" customFormat="1" ht="18.75" customHeight="1" spans="1:4">
      <c r="A35" s="118" t="s">
        <v>23</v>
      </c>
      <c r="B35" s="120"/>
      <c r="C35" s="118" t="s">
        <v>24</v>
      </c>
      <c r="D35" s="120"/>
    </row>
    <row r="36" s="1" customFormat="1" ht="18.75" customHeight="1" spans="1:4">
      <c r="A36" s="118" t="s">
        <v>25</v>
      </c>
      <c r="B36" s="120">
        <v>2034160.63</v>
      </c>
      <c r="C36" s="118" t="s">
        <v>26</v>
      </c>
      <c r="D36" s="120">
        <v>2034160.63</v>
      </c>
    </row>
  </sheetData>
  <mergeCells count="4">
    <mergeCell ref="A2:D2"/>
    <mergeCell ref="A3:B3"/>
    <mergeCell ref="A4:B4"/>
    <mergeCell ref="C4:D4"/>
  </mergeCells>
  <pageMargins left="0.75" right="0.75" top="1" bottom="1" header="0.511806" footer="0.511806"/>
  <pageSetup paperSize="9" scale="90" orientation="portrait"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workbookViewId="0">
      <selection activeCell="A3" sqref="A3:C3"/>
    </sheetView>
  </sheetViews>
  <sheetFormatPr defaultColWidth="8" defaultRowHeight="14.25" customHeight="1" outlineLevelCol="5"/>
  <cols>
    <col min="1" max="6" width="21.3" style="1" customWidth="1"/>
    <col min="7" max="257" width="8" style="1" customWidth="1"/>
  </cols>
  <sheetData>
    <row r="1" s="1" customFormat="1" ht="12" customHeight="1" spans="1:6">
      <c r="A1" s="99">
        <v>1</v>
      </c>
      <c r="B1" s="100">
        <v>0</v>
      </c>
      <c r="C1" s="99">
        <v>1</v>
      </c>
      <c r="D1" s="69"/>
      <c r="E1" s="69"/>
      <c r="F1" s="98" t="s">
        <v>307</v>
      </c>
    </row>
    <row r="2" s="1" customFormat="1" ht="26.25" customHeight="1" spans="1:6">
      <c r="A2" s="101" t="str">
        <f>"2025"&amp;"年部门政府性基金预算支出预算表"</f>
        <v>2025年部门政府性基金预算支出预算表</v>
      </c>
      <c r="B2" s="101"/>
      <c r="C2" s="102"/>
      <c r="D2" s="103"/>
      <c r="E2" s="103"/>
      <c r="F2" s="103"/>
    </row>
    <row r="3" s="1" customFormat="1" ht="13.5" customHeight="1" spans="1:6">
      <c r="A3" s="104" t="s">
        <v>1</v>
      </c>
      <c r="B3" s="104"/>
      <c r="C3" s="105"/>
      <c r="D3" s="69"/>
      <c r="E3" s="69"/>
      <c r="F3" s="98" t="s">
        <v>2</v>
      </c>
    </row>
    <row r="4" s="1" customFormat="1" ht="19.5" customHeight="1" spans="1:6">
      <c r="A4" s="52" t="s">
        <v>164</v>
      </c>
      <c r="B4" s="106" t="s">
        <v>49</v>
      </c>
      <c r="C4" s="52" t="s">
        <v>50</v>
      </c>
      <c r="D4" s="31" t="s">
        <v>308</v>
      </c>
      <c r="E4" s="31"/>
      <c r="F4" s="31"/>
    </row>
    <row r="5" s="1" customFormat="1" ht="18.55" customHeight="1" spans="1:6">
      <c r="A5" s="52"/>
      <c r="B5" s="106"/>
      <c r="C5" s="52"/>
      <c r="D5" s="31" t="s">
        <v>31</v>
      </c>
      <c r="E5" s="31" t="s">
        <v>53</v>
      </c>
      <c r="F5" s="31" t="s">
        <v>54</v>
      </c>
    </row>
    <row r="6" s="1" customFormat="1" ht="20.25" customHeight="1" spans="1:6">
      <c r="A6" s="52">
        <v>1</v>
      </c>
      <c r="B6" s="107" t="s">
        <v>61</v>
      </c>
      <c r="C6" s="107" t="s">
        <v>62</v>
      </c>
      <c r="D6" s="107" t="s">
        <v>63</v>
      </c>
      <c r="E6" s="107" t="s">
        <v>64</v>
      </c>
      <c r="F6" s="107" t="s">
        <v>65</v>
      </c>
    </row>
    <row r="7" s="1" customFormat="1" ht="30" customHeight="1" spans="1:6">
      <c r="A7" s="29"/>
      <c r="B7" s="106"/>
      <c r="C7" s="29"/>
      <c r="D7" s="64"/>
      <c r="E7" s="108"/>
      <c r="F7" s="108"/>
    </row>
    <row r="8" s="1" customFormat="1" ht="30" customHeight="1" spans="1:6">
      <c r="A8" s="23"/>
      <c r="B8" s="23"/>
      <c r="C8" s="23"/>
      <c r="D8" s="64"/>
      <c r="E8" s="108"/>
      <c r="F8" s="108"/>
    </row>
    <row r="9" s="1" customFormat="1" ht="30" customHeight="1" spans="1:6">
      <c r="A9" s="21" t="s">
        <v>309</v>
      </c>
      <c r="B9" s="21"/>
      <c r="C9" s="21"/>
      <c r="D9" s="64"/>
      <c r="E9" s="108"/>
      <c r="F9" s="108"/>
    </row>
    <row r="10" s="1" customFormat="1" customHeight="1" spans="1:1">
      <c r="A10" s="35" t="s">
        <v>310</v>
      </c>
    </row>
  </sheetData>
  <mergeCells count="7">
    <mergeCell ref="A2:F2"/>
    <mergeCell ref="A3:C3"/>
    <mergeCell ref="D4:F4"/>
    <mergeCell ref="A9:C9"/>
    <mergeCell ref="A4:A5"/>
    <mergeCell ref="B4:B5"/>
    <mergeCell ref="C4:C5"/>
  </mergeCells>
  <pageMargins left="0.75" right="0.75" top="1" bottom="1" header="0.5" footer="0.5"/>
  <pageSetup paperSize="9" orientation="portrait" horizontalDpi="600" vertic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1"/>
  <sheetViews>
    <sheetView workbookViewId="0">
      <selection activeCell="A3" sqref="A3:F3"/>
    </sheetView>
  </sheetViews>
  <sheetFormatPr defaultColWidth="8" defaultRowHeight="14.25" customHeight="1"/>
  <cols>
    <col min="1" max="1" width="14.3" style="1" customWidth="1"/>
    <col min="2" max="3" width="8.425" style="1" customWidth="1"/>
    <col min="4" max="5" width="3.175" style="1" customWidth="1"/>
    <col min="6" max="6" width="9.875" style="1" customWidth="1"/>
    <col min="7" max="8" width="10.3666666666667" style="1" customWidth="1"/>
    <col min="9" max="9" width="8.925" style="1" customWidth="1"/>
    <col min="10" max="10" width="5.29166666666667" style="1" customWidth="1"/>
    <col min="11" max="11" width="8.55" style="1" customWidth="1"/>
    <col min="12" max="12" width="9.425" style="1" customWidth="1"/>
    <col min="13" max="15" width="9.375" style="1" customWidth="1"/>
    <col min="16" max="16" width="5.8" style="1" customWidth="1"/>
    <col min="17" max="17" width="9.99166666666667" style="1" customWidth="1"/>
    <col min="18" max="257" width="8" style="1" customWidth="1"/>
  </cols>
  <sheetData>
    <row r="1" s="1" customFormat="1" ht="13.5" customHeight="1" spans="1:17">
      <c r="A1" s="4"/>
      <c r="B1" s="4"/>
      <c r="C1" s="4"/>
      <c r="D1" s="4"/>
      <c r="E1" s="4"/>
      <c r="F1" s="4"/>
      <c r="G1" s="4"/>
      <c r="H1" s="4"/>
      <c r="I1" s="4"/>
      <c r="J1" s="4"/>
      <c r="K1" s="2"/>
      <c r="L1" s="2"/>
      <c r="M1" s="2"/>
      <c r="N1" s="2"/>
      <c r="O1" s="55"/>
      <c r="P1" s="55"/>
      <c r="Q1" s="38" t="s">
        <v>311</v>
      </c>
    </row>
    <row r="2" s="1" customFormat="1" ht="27.75" customHeight="1" spans="1:17">
      <c r="A2" s="39" t="str">
        <f>"2025"&amp;"年部门政府采购预算表"</f>
        <v>2025年部门政府采购预算表</v>
      </c>
      <c r="B2" s="6"/>
      <c r="C2" s="6"/>
      <c r="D2" s="6"/>
      <c r="E2" s="6"/>
      <c r="F2" s="6"/>
      <c r="G2" s="6"/>
      <c r="H2" s="6"/>
      <c r="I2" s="6"/>
      <c r="J2" s="6"/>
      <c r="K2" s="51"/>
      <c r="L2" s="6"/>
      <c r="M2" s="6"/>
      <c r="N2" s="6"/>
      <c r="O2" s="51"/>
      <c r="P2" s="51"/>
      <c r="Q2" s="6"/>
    </row>
    <row r="3" s="1" customFormat="1" ht="18.75" customHeight="1" spans="1:17">
      <c r="A3" s="40" t="s">
        <v>1</v>
      </c>
      <c r="B3" s="9"/>
      <c r="C3" s="9"/>
      <c r="D3" s="9"/>
      <c r="E3" s="9"/>
      <c r="F3" s="9"/>
      <c r="G3" s="9"/>
      <c r="H3" s="9"/>
      <c r="I3" s="9"/>
      <c r="J3" s="9"/>
      <c r="K3" s="2"/>
      <c r="L3" s="2"/>
      <c r="M3" s="2"/>
      <c r="N3" s="2"/>
      <c r="O3" s="91"/>
      <c r="P3" s="91"/>
      <c r="Q3" s="98" t="s">
        <v>28</v>
      </c>
    </row>
    <row r="4" s="1" customFormat="1" ht="15.75" customHeight="1" spans="1:17">
      <c r="A4" s="12" t="s">
        <v>312</v>
      </c>
      <c r="B4" s="80" t="s">
        <v>313</v>
      </c>
      <c r="C4" s="80" t="s">
        <v>314</v>
      </c>
      <c r="D4" s="80" t="s">
        <v>315</v>
      </c>
      <c r="E4" s="80" t="s">
        <v>316</v>
      </c>
      <c r="F4" s="80" t="s">
        <v>317</v>
      </c>
      <c r="G4" s="43" t="s">
        <v>171</v>
      </c>
      <c r="H4" s="43"/>
      <c r="I4" s="43"/>
      <c r="J4" s="43"/>
      <c r="K4" s="92"/>
      <c r="L4" s="43"/>
      <c r="M4" s="43"/>
      <c r="N4" s="43"/>
      <c r="O4" s="61"/>
      <c r="P4" s="92"/>
      <c r="Q4" s="44"/>
    </row>
    <row r="5" s="1" customFormat="1" ht="17.25" customHeight="1" spans="1:17">
      <c r="A5" s="17"/>
      <c r="B5" s="81"/>
      <c r="C5" s="81"/>
      <c r="D5" s="81"/>
      <c r="E5" s="81"/>
      <c r="F5" s="81"/>
      <c r="G5" s="81" t="s">
        <v>31</v>
      </c>
      <c r="H5" s="81" t="s">
        <v>35</v>
      </c>
      <c r="I5" s="81" t="s">
        <v>318</v>
      </c>
      <c r="J5" s="81" t="s">
        <v>319</v>
      </c>
      <c r="K5" s="93" t="s">
        <v>320</v>
      </c>
      <c r="L5" s="94" t="s">
        <v>321</v>
      </c>
      <c r="M5" s="94"/>
      <c r="N5" s="94"/>
      <c r="O5" s="95"/>
      <c r="P5" s="96"/>
      <c r="Q5" s="82"/>
    </row>
    <row r="6" s="1" customFormat="1" ht="54" customHeight="1" spans="1:17">
      <c r="A6" s="19"/>
      <c r="B6" s="82"/>
      <c r="C6" s="82"/>
      <c r="D6" s="82"/>
      <c r="E6" s="82"/>
      <c r="F6" s="82"/>
      <c r="G6" s="82"/>
      <c r="H6" s="82"/>
      <c r="I6" s="82"/>
      <c r="J6" s="82"/>
      <c r="K6" s="97"/>
      <c r="L6" s="82" t="s">
        <v>34</v>
      </c>
      <c r="M6" s="82" t="s">
        <v>41</v>
      </c>
      <c r="N6" s="82" t="s">
        <v>322</v>
      </c>
      <c r="O6" s="29" t="s">
        <v>43</v>
      </c>
      <c r="P6" s="97" t="s">
        <v>44</v>
      </c>
      <c r="Q6" s="82" t="s">
        <v>45</v>
      </c>
    </row>
    <row r="7" s="1" customFormat="1" ht="15" customHeight="1" spans="1:17">
      <c r="A7" s="62">
        <v>1</v>
      </c>
      <c r="B7" s="83">
        <v>2</v>
      </c>
      <c r="C7" s="83">
        <v>3</v>
      </c>
      <c r="D7" s="83">
        <v>4</v>
      </c>
      <c r="E7" s="83">
        <v>5</v>
      </c>
      <c r="F7" s="83">
        <v>6</v>
      </c>
      <c r="G7" s="84">
        <v>7</v>
      </c>
      <c r="H7" s="84">
        <v>8</v>
      </c>
      <c r="I7" s="84">
        <v>9</v>
      </c>
      <c r="J7" s="84">
        <v>10</v>
      </c>
      <c r="K7" s="84">
        <v>11</v>
      </c>
      <c r="L7" s="84">
        <v>12</v>
      </c>
      <c r="M7" s="84">
        <v>13</v>
      </c>
      <c r="N7" s="84">
        <v>14</v>
      </c>
      <c r="O7" s="84">
        <v>15</v>
      </c>
      <c r="P7" s="84">
        <v>16</v>
      </c>
      <c r="Q7" s="84">
        <v>17</v>
      </c>
    </row>
    <row r="8" s="1" customFormat="1" ht="52.5" customHeight="1" spans="1:17">
      <c r="A8" s="85"/>
      <c r="B8" s="86"/>
      <c r="C8" s="86"/>
      <c r="D8" s="87"/>
      <c r="E8" s="88"/>
      <c r="F8" s="24"/>
      <c r="G8" s="24"/>
      <c r="H8" s="24"/>
      <c r="I8" s="24"/>
      <c r="J8" s="24"/>
      <c r="K8" s="24"/>
      <c r="L8" s="24"/>
      <c r="M8" s="24"/>
      <c r="N8" s="24"/>
      <c r="O8" s="24"/>
      <c r="P8" s="24"/>
      <c r="Q8" s="24"/>
    </row>
    <row r="9" s="1" customFormat="1" ht="52.5" customHeight="1" spans="1:17">
      <c r="A9" s="85"/>
      <c r="B9" s="86"/>
      <c r="C9" s="86"/>
      <c r="D9" s="87"/>
      <c r="E9" s="88"/>
      <c r="F9" s="24"/>
      <c r="G9" s="24"/>
      <c r="H9" s="24"/>
      <c r="I9" s="24"/>
      <c r="J9" s="24"/>
      <c r="K9" s="24"/>
      <c r="L9" s="24"/>
      <c r="M9" s="24"/>
      <c r="N9" s="24"/>
      <c r="O9" s="24"/>
      <c r="P9" s="24"/>
      <c r="Q9" s="24"/>
    </row>
    <row r="10" s="1" customFormat="1" ht="30" customHeight="1" spans="1:17">
      <c r="A10" s="89" t="s">
        <v>309</v>
      </c>
      <c r="B10" s="90"/>
      <c r="C10" s="90"/>
      <c r="D10" s="90"/>
      <c r="E10" s="88"/>
      <c r="F10" s="24"/>
      <c r="G10" s="24"/>
      <c r="H10" s="24"/>
      <c r="I10" s="24"/>
      <c r="J10" s="24"/>
      <c r="K10" s="24"/>
      <c r="L10" s="24"/>
      <c r="M10" s="24"/>
      <c r="N10" s="24"/>
      <c r="O10" s="24"/>
      <c r="P10" s="24"/>
      <c r="Q10" s="24"/>
    </row>
    <row r="11" s="1" customFormat="1" customHeight="1" spans="1:1">
      <c r="A11" s="35" t="s">
        <v>323</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orientation="portrait" horizontalDpi="600" vertic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workbookViewId="0">
      <selection activeCell="A3" sqref="A3:H3"/>
    </sheetView>
  </sheetViews>
  <sheetFormatPr defaultColWidth="8" defaultRowHeight="14.25" customHeight="1"/>
  <cols>
    <col min="1" max="1" width="18.7916666666667" style="1" customWidth="1"/>
    <col min="2" max="2" width="8.55" style="1" customWidth="1"/>
    <col min="3" max="3" width="16.8" style="1" customWidth="1"/>
    <col min="4" max="5" width="10.5416666666667" style="1" customWidth="1"/>
    <col min="6" max="6" width="5.05" style="1" customWidth="1"/>
    <col min="7" max="7" width="5.66666666666667" style="1" customWidth="1"/>
    <col min="8" max="8" width="8.675" style="1" customWidth="1"/>
    <col min="9" max="14" width="9.925" style="1" customWidth="1"/>
    <col min="15" max="257" width="8" style="1" customWidth="1"/>
  </cols>
  <sheetData>
    <row r="1" s="1" customFormat="1" ht="17.25" customHeight="1" spans="1:14">
      <c r="A1" s="4"/>
      <c r="B1" s="4"/>
      <c r="C1" s="4"/>
      <c r="D1" s="4"/>
      <c r="E1" s="4"/>
      <c r="F1" s="4"/>
      <c r="G1" s="4"/>
      <c r="H1" s="74"/>
      <c r="I1" s="2"/>
      <c r="J1" s="2"/>
      <c r="K1" s="74"/>
      <c r="L1" s="2"/>
      <c r="M1" s="68"/>
      <c r="N1" s="68" t="s">
        <v>324</v>
      </c>
    </row>
    <row r="2" s="1" customFormat="1" ht="36" customHeight="1" spans="1:14">
      <c r="A2" s="6" t="str">
        <f>"2025"&amp;"年部门政府购买服务预算表"</f>
        <v>2025年部门政府购买服务预算表</v>
      </c>
      <c r="B2" s="6"/>
      <c r="C2" s="6"/>
      <c r="D2" s="6"/>
      <c r="E2" s="6"/>
      <c r="F2" s="6"/>
      <c r="G2" s="6"/>
      <c r="H2" s="6"/>
      <c r="I2" s="6"/>
      <c r="J2" s="6"/>
      <c r="K2" s="6"/>
      <c r="L2" s="6"/>
      <c r="M2" s="6"/>
      <c r="N2" s="6"/>
    </row>
    <row r="3" s="1" customFormat="1" ht="21.75" customHeight="1" spans="1:14">
      <c r="A3" s="75" t="s">
        <v>1</v>
      </c>
      <c r="B3" s="9"/>
      <c r="C3" s="9"/>
      <c r="D3" s="9"/>
      <c r="E3" s="9"/>
      <c r="F3" s="9"/>
      <c r="G3" s="9"/>
      <c r="H3" s="74"/>
      <c r="I3" s="2"/>
      <c r="J3" s="2"/>
      <c r="K3" s="74"/>
      <c r="L3" s="2"/>
      <c r="M3" s="69"/>
      <c r="N3" s="38" t="s">
        <v>28</v>
      </c>
    </row>
    <row r="4" s="1" customFormat="1" ht="15.75" customHeight="1" spans="1:14">
      <c r="A4" s="12" t="s">
        <v>312</v>
      </c>
      <c r="B4" s="12" t="s">
        <v>325</v>
      </c>
      <c r="C4" s="12" t="s">
        <v>326</v>
      </c>
      <c r="D4" s="13" t="s">
        <v>171</v>
      </c>
      <c r="E4" s="14"/>
      <c r="F4" s="14"/>
      <c r="G4" s="14"/>
      <c r="H4" s="14"/>
      <c r="I4" s="14"/>
      <c r="J4" s="14"/>
      <c r="K4" s="14"/>
      <c r="L4" s="14"/>
      <c r="M4" s="14"/>
      <c r="N4" s="15"/>
    </row>
    <row r="5" s="1" customFormat="1" ht="17.25" customHeight="1" spans="1:14">
      <c r="A5" s="17"/>
      <c r="B5" s="17"/>
      <c r="C5" s="17"/>
      <c r="D5" s="76" t="s">
        <v>31</v>
      </c>
      <c r="E5" s="12" t="s">
        <v>35</v>
      </c>
      <c r="F5" s="12" t="s">
        <v>318</v>
      </c>
      <c r="G5" s="12" t="s">
        <v>319</v>
      </c>
      <c r="H5" s="12" t="s">
        <v>320</v>
      </c>
      <c r="I5" s="13" t="s">
        <v>321</v>
      </c>
      <c r="J5" s="14"/>
      <c r="K5" s="14"/>
      <c r="L5" s="14"/>
      <c r="M5" s="14"/>
      <c r="N5" s="15"/>
    </row>
    <row r="6" s="1" customFormat="1" ht="40.5" customHeight="1" spans="1:14">
      <c r="A6" s="19"/>
      <c r="B6" s="19"/>
      <c r="C6" s="19"/>
      <c r="D6" s="62"/>
      <c r="E6" s="17"/>
      <c r="F6" s="19"/>
      <c r="G6" s="19"/>
      <c r="H6" s="62"/>
      <c r="I6" s="17" t="s">
        <v>34</v>
      </c>
      <c r="J6" s="17" t="s">
        <v>41</v>
      </c>
      <c r="K6" s="17" t="s">
        <v>42</v>
      </c>
      <c r="L6" s="17" t="s">
        <v>43</v>
      </c>
      <c r="M6" s="17" t="s">
        <v>44</v>
      </c>
      <c r="N6" s="17" t="s">
        <v>45</v>
      </c>
    </row>
    <row r="7" s="1" customFormat="1" ht="15" customHeight="1" spans="1:14">
      <c r="A7" s="31">
        <v>1</v>
      </c>
      <c r="B7" s="31">
        <v>2</v>
      </c>
      <c r="C7" s="31">
        <v>3</v>
      </c>
      <c r="D7" s="31">
        <v>7</v>
      </c>
      <c r="E7" s="31">
        <v>8</v>
      </c>
      <c r="F7" s="31">
        <v>9</v>
      </c>
      <c r="G7" s="31">
        <v>10</v>
      </c>
      <c r="H7" s="31">
        <v>11</v>
      </c>
      <c r="I7" s="31">
        <v>12</v>
      </c>
      <c r="J7" s="31">
        <v>13</v>
      </c>
      <c r="K7" s="31">
        <v>14</v>
      </c>
      <c r="L7" s="31">
        <v>15</v>
      </c>
      <c r="M7" s="31">
        <v>16</v>
      </c>
      <c r="N7" s="31">
        <v>17</v>
      </c>
    </row>
    <row r="8" s="1" customFormat="1" ht="52.5" customHeight="1" spans="1:14">
      <c r="A8" s="77"/>
      <c r="B8" s="77"/>
      <c r="C8" s="77"/>
      <c r="D8" s="24"/>
      <c r="E8" s="24"/>
      <c r="F8" s="24"/>
      <c r="G8" s="24"/>
      <c r="H8" s="24"/>
      <c r="I8" s="24"/>
      <c r="J8" s="24"/>
      <c r="K8" s="24"/>
      <c r="L8" s="24"/>
      <c r="M8" s="24"/>
      <c r="N8" s="24"/>
    </row>
    <row r="9" s="1" customFormat="1" ht="52.5" customHeight="1" spans="1:14">
      <c r="A9" s="78"/>
      <c r="B9" s="78"/>
      <c r="C9" s="78"/>
      <c r="D9" s="24"/>
      <c r="E9" s="24"/>
      <c r="F9" s="24"/>
      <c r="G9" s="24"/>
      <c r="H9" s="24"/>
      <c r="I9" s="24"/>
      <c r="J9" s="24"/>
      <c r="K9" s="24"/>
      <c r="L9" s="24"/>
      <c r="M9" s="24"/>
      <c r="N9" s="24"/>
    </row>
    <row r="10" s="1" customFormat="1" ht="30" customHeight="1" spans="1:14">
      <c r="A10" s="13" t="s">
        <v>31</v>
      </c>
      <c r="B10" s="79"/>
      <c r="C10" s="79"/>
      <c r="D10" s="24"/>
      <c r="E10" s="24"/>
      <c r="F10" s="24"/>
      <c r="G10" s="24"/>
      <c r="H10" s="24"/>
      <c r="I10" s="24"/>
      <c r="J10" s="24"/>
      <c r="K10" s="24"/>
      <c r="L10" s="24"/>
      <c r="M10" s="24"/>
      <c r="N10" s="24"/>
    </row>
    <row r="11" s="1" customFormat="1" customHeight="1" spans="1:1">
      <c r="A11" s="35" t="s">
        <v>327</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9" orientation="portrait" horizontalDpi="600" vertic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1"/>
  <sheetViews>
    <sheetView workbookViewId="0">
      <selection activeCell="A4" sqref="A4:P4"/>
    </sheetView>
  </sheetViews>
  <sheetFormatPr defaultColWidth="8" defaultRowHeight="14.25" customHeight="1"/>
  <cols>
    <col min="1" max="1" width="33" style="1" customWidth="1"/>
    <col min="2" max="16" width="6.16666666666667" style="1" customWidth="1"/>
    <col min="17" max="257" width="8" style="1" customWidth="1"/>
  </cols>
  <sheetData>
    <row r="1" s="1" customFormat="1" ht="13.5" customHeight="1" spans="1:16">
      <c r="A1" s="4"/>
      <c r="B1" s="4"/>
      <c r="C1" s="4"/>
      <c r="D1" s="5"/>
      <c r="E1" s="5"/>
      <c r="F1" s="5"/>
      <c r="G1" s="5"/>
      <c r="H1" s="5"/>
      <c r="I1" s="5"/>
      <c r="J1" s="5"/>
      <c r="K1" s="5"/>
      <c r="L1" s="5"/>
      <c r="M1" s="5"/>
      <c r="N1" s="5"/>
      <c r="O1" s="5"/>
      <c r="P1" s="68" t="s">
        <v>328</v>
      </c>
    </row>
    <row r="2" s="1" customFormat="1" ht="27.75" customHeight="1" spans="1:16">
      <c r="A2" s="39" t="str">
        <f>"2025"&amp;"年市对下转移支付预算表"</f>
        <v>2025年市对下转移支付预算表</v>
      </c>
      <c r="B2" s="6"/>
      <c r="C2" s="6"/>
      <c r="D2" s="51"/>
      <c r="E2" s="51"/>
      <c r="F2" s="51"/>
      <c r="G2" s="51"/>
      <c r="H2" s="51"/>
      <c r="I2" s="51"/>
      <c r="J2" s="51"/>
      <c r="K2" s="51"/>
      <c r="L2" s="51"/>
      <c r="M2" s="51"/>
      <c r="N2" s="51"/>
      <c r="O2" s="51"/>
      <c r="P2" s="6"/>
    </row>
    <row r="3" s="1" customFormat="1" customHeight="1" spans="1:16">
      <c r="A3" s="38" t="s">
        <v>2</v>
      </c>
      <c r="B3" s="56"/>
      <c r="C3" s="56"/>
      <c r="D3" s="10"/>
      <c r="E3" s="10"/>
      <c r="F3" s="10"/>
      <c r="G3" s="10"/>
      <c r="H3" s="10"/>
      <c r="I3" s="10"/>
      <c r="J3" s="10"/>
      <c r="K3" s="10"/>
      <c r="L3" s="10"/>
      <c r="M3" s="10"/>
      <c r="N3" s="10"/>
      <c r="O3" s="10"/>
      <c r="P3" s="69"/>
    </row>
    <row r="4" s="1" customFormat="1" ht="18" customHeight="1" spans="1:16">
      <c r="A4" s="57" t="s">
        <v>1</v>
      </c>
      <c r="B4" s="58"/>
      <c r="C4" s="58"/>
      <c r="D4" s="10"/>
      <c r="E4" s="10"/>
      <c r="F4" s="10"/>
      <c r="G4" s="10"/>
      <c r="H4" s="10"/>
      <c r="I4" s="10"/>
      <c r="J4" s="10"/>
      <c r="K4" s="10"/>
      <c r="L4" s="10"/>
      <c r="M4" s="10"/>
      <c r="N4" s="10"/>
      <c r="O4" s="10"/>
      <c r="P4" s="70"/>
    </row>
    <row r="5" s="1" customFormat="1" ht="19.5" customHeight="1" spans="1:16">
      <c r="A5" s="59" t="s">
        <v>329</v>
      </c>
      <c r="B5" s="13" t="s">
        <v>171</v>
      </c>
      <c r="C5" s="14"/>
      <c r="D5" s="60"/>
      <c r="E5" s="61" t="s">
        <v>330</v>
      </c>
      <c r="F5" s="61"/>
      <c r="G5" s="61"/>
      <c r="H5" s="61"/>
      <c r="I5" s="61"/>
      <c r="J5" s="61"/>
      <c r="K5" s="61"/>
      <c r="L5" s="61"/>
      <c r="M5" s="61"/>
      <c r="N5" s="61"/>
      <c r="O5" s="61"/>
      <c r="P5" s="71"/>
    </row>
    <row r="6" s="1" customFormat="1" ht="40.5" customHeight="1" spans="1:16">
      <c r="A6" s="62"/>
      <c r="B6" s="17" t="s">
        <v>31</v>
      </c>
      <c r="C6" s="12" t="s">
        <v>35</v>
      </c>
      <c r="D6" s="63" t="s">
        <v>331</v>
      </c>
      <c r="E6" s="63" t="s">
        <v>332</v>
      </c>
      <c r="F6" s="63" t="s">
        <v>333</v>
      </c>
      <c r="G6" s="63" t="s">
        <v>334</v>
      </c>
      <c r="H6" s="63" t="s">
        <v>335</v>
      </c>
      <c r="I6" s="63" t="s">
        <v>336</v>
      </c>
      <c r="J6" s="63" t="s">
        <v>337</v>
      </c>
      <c r="K6" s="63" t="s">
        <v>338</v>
      </c>
      <c r="L6" s="63" t="s">
        <v>339</v>
      </c>
      <c r="M6" s="29" t="s">
        <v>340</v>
      </c>
      <c r="N6" s="29" t="s">
        <v>341</v>
      </c>
      <c r="O6" s="72" t="s">
        <v>342</v>
      </c>
      <c r="P6" s="29" t="s">
        <v>343</v>
      </c>
    </row>
    <row r="7" s="1" customFormat="1" ht="19.5" customHeight="1" spans="1:16">
      <c r="A7" s="31">
        <v>1</v>
      </c>
      <c r="B7" s="31">
        <v>2</v>
      </c>
      <c r="C7" s="31">
        <v>3</v>
      </c>
      <c r="D7" s="31">
        <v>4</v>
      </c>
      <c r="E7" s="31">
        <v>5</v>
      </c>
      <c r="F7" s="31">
        <v>6</v>
      </c>
      <c r="G7" s="31">
        <v>7</v>
      </c>
      <c r="H7" s="31">
        <v>8</v>
      </c>
      <c r="I7" s="31">
        <v>9</v>
      </c>
      <c r="J7" s="31">
        <v>10</v>
      </c>
      <c r="K7" s="31">
        <v>11</v>
      </c>
      <c r="L7" s="31">
        <v>12</v>
      </c>
      <c r="M7" s="31">
        <v>13</v>
      </c>
      <c r="N7" s="31">
        <v>14</v>
      </c>
      <c r="O7" s="31">
        <v>15</v>
      </c>
      <c r="P7" s="62">
        <v>16</v>
      </c>
    </row>
    <row r="8" s="1" customFormat="1" ht="19.5" customHeight="1" spans="1:16">
      <c r="A8" s="32"/>
      <c r="B8" s="64"/>
      <c r="C8" s="64"/>
      <c r="D8" s="65"/>
      <c r="E8" s="66"/>
      <c r="F8" s="66"/>
      <c r="G8" s="66"/>
      <c r="H8" s="66"/>
      <c r="I8" s="66"/>
      <c r="J8" s="66"/>
      <c r="K8" s="66"/>
      <c r="L8" s="66"/>
      <c r="M8" s="73"/>
      <c r="N8" s="73"/>
      <c r="O8" s="73"/>
      <c r="P8" s="73"/>
    </row>
    <row r="9" s="1" customFormat="1" ht="19.5" customHeight="1" spans="1:16">
      <c r="A9" s="32"/>
      <c r="B9" s="64"/>
      <c r="C9" s="64"/>
      <c r="D9" s="65"/>
      <c r="E9" s="67"/>
      <c r="F9" s="67"/>
      <c r="G9" s="67"/>
      <c r="H9" s="67"/>
      <c r="I9" s="67"/>
      <c r="J9" s="67"/>
      <c r="K9" s="67"/>
      <c r="L9" s="67"/>
      <c r="M9" s="67"/>
      <c r="N9" s="67"/>
      <c r="O9" s="67"/>
      <c r="P9" s="25"/>
    </row>
    <row r="10" s="1" customFormat="1" ht="19.5" customHeight="1" spans="1:16">
      <c r="A10" s="47" t="s">
        <v>31</v>
      </c>
      <c r="B10" s="64"/>
      <c r="C10" s="64"/>
      <c r="D10" s="65"/>
      <c r="E10" s="66"/>
      <c r="F10" s="66"/>
      <c r="G10" s="66"/>
      <c r="H10" s="66"/>
      <c r="I10" s="66"/>
      <c r="J10" s="66"/>
      <c r="K10" s="66"/>
      <c r="L10" s="66"/>
      <c r="M10" s="73"/>
      <c r="N10" s="73"/>
      <c r="O10" s="73"/>
      <c r="P10" s="73"/>
    </row>
    <row r="11" s="1" customFormat="1" customHeight="1" spans="1:16">
      <c r="A11" s="40" t="s">
        <v>344</v>
      </c>
      <c r="B11" s="40"/>
      <c r="C11" s="40"/>
      <c r="D11" s="7"/>
      <c r="E11" s="7"/>
      <c r="F11" s="7"/>
      <c r="G11" s="7"/>
      <c r="H11" s="7"/>
      <c r="I11" s="7"/>
      <c r="J11" s="7"/>
      <c r="K11" s="7"/>
      <c r="L11" s="7"/>
      <c r="M11" s="7"/>
      <c r="N11" s="7"/>
      <c r="O11" s="7"/>
      <c r="P11" s="40"/>
    </row>
  </sheetData>
  <mergeCells count="7">
    <mergeCell ref="A2:P2"/>
    <mergeCell ref="A3:P3"/>
    <mergeCell ref="A4:P4"/>
    <mergeCell ref="B5:D5"/>
    <mergeCell ref="E5:P5"/>
    <mergeCell ref="A11:P11"/>
    <mergeCell ref="A5:A6"/>
  </mergeCells>
  <pageMargins left="0.75" right="0.75" top="1" bottom="1" header="0.5" footer="0.5"/>
  <pageSetup paperSize="9" orientation="portrait" horizontalDpi="600" vertic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
  <sheetViews>
    <sheetView workbookViewId="0">
      <selection activeCell="A3" sqref="A3:H3"/>
    </sheetView>
  </sheetViews>
  <sheetFormatPr defaultColWidth="8" defaultRowHeight="12" customHeight="1" outlineLevelRow="7"/>
  <cols>
    <col min="1" max="2" width="13.675" style="1" customWidth="1"/>
    <col min="3" max="10" width="9.8" style="1" customWidth="1"/>
    <col min="11" max="257" width="8" style="1" customWidth="1"/>
  </cols>
  <sheetData>
    <row r="1" s="1" customFormat="1" customHeight="1" spans="10:10">
      <c r="J1" s="55" t="s">
        <v>345</v>
      </c>
    </row>
    <row r="2" s="1" customFormat="1" ht="28.5" customHeight="1" spans="1:10">
      <c r="A2" s="50" t="str">
        <f>"2025"&amp;"年市对下转移支付绩效目标表"</f>
        <v>2025年市对下转移支付绩效目标表</v>
      </c>
      <c r="B2" s="6"/>
      <c r="C2" s="6"/>
      <c r="D2" s="6"/>
      <c r="E2" s="6"/>
      <c r="F2" s="51"/>
      <c r="G2" s="6"/>
      <c r="H2" s="51"/>
      <c r="I2" s="51"/>
      <c r="J2" s="6"/>
    </row>
    <row r="3" s="1" customFormat="1" ht="17.25" customHeight="1" spans="1:8">
      <c r="A3" s="7" t="s">
        <v>1</v>
      </c>
      <c r="B3" s="41"/>
      <c r="C3" s="41"/>
      <c r="D3" s="41"/>
      <c r="E3" s="41"/>
      <c r="F3" s="2"/>
      <c r="G3" s="41"/>
      <c r="H3" s="2"/>
    </row>
    <row r="4" s="1" customFormat="1" ht="44.25" customHeight="1" spans="1:10">
      <c r="A4" s="30" t="s">
        <v>266</v>
      </c>
      <c r="B4" s="30" t="s">
        <v>267</v>
      </c>
      <c r="C4" s="30" t="s">
        <v>268</v>
      </c>
      <c r="D4" s="30" t="s">
        <v>269</v>
      </c>
      <c r="E4" s="30" t="s">
        <v>270</v>
      </c>
      <c r="F4" s="52" t="s">
        <v>271</v>
      </c>
      <c r="G4" s="30" t="s">
        <v>272</v>
      </c>
      <c r="H4" s="52" t="s">
        <v>273</v>
      </c>
      <c r="I4" s="52" t="s">
        <v>274</v>
      </c>
      <c r="J4" s="30" t="s">
        <v>275</v>
      </c>
    </row>
    <row r="5" s="1" customFormat="1" ht="14.25" customHeight="1" spans="1:10">
      <c r="A5" s="30">
        <v>1</v>
      </c>
      <c r="B5" s="30">
        <v>2</v>
      </c>
      <c r="C5" s="30">
        <v>3</v>
      </c>
      <c r="D5" s="30">
        <v>4</v>
      </c>
      <c r="E5" s="30">
        <v>5</v>
      </c>
      <c r="F5" s="52">
        <v>6</v>
      </c>
      <c r="G5" s="30">
        <v>7</v>
      </c>
      <c r="H5" s="52">
        <v>8</v>
      </c>
      <c r="I5" s="52">
        <v>9</v>
      </c>
      <c r="J5" s="30">
        <v>10</v>
      </c>
    </row>
    <row r="6" s="1" customFormat="1" ht="25.95" customHeight="1" spans="1:10">
      <c r="A6" s="32"/>
      <c r="B6" s="45"/>
      <c r="C6" s="45"/>
      <c r="D6" s="45"/>
      <c r="E6" s="53"/>
      <c r="F6" s="54"/>
      <c r="G6" s="53"/>
      <c r="H6" s="54"/>
      <c r="I6" s="54"/>
      <c r="J6" s="53"/>
    </row>
    <row r="7" s="1" customFormat="1" ht="25.95" customHeight="1" spans="1:10">
      <c r="A7" s="32"/>
      <c r="B7" s="23" t="s">
        <v>346</v>
      </c>
      <c r="C7" s="23" t="s">
        <v>346</v>
      </c>
      <c r="D7" s="23" t="s">
        <v>346</v>
      </c>
      <c r="E7" s="32" t="s">
        <v>346</v>
      </c>
      <c r="F7" s="23" t="s">
        <v>346</v>
      </c>
      <c r="G7" s="32" t="s">
        <v>346</v>
      </c>
      <c r="H7" s="23" t="s">
        <v>346</v>
      </c>
      <c r="I7" s="23" t="s">
        <v>346</v>
      </c>
      <c r="J7" s="32" t="s">
        <v>346</v>
      </c>
    </row>
    <row r="8" s="1" customFormat="1" ht="28" customHeight="1" spans="1:1">
      <c r="A8" s="35" t="s">
        <v>347</v>
      </c>
    </row>
  </sheetData>
  <mergeCells count="2">
    <mergeCell ref="A2:J2"/>
    <mergeCell ref="A3:H3"/>
  </mergeCells>
  <pageMargins left="0.75" right="0.75" top="1" bottom="1" header="0.5" footer="0.5"/>
  <pageSetup paperSize="9" orientation="portrait" horizontalDpi="600" vertic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3" sqref="A3:C3"/>
    </sheetView>
  </sheetViews>
  <sheetFormatPr defaultColWidth="8" defaultRowHeight="12" customHeight="1" outlineLevelCol="7"/>
  <cols>
    <col min="1" max="8" width="14.8" style="1" customWidth="1"/>
    <col min="9" max="257" width="8" style="1" customWidth="1"/>
  </cols>
  <sheetData>
    <row r="1" s="1" customFormat="1" ht="14.25" customHeight="1" spans="1:8">
      <c r="A1" s="2"/>
      <c r="B1" s="2"/>
      <c r="C1" s="2"/>
      <c r="D1" s="2"/>
      <c r="E1" s="2"/>
      <c r="F1" s="2"/>
      <c r="G1" s="2"/>
      <c r="H1" s="38" t="s">
        <v>348</v>
      </c>
    </row>
    <row r="2" s="1" customFormat="1" ht="28.5" customHeight="1" spans="1:8">
      <c r="A2" s="39" t="str">
        <f>"2025"&amp;"年新增资产配置表"</f>
        <v>2025年新增资产配置表</v>
      </c>
      <c r="B2" s="6"/>
      <c r="C2" s="6"/>
      <c r="D2" s="6"/>
      <c r="E2" s="6"/>
      <c r="F2" s="6"/>
      <c r="G2" s="6"/>
      <c r="H2" s="6"/>
    </row>
    <row r="3" s="1" customFormat="1" ht="13.5" customHeight="1" spans="1:8">
      <c r="A3" s="40" t="s">
        <v>1</v>
      </c>
      <c r="B3" s="8"/>
      <c r="C3" s="41"/>
      <c r="D3" s="2"/>
      <c r="E3" s="2"/>
      <c r="F3" s="2"/>
      <c r="G3" s="2"/>
      <c r="H3" s="2"/>
    </row>
    <row r="4" s="1" customFormat="1" ht="18" customHeight="1" spans="1:8">
      <c r="A4" s="12" t="s">
        <v>164</v>
      </c>
      <c r="B4" s="12" t="s">
        <v>349</v>
      </c>
      <c r="C4" s="12" t="s">
        <v>350</v>
      </c>
      <c r="D4" s="12" t="s">
        <v>351</v>
      </c>
      <c r="E4" s="12" t="s">
        <v>352</v>
      </c>
      <c r="F4" s="42" t="s">
        <v>353</v>
      </c>
      <c r="G4" s="43"/>
      <c r="H4" s="44"/>
    </row>
    <row r="5" s="1" customFormat="1" ht="18" customHeight="1" spans="1:8">
      <c r="A5" s="19"/>
      <c r="B5" s="19"/>
      <c r="C5" s="19"/>
      <c r="D5" s="19"/>
      <c r="E5" s="19"/>
      <c r="F5" s="30" t="s">
        <v>316</v>
      </c>
      <c r="G5" s="30" t="s">
        <v>354</v>
      </c>
      <c r="H5" s="30" t="s">
        <v>355</v>
      </c>
    </row>
    <row r="6" s="1" customFormat="1" ht="21" customHeight="1" spans="1:8">
      <c r="A6" s="30">
        <v>1</v>
      </c>
      <c r="B6" s="30">
        <v>2</v>
      </c>
      <c r="C6" s="30">
        <v>3</v>
      </c>
      <c r="D6" s="30">
        <v>4</v>
      </c>
      <c r="E6" s="30">
        <v>5</v>
      </c>
      <c r="F6" s="30">
        <v>6</v>
      </c>
      <c r="G6" s="30">
        <v>7</v>
      </c>
      <c r="H6" s="30">
        <v>8</v>
      </c>
    </row>
    <row r="7" s="1" customFormat="1" ht="33" customHeight="1" spans="1:8">
      <c r="A7" s="45"/>
      <c r="B7" s="45"/>
      <c r="C7" s="45"/>
      <c r="D7" s="45"/>
      <c r="E7" s="45"/>
      <c r="F7" s="36"/>
      <c r="G7" s="46"/>
      <c r="H7" s="46"/>
    </row>
    <row r="8" s="1" customFormat="1" ht="24" customHeight="1" spans="1:8">
      <c r="A8" s="47" t="s">
        <v>31</v>
      </c>
      <c r="B8" s="48"/>
      <c r="C8" s="48"/>
      <c r="D8" s="48"/>
      <c r="E8" s="48"/>
      <c r="F8" s="37"/>
      <c r="G8" s="49"/>
      <c r="H8" s="49"/>
    </row>
    <row r="9" s="1" customFormat="1" ht="21" customHeight="1" spans="1:1">
      <c r="A9" s="35" t="s">
        <v>356</v>
      </c>
    </row>
  </sheetData>
  <mergeCells count="9">
    <mergeCell ref="A2:H2"/>
    <mergeCell ref="A3:C3"/>
    <mergeCell ref="F4:H4"/>
    <mergeCell ref="A8:E8"/>
    <mergeCell ref="A4:A5"/>
    <mergeCell ref="B4:B5"/>
    <mergeCell ref="C4:C5"/>
    <mergeCell ref="D4:D5"/>
    <mergeCell ref="E4:E5"/>
  </mergeCells>
  <pageMargins left="0.75" right="0.75" top="1" bottom="1" header="0.5" footer="0.5"/>
  <pageSetup paperSize="9" orientation="portrait" horizontalDpi="600" vertic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workbookViewId="0">
      <selection activeCell="A3" sqref="A3:G3"/>
    </sheetView>
  </sheetViews>
  <sheetFormatPr defaultColWidth="8" defaultRowHeight="14.25" customHeight="1"/>
  <cols>
    <col min="1" max="1" width="9" style="1" customWidth="1"/>
    <col min="2" max="3" width="20.8666666666667" style="1" customWidth="1"/>
    <col min="4" max="4" width="9.75" style="1" customWidth="1"/>
    <col min="5" max="5" width="15.5" style="1" customWidth="1"/>
    <col min="6" max="6" width="8.61666666666667" style="1" customWidth="1"/>
    <col min="7" max="7" width="15.5" style="1" customWidth="1"/>
    <col min="8" max="11" width="13.4916666666667" style="1" customWidth="1"/>
    <col min="12" max="257" width="8" style="1" customWidth="1"/>
  </cols>
  <sheetData>
    <row r="1" s="1" customFormat="1" ht="13.5" customHeight="1" spans="1:11">
      <c r="A1" s="2"/>
      <c r="B1" s="2"/>
      <c r="C1" s="2"/>
      <c r="D1" s="3"/>
      <c r="E1" s="3"/>
      <c r="F1" s="3"/>
      <c r="G1" s="3"/>
      <c r="H1" s="4"/>
      <c r="I1" s="4"/>
      <c r="J1" s="4"/>
      <c r="K1" s="5" t="s">
        <v>357</v>
      </c>
    </row>
    <row r="2" s="1" customFormat="1" ht="27.75" customHeight="1" spans="1:11">
      <c r="A2" s="6" t="str">
        <f>"2025"&amp;"年上级转移支付补助项目支出预算表"</f>
        <v>2025年上级转移支付补助项目支出预算表</v>
      </c>
      <c r="B2" s="6"/>
      <c r="C2" s="6"/>
      <c r="D2" s="6"/>
      <c r="E2" s="6"/>
      <c r="F2" s="6"/>
      <c r="G2" s="6"/>
      <c r="H2" s="6"/>
      <c r="I2" s="6"/>
      <c r="J2" s="6"/>
      <c r="K2" s="6"/>
    </row>
    <row r="3" s="1" customFormat="1" ht="13.5" customHeight="1" spans="1:11">
      <c r="A3" s="7" t="s">
        <v>1</v>
      </c>
      <c r="B3" s="8"/>
      <c r="C3" s="8"/>
      <c r="D3" s="8"/>
      <c r="E3" s="8"/>
      <c r="F3" s="8"/>
      <c r="G3" s="8"/>
      <c r="H3" s="9"/>
      <c r="I3" s="9"/>
      <c r="J3" s="9"/>
      <c r="K3" s="10" t="s">
        <v>28</v>
      </c>
    </row>
    <row r="4" s="1" customFormat="1" ht="21.75" customHeight="1" spans="1:11">
      <c r="A4" s="29" t="s">
        <v>246</v>
      </c>
      <c r="B4" s="29" t="s">
        <v>166</v>
      </c>
      <c r="C4" s="29" t="s">
        <v>247</v>
      </c>
      <c r="D4" s="30" t="s">
        <v>167</v>
      </c>
      <c r="E4" s="30" t="s">
        <v>168</v>
      </c>
      <c r="F4" s="30" t="s">
        <v>248</v>
      </c>
      <c r="G4" s="30" t="s">
        <v>249</v>
      </c>
      <c r="H4" s="31" t="s">
        <v>31</v>
      </c>
      <c r="I4" s="31" t="s">
        <v>358</v>
      </c>
      <c r="J4" s="31"/>
      <c r="K4" s="31"/>
    </row>
    <row r="5" s="1" customFormat="1" ht="21.75" customHeight="1" spans="1:11">
      <c r="A5" s="29"/>
      <c r="B5" s="29"/>
      <c r="C5" s="29"/>
      <c r="D5" s="30"/>
      <c r="E5" s="30"/>
      <c r="F5" s="30"/>
      <c r="G5" s="30"/>
      <c r="H5" s="31"/>
      <c r="I5" s="30" t="s">
        <v>35</v>
      </c>
      <c r="J5" s="30" t="s">
        <v>36</v>
      </c>
      <c r="K5" s="30" t="s">
        <v>37</v>
      </c>
    </row>
    <row r="6" s="1" customFormat="1" ht="40.5" customHeight="1" spans="1:11">
      <c r="A6" s="29"/>
      <c r="B6" s="29"/>
      <c r="C6" s="29"/>
      <c r="D6" s="30"/>
      <c r="E6" s="30"/>
      <c r="F6" s="30"/>
      <c r="G6" s="30"/>
      <c r="H6" s="31"/>
      <c r="I6" s="30"/>
      <c r="J6" s="30"/>
      <c r="K6" s="30"/>
    </row>
    <row r="7" s="1" customFormat="1" ht="15" customHeight="1" spans="1:11">
      <c r="A7" s="20">
        <v>1</v>
      </c>
      <c r="B7" s="20">
        <v>2</v>
      </c>
      <c r="C7" s="20">
        <v>3</v>
      </c>
      <c r="D7" s="20">
        <v>4</v>
      </c>
      <c r="E7" s="20">
        <v>5</v>
      </c>
      <c r="F7" s="20">
        <v>6</v>
      </c>
      <c r="G7" s="20">
        <v>7</v>
      </c>
      <c r="H7" s="20">
        <v>8</v>
      </c>
      <c r="I7" s="20">
        <v>9</v>
      </c>
      <c r="J7" s="21">
        <v>10</v>
      </c>
      <c r="K7" s="21">
        <v>11</v>
      </c>
    </row>
    <row r="8" s="1" customFormat="1" ht="52.5" customHeight="1" spans="1:11">
      <c r="A8" s="32"/>
      <c r="B8" s="23"/>
      <c r="C8" s="32"/>
      <c r="D8" s="32"/>
      <c r="E8" s="32"/>
      <c r="F8" s="32"/>
      <c r="G8" s="32"/>
      <c r="H8" s="24"/>
      <c r="I8" s="24"/>
      <c r="J8" s="24"/>
      <c r="K8" s="36"/>
    </row>
    <row r="9" s="1" customFormat="1" ht="52.5" customHeight="1" spans="1:11">
      <c r="A9" s="23"/>
      <c r="B9" s="23"/>
      <c r="C9" s="23"/>
      <c r="D9" s="23"/>
      <c r="E9" s="23"/>
      <c r="F9" s="23"/>
      <c r="G9" s="23"/>
      <c r="H9" s="24"/>
      <c r="I9" s="24"/>
      <c r="J9" s="24"/>
      <c r="K9" s="37"/>
    </row>
    <row r="10" s="1" customFormat="1" ht="30" customHeight="1" spans="1:11">
      <c r="A10" s="33" t="s">
        <v>309</v>
      </c>
      <c r="B10" s="34"/>
      <c r="C10" s="34"/>
      <c r="D10" s="34"/>
      <c r="E10" s="34"/>
      <c r="F10" s="34"/>
      <c r="G10" s="34"/>
      <c r="H10" s="24"/>
      <c r="I10" s="24"/>
      <c r="J10" s="24"/>
      <c r="K10" s="37"/>
    </row>
    <row r="11" s="1" customFormat="1" customHeight="1" spans="1:1">
      <c r="A11" s="35" t="s">
        <v>359</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orientation="portrait" horizontalDpi="600" vertic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
  <sheetViews>
    <sheetView tabSelected="1" workbookViewId="0">
      <selection activeCell="A3" sqref="A3:D3"/>
    </sheetView>
  </sheetViews>
  <sheetFormatPr defaultColWidth="8" defaultRowHeight="14.25" customHeight="1" outlineLevelCol="6"/>
  <cols>
    <col min="1" max="4" width="17.5416666666667" style="1" customWidth="1"/>
    <col min="5" max="7" width="18.4166666666667" style="1" customWidth="1"/>
    <col min="8" max="257" width="8" style="1" customWidth="1"/>
  </cols>
  <sheetData>
    <row r="1" s="1" customFormat="1" ht="13.5" customHeight="1" spans="1:7">
      <c r="A1" s="2"/>
      <c r="B1" s="2"/>
      <c r="C1" s="2"/>
      <c r="D1" s="3"/>
      <c r="E1" s="4"/>
      <c r="F1" s="4"/>
      <c r="G1" s="5" t="s">
        <v>360</v>
      </c>
    </row>
    <row r="2" s="1" customFormat="1" ht="27.75" customHeight="1" spans="1:7">
      <c r="A2" s="6" t="str">
        <f>"2025"&amp;"年部门项目支出中期规划预算表"</f>
        <v>2025年部门项目支出中期规划预算表</v>
      </c>
      <c r="B2" s="6"/>
      <c r="C2" s="6"/>
      <c r="D2" s="6"/>
      <c r="E2" s="6"/>
      <c r="F2" s="6"/>
      <c r="G2" s="6"/>
    </row>
    <row r="3" s="1" customFormat="1" ht="13.5" customHeight="1" spans="1:7">
      <c r="A3" s="7" t="s">
        <v>1</v>
      </c>
      <c r="B3" s="8"/>
      <c r="C3" s="8"/>
      <c r="D3" s="8"/>
      <c r="E3" s="9"/>
      <c r="F3" s="9"/>
      <c r="G3" s="10" t="s">
        <v>28</v>
      </c>
    </row>
    <row r="4" s="1" customFormat="1" ht="21.75" customHeight="1" spans="1:7">
      <c r="A4" s="11" t="s">
        <v>247</v>
      </c>
      <c r="B4" s="11" t="s">
        <v>246</v>
      </c>
      <c r="C4" s="11" t="s">
        <v>166</v>
      </c>
      <c r="D4" s="12" t="s">
        <v>361</v>
      </c>
      <c r="E4" s="13" t="s">
        <v>35</v>
      </c>
      <c r="F4" s="14"/>
      <c r="G4" s="15"/>
    </row>
    <row r="5" s="1" customFormat="1" ht="21.75" customHeight="1" spans="1:7">
      <c r="A5" s="16"/>
      <c r="B5" s="16"/>
      <c r="C5" s="16"/>
      <c r="D5" s="17"/>
      <c r="E5" s="12" t="str">
        <f>"2025"&amp;"年"</f>
        <v>2025年</v>
      </c>
      <c r="F5" s="12" t="str">
        <f>"2025"+1&amp;"年"</f>
        <v>2026年</v>
      </c>
      <c r="G5" s="12" t="str">
        <f>"2025"+2&amp;"年"</f>
        <v>2027年</v>
      </c>
    </row>
    <row r="6" s="1" customFormat="1" ht="40.5" customHeight="1" spans="1:7">
      <c r="A6" s="18"/>
      <c r="B6" s="18"/>
      <c r="C6" s="18"/>
      <c r="D6" s="19"/>
      <c r="E6" s="19"/>
      <c r="F6" s="19"/>
      <c r="G6" s="19"/>
    </row>
    <row r="7" s="1" customFormat="1" ht="15" customHeight="1" spans="1:7">
      <c r="A7" s="20">
        <v>1</v>
      </c>
      <c r="B7" s="20">
        <v>2</v>
      </c>
      <c r="C7" s="20">
        <v>3</v>
      </c>
      <c r="D7" s="21">
        <v>4</v>
      </c>
      <c r="E7" s="20">
        <v>5</v>
      </c>
      <c r="F7" s="20">
        <v>6</v>
      </c>
      <c r="G7" s="20">
        <v>7</v>
      </c>
    </row>
    <row r="8" s="1" customFormat="1" ht="52.5" customHeight="1" spans="1:7">
      <c r="A8" s="22" t="s">
        <v>47</v>
      </c>
      <c r="B8" s="23"/>
      <c r="C8" s="23"/>
      <c r="D8" s="23"/>
      <c r="E8" s="24">
        <v>600000</v>
      </c>
      <c r="F8" s="24"/>
      <c r="G8" s="24"/>
    </row>
    <row r="9" s="1" customFormat="1" ht="52.5" customHeight="1" spans="1:7">
      <c r="A9" s="25"/>
      <c r="B9" s="23" t="s">
        <v>362</v>
      </c>
      <c r="C9" s="23" t="s">
        <v>252</v>
      </c>
      <c r="D9" s="23" t="s">
        <v>363</v>
      </c>
      <c r="E9" s="24">
        <v>600000</v>
      </c>
      <c r="F9" s="24"/>
      <c r="G9" s="24"/>
    </row>
    <row r="10" s="1" customFormat="1" ht="30" customHeight="1" spans="1:7">
      <c r="A10" s="26" t="s">
        <v>31</v>
      </c>
      <c r="B10" s="27"/>
      <c r="C10" s="27"/>
      <c r="D10" s="28"/>
      <c r="E10" s="24">
        <v>600000</v>
      </c>
      <c r="F10" s="24"/>
      <c r="G10" s="24"/>
    </row>
  </sheetData>
  <mergeCells count="11">
    <mergeCell ref="A2:G2"/>
    <mergeCell ref="A3:D3"/>
    <mergeCell ref="E4:G4"/>
    <mergeCell ref="A10:D10"/>
    <mergeCell ref="A4:A6"/>
    <mergeCell ref="B4:B6"/>
    <mergeCell ref="C4:C6"/>
    <mergeCell ref="D4:D6"/>
    <mergeCell ref="E5:E6"/>
    <mergeCell ref="F5:F6"/>
    <mergeCell ref="G5:G6"/>
  </mergeCells>
  <pageMargins left="0.75" right="0.75" top="1" bottom="1" header="0.5" footer="0.5"/>
  <pageSetup paperSize="9"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9"/>
  <sheetViews>
    <sheetView workbookViewId="0">
      <selection activeCell="A3" sqref="A3:G3"/>
    </sheetView>
  </sheetViews>
  <sheetFormatPr defaultColWidth="8" defaultRowHeight="12" customHeight="1"/>
  <cols>
    <col min="1" max="1" width="6.675" style="1" customWidth="1"/>
    <col min="2" max="2" width="9.8" style="1" customWidth="1"/>
    <col min="3" max="4" width="11.7916666666667" style="1" customWidth="1"/>
    <col min="5" max="5" width="11.55" style="1" customWidth="1"/>
    <col min="6" max="6" width="7.41666666666667" style="1" customWidth="1"/>
    <col min="7" max="7" width="4.675" style="1" customWidth="1"/>
    <col min="8" max="8" width="7.41666666666667" style="1" customWidth="1"/>
    <col min="9" max="12" width="10.425" style="1" customWidth="1"/>
    <col min="13" max="13" width="8.05" style="1" customWidth="1"/>
    <col min="14" max="14" width="10.425" style="1" customWidth="1"/>
    <col min="15" max="15" width="3.91666666666667" style="1" customWidth="1"/>
    <col min="16" max="19" width="4.3" style="1" customWidth="1"/>
    <col min="20" max="257" width="8" style="1" customWidth="1"/>
  </cols>
  <sheetData>
    <row r="1" s="1" customFormat="1" ht="16.5" customHeight="1" spans="1:17">
      <c r="A1" s="152"/>
      <c r="B1" s="2"/>
      <c r="C1" s="2"/>
      <c r="D1" s="2"/>
      <c r="E1" s="2"/>
      <c r="F1" s="2"/>
      <c r="G1" s="2"/>
      <c r="H1" s="2"/>
      <c r="I1" s="74"/>
      <c r="J1" s="2"/>
      <c r="K1" s="2"/>
      <c r="L1" s="2"/>
      <c r="M1" s="2"/>
      <c r="N1" s="2"/>
      <c r="O1" s="2"/>
      <c r="P1" s="68" t="s">
        <v>27</v>
      </c>
      <c r="Q1" s="68"/>
    </row>
    <row r="2" s="1" customFormat="1" ht="36.75" customHeight="1" spans="1:19">
      <c r="A2" s="6" t="str">
        <f>"2025"&amp;"年部门收入预算表"</f>
        <v>2025年部门收入预算表</v>
      </c>
      <c r="B2" s="6"/>
      <c r="C2" s="6"/>
      <c r="D2" s="6"/>
      <c r="E2" s="6"/>
      <c r="F2" s="6"/>
      <c r="G2" s="6"/>
      <c r="H2" s="6"/>
      <c r="I2" s="6"/>
      <c r="J2" s="6"/>
      <c r="K2" s="6"/>
      <c r="L2" s="6"/>
      <c r="M2" s="6"/>
      <c r="N2" s="6"/>
      <c r="O2" s="6"/>
      <c r="P2" s="6"/>
      <c r="Q2" s="6"/>
      <c r="R2" s="6"/>
      <c r="S2" s="6"/>
    </row>
    <row r="3" s="1" customFormat="1" ht="18" customHeight="1" spans="1:17">
      <c r="A3" s="75" t="s">
        <v>1</v>
      </c>
      <c r="B3" s="8"/>
      <c r="C3" s="41"/>
      <c r="D3" s="41"/>
      <c r="E3" s="41"/>
      <c r="F3" s="41"/>
      <c r="G3" s="41"/>
      <c r="H3" s="41"/>
      <c r="I3" s="41"/>
      <c r="J3" s="41"/>
      <c r="K3" s="41"/>
      <c r="L3" s="41"/>
      <c r="M3" s="41"/>
      <c r="N3" s="41"/>
      <c r="O3" s="41"/>
      <c r="P3" s="68" t="s">
        <v>28</v>
      </c>
      <c r="Q3" s="68"/>
    </row>
    <row r="4" s="1" customFormat="1" ht="21" customHeight="1" spans="1:19">
      <c r="A4" s="12" t="s">
        <v>29</v>
      </c>
      <c r="B4" s="12" t="s">
        <v>30</v>
      </c>
      <c r="C4" s="12" t="s">
        <v>31</v>
      </c>
      <c r="D4" s="42" t="s">
        <v>32</v>
      </c>
      <c r="E4" s="43"/>
      <c r="F4" s="43"/>
      <c r="G4" s="43"/>
      <c r="H4" s="43"/>
      <c r="I4" s="14"/>
      <c r="J4" s="43"/>
      <c r="K4" s="43"/>
      <c r="L4" s="43"/>
      <c r="M4" s="43"/>
      <c r="N4" s="44"/>
      <c r="O4" s="42" t="s">
        <v>33</v>
      </c>
      <c r="P4" s="43"/>
      <c r="Q4" s="43"/>
      <c r="R4" s="43"/>
      <c r="S4" s="44"/>
    </row>
    <row r="5" s="1" customFormat="1" ht="41.25" customHeight="1" spans="1:19">
      <c r="A5" s="17"/>
      <c r="B5" s="17"/>
      <c r="C5" s="17"/>
      <c r="D5" s="17" t="s">
        <v>34</v>
      </c>
      <c r="E5" s="17" t="s">
        <v>35</v>
      </c>
      <c r="F5" s="17" t="s">
        <v>36</v>
      </c>
      <c r="G5" s="17" t="s">
        <v>37</v>
      </c>
      <c r="H5" s="12" t="s">
        <v>38</v>
      </c>
      <c r="I5" s="154" t="s">
        <v>39</v>
      </c>
      <c r="J5" s="154"/>
      <c r="K5" s="154"/>
      <c r="L5" s="154"/>
      <c r="M5" s="154"/>
      <c r="N5" s="154"/>
      <c r="O5" s="12" t="s">
        <v>34</v>
      </c>
      <c r="P5" s="12" t="s">
        <v>35</v>
      </c>
      <c r="Q5" s="12" t="s">
        <v>36</v>
      </c>
      <c r="R5" s="12" t="s">
        <v>37</v>
      </c>
      <c r="S5" s="12" t="s">
        <v>40</v>
      </c>
    </row>
    <row r="6" s="1" customFormat="1" ht="43.5" customHeight="1" spans="1:19">
      <c r="A6" s="62"/>
      <c r="B6" s="62"/>
      <c r="C6" s="62"/>
      <c r="D6" s="76"/>
      <c r="E6" s="76"/>
      <c r="F6" s="76"/>
      <c r="G6" s="62"/>
      <c r="H6" s="62"/>
      <c r="I6" s="31" t="s">
        <v>34</v>
      </c>
      <c r="J6" s="29" t="s">
        <v>41</v>
      </c>
      <c r="K6" s="29" t="s">
        <v>42</v>
      </c>
      <c r="L6" s="11" t="s">
        <v>43</v>
      </c>
      <c r="M6" s="11" t="s">
        <v>44</v>
      </c>
      <c r="N6" s="11" t="s">
        <v>45</v>
      </c>
      <c r="O6" s="76"/>
      <c r="P6" s="76"/>
      <c r="Q6" s="76"/>
      <c r="R6" s="76"/>
      <c r="S6" s="76"/>
    </row>
    <row r="7" s="1" customFormat="1" ht="21" customHeight="1" spans="1:19">
      <c r="A7" s="31">
        <v>1</v>
      </c>
      <c r="B7" s="31">
        <v>2</v>
      </c>
      <c r="C7" s="31">
        <v>3</v>
      </c>
      <c r="D7" s="31">
        <v>4</v>
      </c>
      <c r="E7" s="31">
        <v>5</v>
      </c>
      <c r="F7" s="31">
        <v>6</v>
      </c>
      <c r="G7" s="31">
        <v>7</v>
      </c>
      <c r="H7" s="31">
        <v>8</v>
      </c>
      <c r="I7" s="31">
        <v>9</v>
      </c>
      <c r="J7" s="31">
        <v>10</v>
      </c>
      <c r="K7" s="31">
        <v>11</v>
      </c>
      <c r="L7" s="31">
        <v>12</v>
      </c>
      <c r="M7" s="31">
        <v>13</v>
      </c>
      <c r="N7" s="31">
        <v>14</v>
      </c>
      <c r="O7" s="31">
        <v>15</v>
      </c>
      <c r="P7" s="31">
        <v>16</v>
      </c>
      <c r="Q7" s="31">
        <v>17</v>
      </c>
      <c r="R7" s="31">
        <v>18</v>
      </c>
      <c r="S7" s="52">
        <v>19</v>
      </c>
    </row>
    <row r="8" s="1" customFormat="1" ht="52.5" customHeight="1" spans="1:19">
      <c r="A8" s="45" t="s">
        <v>46</v>
      </c>
      <c r="B8" s="45" t="s">
        <v>47</v>
      </c>
      <c r="C8" s="24">
        <v>2034160.63</v>
      </c>
      <c r="D8" s="24">
        <v>2034160.63</v>
      </c>
      <c r="E8" s="24">
        <v>1984160.63</v>
      </c>
      <c r="F8" s="24"/>
      <c r="G8" s="24"/>
      <c r="H8" s="24"/>
      <c r="I8" s="24">
        <v>50000</v>
      </c>
      <c r="J8" s="24"/>
      <c r="K8" s="24"/>
      <c r="L8" s="24"/>
      <c r="M8" s="24"/>
      <c r="N8" s="24">
        <v>50000</v>
      </c>
      <c r="O8" s="24"/>
      <c r="P8" s="24"/>
      <c r="Q8" s="24"/>
      <c r="R8" s="24"/>
      <c r="S8" s="24"/>
    </row>
    <row r="9" s="1" customFormat="1" ht="30" customHeight="1" spans="1:19">
      <c r="A9" s="13" t="s">
        <v>31</v>
      </c>
      <c r="B9" s="153"/>
      <c r="C9" s="24">
        <v>2034160.63</v>
      </c>
      <c r="D9" s="24">
        <v>2034160.63</v>
      </c>
      <c r="E9" s="24">
        <v>1984160.63</v>
      </c>
      <c r="F9" s="24"/>
      <c r="G9" s="24"/>
      <c r="H9" s="24"/>
      <c r="I9" s="24">
        <v>50000</v>
      </c>
      <c r="J9" s="24"/>
      <c r="K9" s="24"/>
      <c r="L9" s="24"/>
      <c r="M9" s="24"/>
      <c r="N9" s="24">
        <v>50000</v>
      </c>
      <c r="O9" s="24"/>
      <c r="P9" s="24"/>
      <c r="Q9" s="24"/>
      <c r="R9" s="24"/>
      <c r="S9" s="24"/>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11806" footer="0.511806"/>
  <pageSetup paperSize="9" scale="90" orientation="portrait"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topLeftCell="A16" workbookViewId="0">
      <selection activeCell="A3" sqref="A3:F3"/>
    </sheetView>
  </sheetViews>
  <sheetFormatPr defaultColWidth="7.74166666666667" defaultRowHeight="15" customHeight="1"/>
  <cols>
    <col min="1" max="1" width="8.425" style="1" customWidth="1"/>
    <col min="2" max="2" width="14.75" style="1" customWidth="1"/>
    <col min="3" max="6" width="12.6666666666667" style="1" customWidth="1"/>
    <col min="7" max="7" width="11.05" style="1" customWidth="1"/>
    <col min="8" max="8" width="3.8" style="1" customWidth="1"/>
    <col min="9" max="9" width="6.375" style="1" customWidth="1"/>
    <col min="10" max="13" width="11.175" style="1" customWidth="1"/>
    <col min="14" max="14" width="5.05" style="1" customWidth="1"/>
    <col min="15" max="15" width="11.175" style="1" customWidth="1"/>
    <col min="16" max="257" width="7.74166666666667" style="1" customWidth="1"/>
  </cols>
  <sheetData>
    <row r="1" s="1" customFormat="1" ht="18.75" customHeight="1" spans="1:15">
      <c r="A1" s="145"/>
      <c r="B1" s="145"/>
      <c r="C1" s="145"/>
      <c r="D1" s="145"/>
      <c r="E1" s="145"/>
      <c r="F1" s="145"/>
      <c r="G1" s="145"/>
      <c r="H1" s="145"/>
      <c r="I1" s="145"/>
      <c r="J1" s="145"/>
      <c r="K1" s="145"/>
      <c r="L1" s="145"/>
      <c r="M1" s="145"/>
      <c r="N1" s="38" t="s">
        <v>48</v>
      </c>
      <c r="O1" s="38"/>
    </row>
    <row r="2" s="1" customFormat="1" ht="36" customHeight="1" spans="1:15">
      <c r="A2" s="146" t="str">
        <f>"2025"&amp;"年部门支出预算表"</f>
        <v>2025年部门支出预算表</v>
      </c>
      <c r="B2" s="146"/>
      <c r="C2" s="146"/>
      <c r="D2" s="146"/>
      <c r="E2" s="146"/>
      <c r="F2" s="146"/>
      <c r="G2" s="146"/>
      <c r="H2" s="146"/>
      <c r="I2" s="146"/>
      <c r="J2" s="146"/>
      <c r="K2" s="146"/>
      <c r="L2" s="146"/>
      <c r="M2" s="146"/>
      <c r="N2" s="146"/>
      <c r="O2" s="146"/>
    </row>
    <row r="3" s="1" customFormat="1" ht="18.75" customHeight="1" spans="1:15">
      <c r="A3" s="75" t="s">
        <v>1</v>
      </c>
      <c r="B3" s="8"/>
      <c r="C3" s="8"/>
      <c r="D3" s="8"/>
      <c r="E3" s="8"/>
      <c r="F3" s="8"/>
      <c r="G3" s="145"/>
      <c r="H3" s="145"/>
      <c r="I3" s="145"/>
      <c r="J3" s="145"/>
      <c r="K3" s="145"/>
      <c r="L3" s="145"/>
      <c r="M3" s="145"/>
      <c r="N3" s="38" t="s">
        <v>2</v>
      </c>
      <c r="O3" s="38"/>
    </row>
    <row r="4" s="1" customFormat="1" ht="31.5" customHeight="1" spans="1:15">
      <c r="A4" s="147" t="s">
        <v>49</v>
      </c>
      <c r="B4" s="147" t="s">
        <v>50</v>
      </c>
      <c r="C4" s="147" t="s">
        <v>31</v>
      </c>
      <c r="D4" s="147" t="s">
        <v>35</v>
      </c>
      <c r="E4" s="147"/>
      <c r="F4" s="147"/>
      <c r="G4" s="147" t="s">
        <v>36</v>
      </c>
      <c r="H4" s="147" t="s">
        <v>37</v>
      </c>
      <c r="I4" s="147" t="s">
        <v>51</v>
      </c>
      <c r="J4" s="147" t="s">
        <v>52</v>
      </c>
      <c r="K4" s="147"/>
      <c r="L4" s="147"/>
      <c r="M4" s="147"/>
      <c r="N4" s="147"/>
      <c r="O4" s="147"/>
    </row>
    <row r="5" s="1" customFormat="1" ht="37.3" customHeight="1" spans="1:15">
      <c r="A5" s="147"/>
      <c r="B5" s="147"/>
      <c r="C5" s="147"/>
      <c r="D5" s="147" t="s">
        <v>34</v>
      </c>
      <c r="E5" s="147" t="s">
        <v>53</v>
      </c>
      <c r="F5" s="147" t="s">
        <v>54</v>
      </c>
      <c r="G5" s="147"/>
      <c r="H5" s="147"/>
      <c r="I5" s="147"/>
      <c r="J5" s="147" t="s">
        <v>34</v>
      </c>
      <c r="K5" s="147" t="s">
        <v>55</v>
      </c>
      <c r="L5" s="147" t="s">
        <v>56</v>
      </c>
      <c r="M5" s="147" t="s">
        <v>57</v>
      </c>
      <c r="N5" s="147" t="s">
        <v>58</v>
      </c>
      <c r="O5" s="147" t="s">
        <v>59</v>
      </c>
    </row>
    <row r="6" s="1" customFormat="1" ht="18.75" customHeight="1" spans="1:15">
      <c r="A6" s="148" t="s">
        <v>60</v>
      </c>
      <c r="B6" s="148" t="s">
        <v>61</v>
      </c>
      <c r="C6" s="148" t="s">
        <v>62</v>
      </c>
      <c r="D6" s="148" t="s">
        <v>63</v>
      </c>
      <c r="E6" s="148" t="s">
        <v>64</v>
      </c>
      <c r="F6" s="148" t="s">
        <v>65</v>
      </c>
      <c r="G6" s="148" t="s">
        <v>66</v>
      </c>
      <c r="H6" s="148" t="s">
        <v>67</v>
      </c>
      <c r="I6" s="148" t="s">
        <v>68</v>
      </c>
      <c r="J6" s="148" t="s">
        <v>69</v>
      </c>
      <c r="K6" s="148" t="s">
        <v>70</v>
      </c>
      <c r="L6" s="148" t="s">
        <v>71</v>
      </c>
      <c r="M6" s="148" t="s">
        <v>72</v>
      </c>
      <c r="N6" s="148" t="s">
        <v>73</v>
      </c>
      <c r="O6" s="148" t="s">
        <v>74</v>
      </c>
    </row>
    <row r="7" s="1" customFormat="1" ht="52.5" customHeight="1" spans="1:15">
      <c r="A7" s="149" t="s">
        <v>75</v>
      </c>
      <c r="B7" s="149" t="s">
        <v>76</v>
      </c>
      <c r="C7" s="120">
        <v>1705522.6</v>
      </c>
      <c r="D7" s="120">
        <v>1655522.6</v>
      </c>
      <c r="E7" s="120">
        <v>1055522.6</v>
      </c>
      <c r="F7" s="120">
        <v>600000</v>
      </c>
      <c r="G7" s="120"/>
      <c r="H7" s="120"/>
      <c r="I7" s="120"/>
      <c r="J7" s="120">
        <v>50000</v>
      </c>
      <c r="K7" s="120"/>
      <c r="L7" s="120"/>
      <c r="M7" s="120"/>
      <c r="N7" s="120"/>
      <c r="O7" s="120">
        <v>50000</v>
      </c>
    </row>
    <row r="8" s="1" customFormat="1" ht="52.5" customHeight="1" spans="1:15">
      <c r="A8" s="150" t="s">
        <v>77</v>
      </c>
      <c r="B8" s="150" t="s">
        <v>78</v>
      </c>
      <c r="C8" s="120">
        <v>1705522.6</v>
      </c>
      <c r="D8" s="120">
        <v>1655522.6</v>
      </c>
      <c r="E8" s="120">
        <v>1055522.6</v>
      </c>
      <c r="F8" s="120">
        <v>600000</v>
      </c>
      <c r="G8" s="120"/>
      <c r="H8" s="120"/>
      <c r="I8" s="120"/>
      <c r="J8" s="120">
        <v>50000</v>
      </c>
      <c r="K8" s="120"/>
      <c r="L8" s="120"/>
      <c r="M8" s="120"/>
      <c r="N8" s="120"/>
      <c r="O8" s="120">
        <v>50000</v>
      </c>
    </row>
    <row r="9" s="1" customFormat="1" ht="52.5" customHeight="1" spans="1:15">
      <c r="A9" s="151" t="s">
        <v>79</v>
      </c>
      <c r="B9" s="151" t="s">
        <v>80</v>
      </c>
      <c r="C9" s="120">
        <v>1055522.6</v>
      </c>
      <c r="D9" s="120">
        <v>1055522.6</v>
      </c>
      <c r="E9" s="120">
        <v>1055522.6</v>
      </c>
      <c r="F9" s="120"/>
      <c r="G9" s="120"/>
      <c r="H9" s="120"/>
      <c r="I9" s="120"/>
      <c r="J9" s="120"/>
      <c r="K9" s="120"/>
      <c r="L9" s="120"/>
      <c r="M9" s="120"/>
      <c r="N9" s="120"/>
      <c r="O9" s="120"/>
    </row>
    <row r="10" s="1" customFormat="1" ht="52.5" customHeight="1" spans="1:15">
      <c r="A10" s="151" t="s">
        <v>81</v>
      </c>
      <c r="B10" s="151" t="s">
        <v>82</v>
      </c>
      <c r="C10" s="120">
        <v>650000</v>
      </c>
      <c r="D10" s="120">
        <v>600000</v>
      </c>
      <c r="E10" s="120"/>
      <c r="F10" s="120">
        <v>600000</v>
      </c>
      <c r="G10" s="120"/>
      <c r="H10" s="120"/>
      <c r="I10" s="120"/>
      <c r="J10" s="120">
        <v>50000</v>
      </c>
      <c r="K10" s="120"/>
      <c r="L10" s="120"/>
      <c r="M10" s="120"/>
      <c r="N10" s="120"/>
      <c r="O10" s="120">
        <v>50000</v>
      </c>
    </row>
    <row r="11" s="1" customFormat="1" ht="52.5" customHeight="1" spans="1:15">
      <c r="A11" s="149" t="s">
        <v>83</v>
      </c>
      <c r="B11" s="149" t="s">
        <v>84</v>
      </c>
      <c r="C11" s="120">
        <v>148020.83</v>
      </c>
      <c r="D11" s="120">
        <v>148020.83</v>
      </c>
      <c r="E11" s="120">
        <v>148020.83</v>
      </c>
      <c r="F11" s="120"/>
      <c r="G11" s="120"/>
      <c r="H11" s="120"/>
      <c r="I11" s="120"/>
      <c r="J11" s="120"/>
      <c r="K11" s="120"/>
      <c r="L11" s="120"/>
      <c r="M11" s="120"/>
      <c r="N11" s="120"/>
      <c r="O11" s="120"/>
    </row>
    <row r="12" s="1" customFormat="1" ht="52.5" customHeight="1" spans="1:15">
      <c r="A12" s="150" t="s">
        <v>85</v>
      </c>
      <c r="B12" s="150" t="s">
        <v>86</v>
      </c>
      <c r="C12" s="120">
        <v>146783.85</v>
      </c>
      <c r="D12" s="120">
        <v>146783.85</v>
      </c>
      <c r="E12" s="120">
        <v>146783.85</v>
      </c>
      <c r="F12" s="120"/>
      <c r="G12" s="120"/>
      <c r="H12" s="120"/>
      <c r="I12" s="120"/>
      <c r="J12" s="120"/>
      <c r="K12" s="120"/>
      <c r="L12" s="120"/>
      <c r="M12" s="120"/>
      <c r="N12" s="120"/>
      <c r="O12" s="120"/>
    </row>
    <row r="13" s="1" customFormat="1" ht="52.5" customHeight="1" spans="1:15">
      <c r="A13" s="151" t="s">
        <v>87</v>
      </c>
      <c r="B13" s="151" t="s">
        <v>88</v>
      </c>
      <c r="C13" s="120">
        <v>4800</v>
      </c>
      <c r="D13" s="120">
        <v>4800</v>
      </c>
      <c r="E13" s="120">
        <v>4800</v>
      </c>
      <c r="F13" s="120"/>
      <c r="G13" s="120"/>
      <c r="H13" s="120"/>
      <c r="I13" s="120"/>
      <c r="J13" s="120"/>
      <c r="K13" s="120"/>
      <c r="L13" s="120"/>
      <c r="M13" s="120"/>
      <c r="N13" s="120"/>
      <c r="O13" s="120"/>
    </row>
    <row r="14" s="1" customFormat="1" ht="52.5" customHeight="1" spans="1:15">
      <c r="A14" s="151" t="s">
        <v>89</v>
      </c>
      <c r="B14" s="151" t="s">
        <v>90</v>
      </c>
      <c r="C14" s="120">
        <v>141983.85</v>
      </c>
      <c r="D14" s="120">
        <v>141983.85</v>
      </c>
      <c r="E14" s="120">
        <v>141983.85</v>
      </c>
      <c r="F14" s="120"/>
      <c r="G14" s="120"/>
      <c r="H14" s="120"/>
      <c r="I14" s="120"/>
      <c r="J14" s="120"/>
      <c r="K14" s="120"/>
      <c r="L14" s="120"/>
      <c r="M14" s="120"/>
      <c r="N14" s="120"/>
      <c r="O14" s="120"/>
    </row>
    <row r="15" s="1" customFormat="1" ht="52.5" customHeight="1" spans="1:15">
      <c r="A15" s="151" t="s">
        <v>91</v>
      </c>
      <c r="B15" s="151" t="s">
        <v>92</v>
      </c>
      <c r="C15" s="120"/>
      <c r="D15" s="120"/>
      <c r="E15" s="120"/>
      <c r="F15" s="120"/>
      <c r="G15" s="120"/>
      <c r="H15" s="120"/>
      <c r="I15" s="120"/>
      <c r="J15" s="120"/>
      <c r="K15" s="120"/>
      <c r="L15" s="120"/>
      <c r="M15" s="120"/>
      <c r="N15" s="120"/>
      <c r="O15" s="120"/>
    </row>
    <row r="16" s="1" customFormat="1" ht="52.5" customHeight="1" spans="1:15">
      <c r="A16" s="150" t="s">
        <v>93</v>
      </c>
      <c r="B16" s="150" t="s">
        <v>94</v>
      </c>
      <c r="C16" s="120">
        <v>1236.98</v>
      </c>
      <c r="D16" s="120">
        <v>1236.98</v>
      </c>
      <c r="E16" s="120">
        <v>1236.98</v>
      </c>
      <c r="F16" s="120"/>
      <c r="G16" s="120"/>
      <c r="H16" s="120"/>
      <c r="I16" s="120"/>
      <c r="J16" s="120"/>
      <c r="K16" s="120"/>
      <c r="L16" s="120"/>
      <c r="M16" s="120"/>
      <c r="N16" s="120"/>
      <c r="O16" s="120"/>
    </row>
    <row r="17" s="1" customFormat="1" ht="52.5" customHeight="1" spans="1:15">
      <c r="A17" s="151" t="s">
        <v>95</v>
      </c>
      <c r="B17" s="151" t="s">
        <v>94</v>
      </c>
      <c r="C17" s="120">
        <v>1236.98</v>
      </c>
      <c r="D17" s="120">
        <v>1236.98</v>
      </c>
      <c r="E17" s="120">
        <v>1236.98</v>
      </c>
      <c r="F17" s="120"/>
      <c r="G17" s="120"/>
      <c r="H17" s="120"/>
      <c r="I17" s="120"/>
      <c r="J17" s="120"/>
      <c r="K17" s="120"/>
      <c r="L17" s="120"/>
      <c r="M17" s="120"/>
      <c r="N17" s="120"/>
      <c r="O17" s="120"/>
    </row>
    <row r="18" s="1" customFormat="1" ht="52.5" customHeight="1" spans="1:15">
      <c r="A18" s="149" t="s">
        <v>96</v>
      </c>
      <c r="B18" s="149" t="s">
        <v>97</v>
      </c>
      <c r="C18" s="120">
        <v>74129.32</v>
      </c>
      <c r="D18" s="120">
        <v>74129.32</v>
      </c>
      <c r="E18" s="120">
        <v>74129.32</v>
      </c>
      <c r="F18" s="120"/>
      <c r="G18" s="120"/>
      <c r="H18" s="120"/>
      <c r="I18" s="120"/>
      <c r="J18" s="120"/>
      <c r="K18" s="120"/>
      <c r="L18" s="120"/>
      <c r="M18" s="120"/>
      <c r="N18" s="120"/>
      <c r="O18" s="120"/>
    </row>
    <row r="19" s="1" customFormat="1" ht="52.5" customHeight="1" spans="1:15">
      <c r="A19" s="150" t="s">
        <v>98</v>
      </c>
      <c r="B19" s="150" t="s">
        <v>99</v>
      </c>
      <c r="C19" s="120">
        <v>74129.32</v>
      </c>
      <c r="D19" s="120">
        <v>74129.32</v>
      </c>
      <c r="E19" s="120">
        <v>74129.32</v>
      </c>
      <c r="F19" s="120"/>
      <c r="G19" s="120"/>
      <c r="H19" s="120"/>
      <c r="I19" s="120"/>
      <c r="J19" s="120"/>
      <c r="K19" s="120"/>
      <c r="L19" s="120"/>
      <c r="M19" s="120"/>
      <c r="N19" s="120"/>
      <c r="O19" s="120"/>
    </row>
    <row r="20" s="1" customFormat="1" ht="52.5" customHeight="1" spans="1:15">
      <c r="A20" s="151" t="s">
        <v>100</v>
      </c>
      <c r="B20" s="151" t="s">
        <v>101</v>
      </c>
      <c r="C20" s="120">
        <v>72354.52</v>
      </c>
      <c r="D20" s="120">
        <v>72354.52</v>
      </c>
      <c r="E20" s="120">
        <v>72354.52</v>
      </c>
      <c r="F20" s="120"/>
      <c r="G20" s="120"/>
      <c r="H20" s="120"/>
      <c r="I20" s="120"/>
      <c r="J20" s="120"/>
      <c r="K20" s="120"/>
      <c r="L20" s="120"/>
      <c r="M20" s="120"/>
      <c r="N20" s="120"/>
      <c r="O20" s="120"/>
    </row>
    <row r="21" s="1" customFormat="1" ht="52.5" customHeight="1" spans="1:15">
      <c r="A21" s="151" t="s">
        <v>102</v>
      </c>
      <c r="B21" s="151" t="s">
        <v>103</v>
      </c>
      <c r="C21" s="120"/>
      <c r="D21" s="120"/>
      <c r="E21" s="120"/>
      <c r="F21" s="120"/>
      <c r="G21" s="120"/>
      <c r="H21" s="120"/>
      <c r="I21" s="120"/>
      <c r="J21" s="120"/>
      <c r="K21" s="120"/>
      <c r="L21" s="120"/>
      <c r="M21" s="120"/>
      <c r="N21" s="120"/>
      <c r="O21" s="120"/>
    </row>
    <row r="22" s="1" customFormat="1" ht="52.5" customHeight="1" spans="1:15">
      <c r="A22" s="151" t="s">
        <v>104</v>
      </c>
      <c r="B22" s="151" t="s">
        <v>105</v>
      </c>
      <c r="C22" s="120">
        <v>1774.8</v>
      </c>
      <c r="D22" s="120">
        <v>1774.8</v>
      </c>
      <c r="E22" s="120">
        <v>1774.8</v>
      </c>
      <c r="F22" s="120"/>
      <c r="G22" s="120"/>
      <c r="H22" s="120"/>
      <c r="I22" s="120"/>
      <c r="J22" s="120"/>
      <c r="K22" s="120"/>
      <c r="L22" s="120"/>
      <c r="M22" s="120"/>
      <c r="N22" s="120"/>
      <c r="O22" s="120"/>
    </row>
    <row r="23" s="1" customFormat="1" ht="52.5" customHeight="1" spans="1:15">
      <c r="A23" s="149" t="s">
        <v>106</v>
      </c>
      <c r="B23" s="149" t="s">
        <v>107</v>
      </c>
      <c r="C23" s="120">
        <v>106487.88</v>
      </c>
      <c r="D23" s="120">
        <v>106487.88</v>
      </c>
      <c r="E23" s="120">
        <v>106487.88</v>
      </c>
      <c r="F23" s="120"/>
      <c r="G23" s="120"/>
      <c r="H23" s="120"/>
      <c r="I23" s="120"/>
      <c r="J23" s="120"/>
      <c r="K23" s="120"/>
      <c r="L23" s="120"/>
      <c r="M23" s="120"/>
      <c r="N23" s="120"/>
      <c r="O23" s="120"/>
    </row>
    <row r="24" s="1" customFormat="1" ht="52.5" customHeight="1" spans="1:15">
      <c r="A24" s="150" t="s">
        <v>108</v>
      </c>
      <c r="B24" s="150" t="s">
        <v>109</v>
      </c>
      <c r="C24" s="120">
        <v>106487.88</v>
      </c>
      <c r="D24" s="120">
        <v>106487.88</v>
      </c>
      <c r="E24" s="120">
        <v>106487.88</v>
      </c>
      <c r="F24" s="120"/>
      <c r="G24" s="120"/>
      <c r="H24" s="120"/>
      <c r="I24" s="120"/>
      <c r="J24" s="120"/>
      <c r="K24" s="120"/>
      <c r="L24" s="120"/>
      <c r="M24" s="120"/>
      <c r="N24" s="120"/>
      <c r="O24" s="120"/>
    </row>
    <row r="25" s="1" customFormat="1" ht="52.5" customHeight="1" spans="1:15">
      <c r="A25" s="151" t="s">
        <v>110</v>
      </c>
      <c r="B25" s="151" t="s">
        <v>111</v>
      </c>
      <c r="C25" s="120">
        <v>106487.88</v>
      </c>
      <c r="D25" s="120">
        <v>106487.88</v>
      </c>
      <c r="E25" s="120">
        <v>106487.88</v>
      </c>
      <c r="F25" s="120"/>
      <c r="G25" s="120"/>
      <c r="H25" s="120"/>
      <c r="I25" s="120"/>
      <c r="J25" s="120"/>
      <c r="K25" s="120"/>
      <c r="L25" s="120"/>
      <c r="M25" s="120"/>
      <c r="N25" s="120"/>
      <c r="O25" s="120"/>
    </row>
    <row r="26" s="1" customFormat="1" ht="30" customHeight="1" spans="1:15">
      <c r="A26" s="148" t="s">
        <v>31</v>
      </c>
      <c r="B26" s="148"/>
      <c r="C26" s="120">
        <v>2034160.63</v>
      </c>
      <c r="D26" s="120">
        <v>1984160.63</v>
      </c>
      <c r="E26" s="120">
        <v>1384160.63</v>
      </c>
      <c r="F26" s="120">
        <v>600000</v>
      </c>
      <c r="G26" s="120"/>
      <c r="H26" s="120"/>
      <c r="I26" s="120"/>
      <c r="J26" s="120">
        <v>50000</v>
      </c>
      <c r="K26" s="120"/>
      <c r="L26" s="120"/>
      <c r="M26" s="120"/>
      <c r="N26" s="120"/>
      <c r="O26" s="120">
        <v>50000</v>
      </c>
    </row>
  </sheetData>
  <mergeCells count="13">
    <mergeCell ref="N1:O1"/>
    <mergeCell ref="A2:O2"/>
    <mergeCell ref="A3:F3"/>
    <mergeCell ref="N3:O3"/>
    <mergeCell ref="D4:F4"/>
    <mergeCell ref="J4:O4"/>
    <mergeCell ref="A26:B26"/>
    <mergeCell ref="A4:A5"/>
    <mergeCell ref="B4:B5"/>
    <mergeCell ref="C4:C5"/>
    <mergeCell ref="G4:G5"/>
    <mergeCell ref="H4:H5"/>
    <mergeCell ref="I4:I5"/>
  </mergeCells>
  <pageMargins left="0.75" right="0.75" top="1" bottom="1" header="0.511806" footer="0.511806"/>
  <pageSetup paperSize="9" scale="90" orientation="portrait"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6"/>
  <sheetViews>
    <sheetView topLeftCell="A9" workbookViewId="0">
      <selection activeCell="A3" sqref="A3:B3"/>
    </sheetView>
  </sheetViews>
  <sheetFormatPr defaultColWidth="8" defaultRowHeight="14.25" customHeight="1" outlineLevelCol="3"/>
  <cols>
    <col min="1" max="1" width="28.675" style="1" customWidth="1"/>
    <col min="2" max="2" width="20.925" style="1" customWidth="1"/>
    <col min="3" max="3" width="31.0416666666667" style="1" customWidth="1"/>
    <col min="4" max="4" width="31.8666666666667" style="1" customWidth="1"/>
    <col min="5" max="257" width="8" style="1" customWidth="1"/>
  </cols>
  <sheetData>
    <row r="1" s="1" customFormat="1" ht="17.25" customHeight="1" spans="1:4">
      <c r="A1" s="41"/>
      <c r="B1" s="41"/>
      <c r="C1" s="41"/>
      <c r="D1" s="68" t="s">
        <v>112</v>
      </c>
    </row>
    <row r="2" s="1" customFormat="1" ht="30.75" customHeight="1" spans="1:4">
      <c r="A2" s="139" t="str">
        <f>"2025"&amp;"年部门财政拨款收支预算总表"</f>
        <v>2025年部门财政拨款收支预算总表</v>
      </c>
      <c r="B2" s="139"/>
      <c r="C2" s="139"/>
      <c r="D2" s="139"/>
    </row>
    <row r="3" s="1" customFormat="1" ht="18.75" customHeight="1" spans="1:4">
      <c r="A3" s="75" t="s">
        <v>1</v>
      </c>
      <c r="B3" s="140"/>
      <c r="C3" s="140"/>
      <c r="D3" s="69" t="s">
        <v>2</v>
      </c>
    </row>
    <row r="4" s="1" customFormat="1" ht="19.5" customHeight="1" spans="1:4">
      <c r="A4" s="13" t="s">
        <v>113</v>
      </c>
      <c r="B4" s="15"/>
      <c r="C4" s="13" t="s">
        <v>114</v>
      </c>
      <c r="D4" s="15"/>
    </row>
    <row r="5" s="1" customFormat="1" ht="21.75" customHeight="1" spans="1:4">
      <c r="A5" s="59" t="s">
        <v>115</v>
      </c>
      <c r="B5" s="12" t="s">
        <v>6</v>
      </c>
      <c r="C5" s="59" t="s">
        <v>116</v>
      </c>
      <c r="D5" s="12" t="s">
        <v>6</v>
      </c>
    </row>
    <row r="6" s="1" customFormat="1" ht="17.25" customHeight="1" spans="1:4">
      <c r="A6" s="62"/>
      <c r="B6" s="19"/>
      <c r="C6" s="62"/>
      <c r="D6" s="19"/>
    </row>
    <row r="7" s="1" customFormat="1" ht="19.5" customHeight="1" spans="1:4">
      <c r="A7" s="77" t="s">
        <v>117</v>
      </c>
      <c r="B7" s="24">
        <v>1984160.63</v>
      </c>
      <c r="C7" s="77" t="s">
        <v>118</v>
      </c>
      <c r="D7" s="24">
        <v>1984160.63</v>
      </c>
    </row>
    <row r="8" s="1" customFormat="1" ht="19.5" customHeight="1" spans="1:4">
      <c r="A8" s="77" t="s">
        <v>119</v>
      </c>
      <c r="B8" s="24">
        <v>1984160.63</v>
      </c>
      <c r="C8" s="141" t="s">
        <v>120</v>
      </c>
      <c r="D8" s="24">
        <v>1655522.6</v>
      </c>
    </row>
    <row r="9" s="1" customFormat="1" ht="19.5" customHeight="1" spans="1:4">
      <c r="A9" s="142" t="s">
        <v>121</v>
      </c>
      <c r="B9" s="24"/>
      <c r="C9" s="141" t="s">
        <v>122</v>
      </c>
      <c r="D9" s="24"/>
    </row>
    <row r="10" s="1" customFormat="1" ht="19.5" customHeight="1" spans="1:4">
      <c r="A10" s="142" t="s">
        <v>123</v>
      </c>
      <c r="B10" s="24"/>
      <c r="C10" s="141" t="s">
        <v>124</v>
      </c>
      <c r="D10" s="24"/>
    </row>
    <row r="11" s="1" customFormat="1" ht="19.5" customHeight="1" spans="1:4">
      <c r="A11" s="142" t="s">
        <v>125</v>
      </c>
      <c r="B11" s="24"/>
      <c r="C11" s="141" t="s">
        <v>126</v>
      </c>
      <c r="D11" s="24"/>
    </row>
    <row r="12" s="1" customFormat="1" ht="19.5" customHeight="1" spans="1:4">
      <c r="A12" s="142" t="s">
        <v>119</v>
      </c>
      <c r="B12" s="24"/>
      <c r="C12" s="141" t="s">
        <v>127</v>
      </c>
      <c r="D12" s="24"/>
    </row>
    <row r="13" s="1" customFormat="1" ht="19.5" customHeight="1" spans="1:4">
      <c r="A13" s="142" t="s">
        <v>121</v>
      </c>
      <c r="B13" s="24"/>
      <c r="C13" s="141" t="s">
        <v>128</v>
      </c>
      <c r="D13" s="24"/>
    </row>
    <row r="14" s="1" customFormat="1" ht="19.5" customHeight="1" spans="1:4">
      <c r="A14" s="142" t="s">
        <v>123</v>
      </c>
      <c r="B14" s="24"/>
      <c r="C14" s="141" t="s">
        <v>129</v>
      </c>
      <c r="D14" s="24"/>
    </row>
    <row r="15" s="1" customFormat="1" ht="19.5" customHeight="1" spans="1:4">
      <c r="A15" s="143"/>
      <c r="B15" s="24"/>
      <c r="C15" s="141" t="s">
        <v>130</v>
      </c>
      <c r="D15" s="24">
        <v>148020.83</v>
      </c>
    </row>
    <row r="16" s="1" customFormat="1" ht="19.5" customHeight="1" spans="1:4">
      <c r="A16" s="143"/>
      <c r="B16" s="24"/>
      <c r="C16" s="141" t="s">
        <v>131</v>
      </c>
      <c r="D16" s="24">
        <v>74129.32</v>
      </c>
    </row>
    <row r="17" s="1" customFormat="1" ht="19.5" customHeight="1" spans="1:4">
      <c r="A17" s="143"/>
      <c r="B17" s="24"/>
      <c r="C17" s="141" t="s">
        <v>132</v>
      </c>
      <c r="D17" s="24"/>
    </row>
    <row r="18" s="1" customFormat="1" ht="19.5" customHeight="1" spans="1:4">
      <c r="A18" s="143"/>
      <c r="B18" s="24"/>
      <c r="C18" s="141" t="s">
        <v>133</v>
      </c>
      <c r="D18" s="24"/>
    </row>
    <row r="19" s="1" customFormat="1" ht="19.5" customHeight="1" spans="1:4">
      <c r="A19" s="143"/>
      <c r="B19" s="24"/>
      <c r="C19" s="141" t="s">
        <v>134</v>
      </c>
      <c r="D19" s="24"/>
    </row>
    <row r="20" s="1" customFormat="1" ht="19.5" customHeight="1" spans="1:4">
      <c r="A20" s="77"/>
      <c r="B20" s="24"/>
      <c r="C20" s="141" t="s">
        <v>135</v>
      </c>
      <c r="D20" s="24"/>
    </row>
    <row r="21" s="1" customFormat="1" ht="19.5" customHeight="1" spans="1:4">
      <c r="A21" s="77"/>
      <c r="B21" s="24"/>
      <c r="C21" s="77" t="s">
        <v>136</v>
      </c>
      <c r="D21" s="24"/>
    </row>
    <row r="22" s="1" customFormat="1" ht="19.5" customHeight="1" spans="1:4">
      <c r="A22" s="77"/>
      <c r="B22" s="24"/>
      <c r="C22" s="77" t="s">
        <v>137</v>
      </c>
      <c r="D22" s="24"/>
    </row>
    <row r="23" s="1" customFormat="1" ht="19.5" customHeight="1" spans="1:4">
      <c r="A23" s="77"/>
      <c r="B23" s="24"/>
      <c r="C23" s="77" t="s">
        <v>138</v>
      </c>
      <c r="D23" s="24"/>
    </row>
    <row r="24" s="1" customFormat="1" ht="19.5" customHeight="1" spans="1:4">
      <c r="A24" s="77"/>
      <c r="B24" s="24"/>
      <c r="C24" s="77" t="s">
        <v>139</v>
      </c>
      <c r="D24" s="24"/>
    </row>
    <row r="25" s="1" customFormat="1" ht="19.5" customHeight="1" spans="1:4">
      <c r="A25" s="77"/>
      <c r="B25" s="24"/>
      <c r="C25" s="77" t="s">
        <v>140</v>
      </c>
      <c r="D25" s="24"/>
    </row>
    <row r="26" s="1" customFormat="1" ht="19.5" customHeight="1" spans="1:4">
      <c r="A26" s="141"/>
      <c r="B26" s="24"/>
      <c r="C26" s="77" t="s">
        <v>141</v>
      </c>
      <c r="D26" s="24">
        <v>106487.88</v>
      </c>
    </row>
    <row r="27" s="1" customFormat="1" ht="19.5" customHeight="1" spans="1:4">
      <c r="A27" s="77"/>
      <c r="B27" s="24"/>
      <c r="C27" s="77" t="s">
        <v>142</v>
      </c>
      <c r="D27" s="24"/>
    </row>
    <row r="28" s="1" customFormat="1" customHeight="1" spans="1:4">
      <c r="A28" s="77"/>
      <c r="B28" s="24"/>
      <c r="C28" s="142" t="s">
        <v>143</v>
      </c>
      <c r="D28" s="24"/>
    </row>
    <row r="29" s="1" customFormat="1" ht="19.5" customHeight="1" spans="1:4">
      <c r="A29" s="77"/>
      <c r="B29" s="24"/>
      <c r="C29" s="77" t="s">
        <v>144</v>
      </c>
      <c r="D29" s="24"/>
    </row>
    <row r="30" s="1" customFormat="1" ht="19.5" customHeight="1" spans="1:4">
      <c r="A30" s="141"/>
      <c r="B30" s="24"/>
      <c r="C30" s="77" t="s">
        <v>145</v>
      </c>
      <c r="D30" s="24"/>
    </row>
    <row r="31" s="1" customFormat="1" ht="18" customHeight="1" spans="1:4">
      <c r="A31" s="141"/>
      <c r="B31" s="24"/>
      <c r="C31" s="77" t="s">
        <v>146</v>
      </c>
      <c r="D31" s="24"/>
    </row>
    <row r="32" s="1" customFormat="1" ht="18" customHeight="1" spans="1:4">
      <c r="A32" s="141"/>
      <c r="B32" s="24"/>
      <c r="C32" s="142" t="s">
        <v>147</v>
      </c>
      <c r="D32" s="24"/>
    </row>
    <row r="33" s="1" customFormat="1" ht="18" customHeight="1" spans="1:4">
      <c r="A33" s="141"/>
      <c r="B33" s="24"/>
      <c r="C33" s="142" t="s">
        <v>148</v>
      </c>
      <c r="D33" s="24"/>
    </row>
    <row r="34" s="1" customFormat="1" ht="19.5" customHeight="1" spans="1:4">
      <c r="A34" s="141"/>
      <c r="B34" s="24"/>
      <c r="C34" s="77" t="s">
        <v>149</v>
      </c>
      <c r="D34" s="24"/>
    </row>
    <row r="35" s="1" customFormat="1" ht="19.5" customHeight="1" spans="1:4">
      <c r="A35" s="141"/>
      <c r="B35" s="24"/>
      <c r="C35" s="77" t="s">
        <v>150</v>
      </c>
      <c r="D35" s="24"/>
    </row>
    <row r="36" s="1" customFormat="1" ht="19.5" customHeight="1" spans="1:4">
      <c r="A36" s="144" t="s">
        <v>25</v>
      </c>
      <c r="B36" s="24">
        <v>1984160.63</v>
      </c>
      <c r="C36" s="144" t="s">
        <v>26</v>
      </c>
      <c r="D36" s="24">
        <v>1984160.63</v>
      </c>
    </row>
  </sheetData>
  <mergeCells count="8">
    <mergeCell ref="A2:D2"/>
    <mergeCell ref="A3:B3"/>
    <mergeCell ref="A4:B4"/>
    <mergeCell ref="C4:D4"/>
    <mergeCell ref="A5:A6"/>
    <mergeCell ref="B5:B6"/>
    <mergeCell ref="C5:C6"/>
    <mergeCell ref="D5:D6"/>
  </mergeCells>
  <pageMargins left="0.75" right="0.75" top="1" bottom="1" header="0.5" footer="0.5"/>
  <pageSetup paperSize="9" orientation="portrait"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4"/>
  <sheetViews>
    <sheetView workbookViewId="0">
      <selection activeCell="A3" sqref="A3:C3"/>
    </sheetView>
  </sheetViews>
  <sheetFormatPr defaultColWidth="9" defaultRowHeight="15" customHeight="1" outlineLevelCol="6"/>
  <cols>
    <col min="1" max="1" width="23.05" style="1" customWidth="1"/>
    <col min="2" max="2" width="33.125" style="1" customWidth="1"/>
    <col min="3" max="7" width="16.875" style="1" customWidth="1"/>
    <col min="8" max="257" width="9" style="1" customWidth="1"/>
  </cols>
  <sheetData>
    <row r="1" s="1" customFormat="1" ht="18.75" customHeight="1" spans="1:7">
      <c r="A1" s="109"/>
      <c r="B1" s="109"/>
      <c r="C1" s="109"/>
      <c r="D1" s="109"/>
      <c r="E1" s="109"/>
      <c r="F1" s="109"/>
      <c r="G1" s="113" t="s">
        <v>151</v>
      </c>
    </row>
    <row r="2" s="1" customFormat="1" ht="33" customHeight="1" spans="1:7">
      <c r="A2" s="131" t="str">
        <f>"2025"&amp;"年一般公共预算支出预算表（按功能科目分类）"</f>
        <v>2025年一般公共预算支出预算表（按功能科目分类）</v>
      </c>
      <c r="B2" s="131"/>
      <c r="C2" s="131"/>
      <c r="D2" s="131"/>
      <c r="E2" s="131"/>
      <c r="F2" s="131"/>
      <c r="G2" s="131"/>
    </row>
    <row r="3" s="1" customFormat="1" ht="18.75" customHeight="1" spans="1:7">
      <c r="A3" s="132" t="s">
        <v>1</v>
      </c>
      <c r="B3" s="133"/>
      <c r="C3" s="109"/>
      <c r="D3" s="109"/>
      <c r="E3" s="109"/>
      <c r="F3" s="109"/>
      <c r="G3" s="113" t="s">
        <v>2</v>
      </c>
    </row>
    <row r="4" s="1" customFormat="1" ht="18.75" customHeight="1" spans="1:7">
      <c r="A4" s="134" t="s">
        <v>152</v>
      </c>
      <c r="B4" s="134"/>
      <c r="C4" s="134" t="s">
        <v>31</v>
      </c>
      <c r="D4" s="134" t="s">
        <v>53</v>
      </c>
      <c r="E4" s="134"/>
      <c r="F4" s="134"/>
      <c r="G4" s="134" t="s">
        <v>54</v>
      </c>
    </row>
    <row r="5" s="1" customFormat="1" ht="18.75" customHeight="1" spans="1:7">
      <c r="A5" s="134" t="s">
        <v>49</v>
      </c>
      <c r="B5" s="134" t="s">
        <v>50</v>
      </c>
      <c r="C5" s="134"/>
      <c r="D5" s="134" t="s">
        <v>34</v>
      </c>
      <c r="E5" s="134" t="s">
        <v>153</v>
      </c>
      <c r="F5" s="134" t="s">
        <v>154</v>
      </c>
      <c r="G5" s="134"/>
    </row>
    <row r="6" s="1" customFormat="1" ht="18.75" customHeight="1" spans="1:7">
      <c r="A6" s="134" t="s">
        <v>60</v>
      </c>
      <c r="B6" s="134" t="s">
        <v>61</v>
      </c>
      <c r="C6" s="134" t="s">
        <v>62</v>
      </c>
      <c r="D6" s="134" t="s">
        <v>63</v>
      </c>
      <c r="E6" s="134" t="s">
        <v>64</v>
      </c>
      <c r="F6" s="134" t="s">
        <v>65</v>
      </c>
      <c r="G6" s="134" t="s">
        <v>66</v>
      </c>
    </row>
    <row r="7" s="1" customFormat="1" ht="18.75" customHeight="1" spans="1:7">
      <c r="A7" s="135" t="s">
        <v>75</v>
      </c>
      <c r="B7" s="135" t="s">
        <v>76</v>
      </c>
      <c r="C7" s="136">
        <v>1655522.6</v>
      </c>
      <c r="D7" s="136">
        <v>1055522.6</v>
      </c>
      <c r="E7" s="136">
        <v>853219</v>
      </c>
      <c r="F7" s="136">
        <v>202303.6</v>
      </c>
      <c r="G7" s="136">
        <v>600000</v>
      </c>
    </row>
    <row r="8" s="1" customFormat="1" ht="18.75" customHeight="1" outlineLevel="1" spans="1:7">
      <c r="A8" s="137" t="s">
        <v>77</v>
      </c>
      <c r="B8" s="137" t="s">
        <v>78</v>
      </c>
      <c r="C8" s="136">
        <v>1655522.6</v>
      </c>
      <c r="D8" s="136">
        <v>1055522.6</v>
      </c>
      <c r="E8" s="136">
        <v>853219</v>
      </c>
      <c r="F8" s="136">
        <v>202303.6</v>
      </c>
      <c r="G8" s="136">
        <v>600000</v>
      </c>
    </row>
    <row r="9" s="1" customFormat="1" ht="18.75" customHeight="1" outlineLevel="2" spans="1:7">
      <c r="A9" s="138" t="s">
        <v>79</v>
      </c>
      <c r="B9" s="138" t="s">
        <v>80</v>
      </c>
      <c r="C9" s="136">
        <v>1055522.6</v>
      </c>
      <c r="D9" s="136">
        <v>1055522.6</v>
      </c>
      <c r="E9" s="136">
        <v>853219</v>
      </c>
      <c r="F9" s="136">
        <v>202303.6</v>
      </c>
      <c r="G9" s="136"/>
    </row>
    <row r="10" s="1" customFormat="1" ht="18.75" customHeight="1" outlineLevel="2" spans="1:7">
      <c r="A10" s="138" t="s">
        <v>81</v>
      </c>
      <c r="B10" s="138" t="s">
        <v>82</v>
      </c>
      <c r="C10" s="136">
        <v>600000</v>
      </c>
      <c r="D10" s="136"/>
      <c r="E10" s="136"/>
      <c r="F10" s="136"/>
      <c r="G10" s="136">
        <v>600000</v>
      </c>
    </row>
    <row r="11" s="1" customFormat="1" ht="18.75" customHeight="1" spans="1:7">
      <c r="A11" s="135" t="s">
        <v>83</v>
      </c>
      <c r="B11" s="135" t="s">
        <v>84</v>
      </c>
      <c r="C11" s="136">
        <v>148020.83</v>
      </c>
      <c r="D11" s="136">
        <v>148020.83</v>
      </c>
      <c r="E11" s="136">
        <v>148020.83</v>
      </c>
      <c r="F11" s="136"/>
      <c r="G11" s="136"/>
    </row>
    <row r="12" s="1" customFormat="1" ht="18.75" customHeight="1" outlineLevel="1" spans="1:7">
      <c r="A12" s="137" t="s">
        <v>85</v>
      </c>
      <c r="B12" s="137" t="s">
        <v>86</v>
      </c>
      <c r="C12" s="136">
        <v>146783.85</v>
      </c>
      <c r="D12" s="136">
        <v>146783.85</v>
      </c>
      <c r="E12" s="136">
        <v>146783.85</v>
      </c>
      <c r="F12" s="136"/>
      <c r="G12" s="136"/>
    </row>
    <row r="13" s="1" customFormat="1" ht="18.75" customHeight="1" outlineLevel="2" spans="1:7">
      <c r="A13" s="138" t="s">
        <v>87</v>
      </c>
      <c r="B13" s="138" t="s">
        <v>88</v>
      </c>
      <c r="C13" s="136">
        <v>4800</v>
      </c>
      <c r="D13" s="136">
        <v>4800</v>
      </c>
      <c r="E13" s="136">
        <v>4800</v>
      </c>
      <c r="F13" s="136"/>
      <c r="G13" s="136"/>
    </row>
    <row r="14" s="1" customFormat="1" ht="18.75" customHeight="1" outlineLevel="2" spans="1:7">
      <c r="A14" s="138" t="s">
        <v>89</v>
      </c>
      <c r="B14" s="138" t="s">
        <v>90</v>
      </c>
      <c r="C14" s="136">
        <v>141983.85</v>
      </c>
      <c r="D14" s="136">
        <v>141983.85</v>
      </c>
      <c r="E14" s="136">
        <v>141983.85</v>
      </c>
      <c r="F14" s="136"/>
      <c r="G14" s="136"/>
    </row>
    <row r="15" s="1" customFormat="1" ht="18.75" customHeight="1" outlineLevel="1" spans="1:7">
      <c r="A15" s="137" t="s">
        <v>93</v>
      </c>
      <c r="B15" s="137" t="s">
        <v>94</v>
      </c>
      <c r="C15" s="136">
        <v>1236.98</v>
      </c>
      <c r="D15" s="136">
        <v>1236.98</v>
      </c>
      <c r="E15" s="136">
        <v>1236.98</v>
      </c>
      <c r="F15" s="136"/>
      <c r="G15" s="136"/>
    </row>
    <row r="16" s="1" customFormat="1" ht="18.75" customHeight="1" outlineLevel="2" spans="1:7">
      <c r="A16" s="138" t="s">
        <v>95</v>
      </c>
      <c r="B16" s="138" t="s">
        <v>94</v>
      </c>
      <c r="C16" s="136">
        <v>1236.98</v>
      </c>
      <c r="D16" s="136">
        <v>1236.98</v>
      </c>
      <c r="E16" s="136">
        <v>1236.98</v>
      </c>
      <c r="F16" s="136"/>
      <c r="G16" s="136"/>
    </row>
    <row r="17" s="1" customFormat="1" ht="18.75" customHeight="1" spans="1:7">
      <c r="A17" s="135" t="s">
        <v>96</v>
      </c>
      <c r="B17" s="135" t="s">
        <v>97</v>
      </c>
      <c r="C17" s="136">
        <v>74129.32</v>
      </c>
      <c r="D17" s="136">
        <v>74129.32</v>
      </c>
      <c r="E17" s="136">
        <v>74129.32</v>
      </c>
      <c r="F17" s="136"/>
      <c r="G17" s="136"/>
    </row>
    <row r="18" s="1" customFormat="1" ht="18.75" customHeight="1" outlineLevel="1" spans="1:7">
      <c r="A18" s="137" t="s">
        <v>98</v>
      </c>
      <c r="B18" s="137" t="s">
        <v>99</v>
      </c>
      <c r="C18" s="136">
        <v>74129.32</v>
      </c>
      <c r="D18" s="136">
        <v>74129.32</v>
      </c>
      <c r="E18" s="136">
        <v>74129.32</v>
      </c>
      <c r="F18" s="136"/>
      <c r="G18" s="136"/>
    </row>
    <row r="19" s="1" customFormat="1" ht="18.75" customHeight="1" outlineLevel="2" spans="1:7">
      <c r="A19" s="138" t="s">
        <v>100</v>
      </c>
      <c r="B19" s="138" t="s">
        <v>101</v>
      </c>
      <c r="C19" s="136">
        <v>72354.52</v>
      </c>
      <c r="D19" s="136">
        <v>72354.52</v>
      </c>
      <c r="E19" s="136">
        <v>72354.52</v>
      </c>
      <c r="F19" s="136"/>
      <c r="G19" s="136"/>
    </row>
    <row r="20" s="1" customFormat="1" ht="18.75" customHeight="1" outlineLevel="2" spans="1:7">
      <c r="A20" s="138" t="s">
        <v>104</v>
      </c>
      <c r="B20" s="138" t="s">
        <v>105</v>
      </c>
      <c r="C20" s="136">
        <v>1774.8</v>
      </c>
      <c r="D20" s="136">
        <v>1774.8</v>
      </c>
      <c r="E20" s="136">
        <v>1774.8</v>
      </c>
      <c r="F20" s="136"/>
      <c r="G20" s="136"/>
    </row>
    <row r="21" s="1" customFormat="1" ht="18.75" customHeight="1" spans="1:7">
      <c r="A21" s="135" t="s">
        <v>106</v>
      </c>
      <c r="B21" s="135" t="s">
        <v>107</v>
      </c>
      <c r="C21" s="136">
        <v>106487.88</v>
      </c>
      <c r="D21" s="136">
        <v>106487.88</v>
      </c>
      <c r="E21" s="136">
        <v>106487.88</v>
      </c>
      <c r="F21" s="136"/>
      <c r="G21" s="136"/>
    </row>
    <row r="22" s="1" customFormat="1" ht="18.75" customHeight="1" outlineLevel="1" spans="1:7">
      <c r="A22" s="137" t="s">
        <v>108</v>
      </c>
      <c r="B22" s="137" t="s">
        <v>109</v>
      </c>
      <c r="C22" s="136">
        <v>106487.88</v>
      </c>
      <c r="D22" s="136">
        <v>106487.88</v>
      </c>
      <c r="E22" s="136">
        <v>106487.88</v>
      </c>
      <c r="F22" s="136"/>
      <c r="G22" s="136"/>
    </row>
    <row r="23" s="1" customFormat="1" ht="18.75" customHeight="1" outlineLevel="2" spans="1:7">
      <c r="A23" s="138" t="s">
        <v>110</v>
      </c>
      <c r="B23" s="138" t="s">
        <v>111</v>
      </c>
      <c r="C23" s="136">
        <v>106487.88</v>
      </c>
      <c r="D23" s="136">
        <v>106487.88</v>
      </c>
      <c r="E23" s="136">
        <v>106487.88</v>
      </c>
      <c r="F23" s="136"/>
      <c r="G23" s="136"/>
    </row>
    <row r="24" s="1" customFormat="1" ht="18.75" customHeight="1" spans="1:7">
      <c r="A24" s="134" t="s">
        <v>31</v>
      </c>
      <c r="B24" s="134"/>
      <c r="C24" s="136">
        <v>1984160.63</v>
      </c>
      <c r="D24" s="136">
        <v>1384160.63</v>
      </c>
      <c r="E24" s="136">
        <v>1181857.03</v>
      </c>
      <c r="F24" s="136">
        <v>202303.6</v>
      </c>
      <c r="G24" s="136">
        <v>600000</v>
      </c>
    </row>
  </sheetData>
  <mergeCells count="7">
    <mergeCell ref="A2:G2"/>
    <mergeCell ref="A3:C3"/>
    <mergeCell ref="A4:B4"/>
    <mergeCell ref="D4:F4"/>
    <mergeCell ref="A24:B24"/>
    <mergeCell ref="C4:C5"/>
    <mergeCell ref="G4:G5"/>
  </mergeCells>
  <pageMargins left="0.75" right="0.75" top="1" bottom="1" header="0.5" footer="0.5"/>
  <pageSetup paperSize="9" orientation="portrait" horizontalDpi="600" vertic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A3" sqref="A3:D3"/>
    </sheetView>
  </sheetViews>
  <sheetFormatPr defaultColWidth="8" defaultRowHeight="14.25" customHeight="1" outlineLevelRow="6" outlineLevelCol="5"/>
  <cols>
    <col min="1" max="1" width="24.675" style="1" customWidth="1"/>
    <col min="2" max="2" width="16.05" style="1" customWidth="1"/>
    <col min="3" max="3" width="15.125" style="1" customWidth="1"/>
    <col min="4" max="4" width="18.925" style="1" customWidth="1"/>
    <col min="5" max="5" width="17.3" style="1" customWidth="1"/>
    <col min="6" max="6" width="16.375" style="1" customWidth="1"/>
    <col min="7" max="257" width="8" style="1" customWidth="1"/>
  </cols>
  <sheetData>
    <row r="1" s="1" customFormat="1" customHeight="1" spans="1:6">
      <c r="A1" s="123"/>
      <c r="B1" s="123"/>
      <c r="C1" s="124"/>
      <c r="D1" s="2"/>
      <c r="E1" s="2"/>
      <c r="F1" s="70" t="s">
        <v>155</v>
      </c>
    </row>
    <row r="2" s="1" customFormat="1" ht="33.75" customHeight="1" spans="1:6">
      <c r="A2" s="125" t="str">
        <f>"2025"&amp;"年一般公共预算“三公”经费支出预算表"</f>
        <v>2025年一般公共预算“三公”经费支出预算表</v>
      </c>
      <c r="B2" s="125"/>
      <c r="C2" s="125"/>
      <c r="D2" s="125"/>
      <c r="E2" s="125"/>
      <c r="F2" s="125"/>
    </row>
    <row r="3" s="1" customFormat="1" ht="21.75" customHeight="1" spans="1:6">
      <c r="A3" s="126" t="s">
        <v>1</v>
      </c>
      <c r="B3" s="123"/>
      <c r="C3" s="124"/>
      <c r="D3" s="4"/>
      <c r="E3" s="2"/>
      <c r="F3" s="70" t="s">
        <v>28</v>
      </c>
    </row>
    <row r="4" s="1" customFormat="1" ht="19.5" customHeight="1" spans="1:6">
      <c r="A4" s="12" t="s">
        <v>156</v>
      </c>
      <c r="B4" s="59" t="s">
        <v>157</v>
      </c>
      <c r="C4" s="13" t="s">
        <v>158</v>
      </c>
      <c r="D4" s="14"/>
      <c r="E4" s="15"/>
      <c r="F4" s="59" t="s">
        <v>159</v>
      </c>
    </row>
    <row r="5" s="1" customFormat="1" ht="19.5" customHeight="1" spans="1:6">
      <c r="A5" s="19"/>
      <c r="B5" s="62"/>
      <c r="C5" s="31" t="s">
        <v>34</v>
      </c>
      <c r="D5" s="31" t="s">
        <v>160</v>
      </c>
      <c r="E5" s="31" t="s">
        <v>161</v>
      </c>
      <c r="F5" s="62"/>
    </row>
    <row r="6" s="1" customFormat="1" ht="18.75" customHeight="1" spans="1:6">
      <c r="A6" s="127">
        <v>1</v>
      </c>
      <c r="B6" s="127">
        <v>2</v>
      </c>
      <c r="C6" s="128">
        <v>3</v>
      </c>
      <c r="D6" s="127">
        <v>4</v>
      </c>
      <c r="E6" s="127">
        <v>5</v>
      </c>
      <c r="F6" s="127">
        <v>6</v>
      </c>
    </row>
    <row r="7" s="1" customFormat="1" ht="24.75" customHeight="1" spans="1:6">
      <c r="A7" s="129">
        <v>3880</v>
      </c>
      <c r="B7" s="129"/>
      <c r="C7" s="130"/>
      <c r="D7" s="129"/>
      <c r="E7" s="129"/>
      <c r="F7" s="129">
        <v>3880</v>
      </c>
    </row>
  </sheetData>
  <mergeCells count="6">
    <mergeCell ref="A2:F2"/>
    <mergeCell ref="A3:D3"/>
    <mergeCell ref="C4:E4"/>
    <mergeCell ref="A4:A5"/>
    <mergeCell ref="B4:B5"/>
    <mergeCell ref="F4:F5"/>
  </mergeCells>
  <pageMargins left="0.75" right="0.75" top="1" bottom="1" header="0.5" footer="0.5"/>
  <pageSetup paperSize="9" orientation="portrait"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38"/>
  <sheetViews>
    <sheetView topLeftCell="A18" workbookViewId="0">
      <selection activeCell="A3" sqref="A3:G3"/>
    </sheetView>
  </sheetViews>
  <sheetFormatPr defaultColWidth="9" defaultRowHeight="15" customHeight="1"/>
  <cols>
    <col min="1" max="2" width="10.8666666666667" style="1" customWidth="1"/>
    <col min="3" max="3" width="9.49166666666667" style="1" customWidth="1"/>
    <col min="4" max="4" width="5.25" style="1" customWidth="1"/>
    <col min="5" max="5" width="9.25" style="1" customWidth="1"/>
    <col min="6" max="6" width="4.875" style="1" customWidth="1"/>
    <col min="7" max="7" width="7.625" style="1" customWidth="1"/>
    <col min="8" max="8" width="11.3" style="1" customWidth="1"/>
    <col min="9" max="9" width="10.75" style="1" customWidth="1"/>
    <col min="10" max="11" width="5.25" style="1" customWidth="1"/>
    <col min="12" max="12" width="10.75" style="1" customWidth="1"/>
    <col min="13" max="13" width="3.25" style="1" customWidth="1"/>
    <col min="14" max="14" width="4.41666666666667" style="1" customWidth="1"/>
    <col min="15" max="15" width="5.05" style="1" customWidth="1"/>
    <col min="16" max="16" width="5.75" style="1" customWidth="1"/>
    <col min="17" max="17" width="4.175" style="1" customWidth="1"/>
    <col min="18" max="18" width="3.75" style="1" customWidth="1"/>
    <col min="19" max="23" width="4.125" style="1" customWidth="1"/>
    <col min="24" max="257" width="9" style="1" customWidth="1"/>
  </cols>
  <sheetData>
    <row r="1" s="1" customFormat="1" ht="18.75" customHeight="1" spans="20:23">
      <c r="T1" s="122" t="s">
        <v>162</v>
      </c>
      <c r="U1" s="122"/>
      <c r="V1" s="122"/>
      <c r="W1" s="122"/>
    </row>
    <row r="2" s="1" customFormat="1" ht="45.75" customHeight="1" spans="1:23">
      <c r="A2" s="121" t="s">
        <v>163</v>
      </c>
      <c r="B2" s="121"/>
      <c r="C2" s="121"/>
      <c r="D2" s="121"/>
      <c r="E2" s="121"/>
      <c r="F2" s="121"/>
      <c r="G2" s="121"/>
      <c r="H2" s="121"/>
      <c r="I2" s="121"/>
      <c r="J2" s="121"/>
      <c r="K2" s="121"/>
      <c r="L2" s="121"/>
      <c r="M2" s="121"/>
      <c r="N2" s="121"/>
      <c r="O2" s="121"/>
      <c r="P2" s="121"/>
      <c r="Q2" s="121"/>
      <c r="R2" s="121"/>
      <c r="S2" s="121"/>
      <c r="T2" s="121"/>
      <c r="U2" s="121"/>
      <c r="V2" s="121"/>
      <c r="W2" s="121"/>
    </row>
    <row r="3" s="1" customFormat="1" ht="18.75" customHeight="1" spans="1:23">
      <c r="A3" s="35" t="s">
        <v>1</v>
      </c>
      <c r="T3" s="122" t="s">
        <v>28</v>
      </c>
      <c r="U3" s="122"/>
      <c r="V3" s="122"/>
      <c r="W3" s="122"/>
    </row>
    <row r="4" s="1" customFormat="1" ht="18.75" customHeight="1" spans="1:23">
      <c r="A4" s="30" t="s">
        <v>164</v>
      </c>
      <c r="B4" s="30" t="s">
        <v>165</v>
      </c>
      <c r="C4" s="30" t="s">
        <v>166</v>
      </c>
      <c r="D4" s="30" t="s">
        <v>167</v>
      </c>
      <c r="E4" s="30" t="s">
        <v>168</v>
      </c>
      <c r="F4" s="30" t="s">
        <v>169</v>
      </c>
      <c r="G4" s="30" t="s">
        <v>170</v>
      </c>
      <c r="H4" s="30" t="s">
        <v>171</v>
      </c>
      <c r="I4" s="30"/>
      <c r="J4" s="30"/>
      <c r="K4" s="30"/>
      <c r="L4" s="30"/>
      <c r="M4" s="30"/>
      <c r="N4" s="30"/>
      <c r="O4" s="30"/>
      <c r="P4" s="30"/>
      <c r="Q4" s="30"/>
      <c r="R4" s="30"/>
      <c r="S4" s="30"/>
      <c r="T4" s="30"/>
      <c r="U4" s="30"/>
      <c r="V4" s="30"/>
      <c r="W4" s="30"/>
    </row>
    <row r="5" s="1" customFormat="1" ht="28.3" customHeight="1" spans="1:23">
      <c r="A5" s="30"/>
      <c r="B5" s="30"/>
      <c r="C5" s="30"/>
      <c r="D5" s="30"/>
      <c r="E5" s="30"/>
      <c r="F5" s="30"/>
      <c r="G5" s="30"/>
      <c r="H5" s="30" t="s">
        <v>172</v>
      </c>
      <c r="I5" s="30" t="s">
        <v>35</v>
      </c>
      <c r="J5" s="30"/>
      <c r="K5" s="30"/>
      <c r="L5" s="30"/>
      <c r="M5" s="30"/>
      <c r="N5" s="30" t="s">
        <v>173</v>
      </c>
      <c r="O5" s="30"/>
      <c r="P5" s="30"/>
      <c r="Q5" s="30" t="s">
        <v>38</v>
      </c>
      <c r="R5" s="30" t="s">
        <v>52</v>
      </c>
      <c r="S5" s="30"/>
      <c r="T5" s="30"/>
      <c r="U5" s="30"/>
      <c r="V5" s="30"/>
      <c r="W5" s="30"/>
    </row>
    <row r="6" s="1" customFormat="1" ht="24" customHeight="1" spans="1:23">
      <c r="A6" s="30"/>
      <c r="B6" s="30"/>
      <c r="C6" s="30"/>
      <c r="D6" s="30"/>
      <c r="E6" s="30"/>
      <c r="F6" s="30"/>
      <c r="G6" s="30"/>
      <c r="H6" s="30"/>
      <c r="I6" s="30" t="s">
        <v>174</v>
      </c>
      <c r="J6" s="30" t="s">
        <v>175</v>
      </c>
      <c r="K6" s="30" t="s">
        <v>176</v>
      </c>
      <c r="L6" s="30" t="s">
        <v>177</v>
      </c>
      <c r="M6" s="30" t="s">
        <v>178</v>
      </c>
      <c r="N6" s="30" t="s">
        <v>35</v>
      </c>
      <c r="O6" s="30" t="s">
        <v>36</v>
      </c>
      <c r="P6" s="30" t="s">
        <v>37</v>
      </c>
      <c r="Q6" s="30"/>
      <c r="R6" s="30" t="s">
        <v>34</v>
      </c>
      <c r="S6" s="30" t="s">
        <v>41</v>
      </c>
      <c r="T6" s="30" t="s">
        <v>42</v>
      </c>
      <c r="U6" s="30" t="s">
        <v>43</v>
      </c>
      <c r="V6" s="30" t="s">
        <v>44</v>
      </c>
      <c r="W6" s="30" t="s">
        <v>45</v>
      </c>
    </row>
    <row r="7" s="1" customFormat="1" ht="32.05" customHeight="1" spans="1:23">
      <c r="A7" s="30"/>
      <c r="B7" s="30"/>
      <c r="C7" s="30"/>
      <c r="D7" s="30"/>
      <c r="E7" s="30"/>
      <c r="F7" s="30"/>
      <c r="G7" s="30"/>
      <c r="H7" s="30"/>
      <c r="I7" s="30"/>
      <c r="J7" s="30"/>
      <c r="K7" s="30"/>
      <c r="L7" s="30"/>
      <c r="M7" s="30"/>
      <c r="N7" s="30"/>
      <c r="O7" s="30"/>
      <c r="P7" s="30"/>
      <c r="Q7" s="30"/>
      <c r="R7" s="30"/>
      <c r="S7" s="30"/>
      <c r="T7" s="30"/>
      <c r="U7" s="30"/>
      <c r="V7" s="30"/>
      <c r="W7" s="30"/>
    </row>
    <row r="8" s="1" customFormat="1" ht="18.75" customHeight="1" spans="1:23">
      <c r="A8" s="30" t="s">
        <v>60</v>
      </c>
      <c r="B8" s="30" t="s">
        <v>61</v>
      </c>
      <c r="C8" s="30" t="s">
        <v>62</v>
      </c>
      <c r="D8" s="30" t="s">
        <v>63</v>
      </c>
      <c r="E8" s="30" t="s">
        <v>64</v>
      </c>
      <c r="F8" s="30" t="s">
        <v>65</v>
      </c>
      <c r="G8" s="30" t="s">
        <v>66</v>
      </c>
      <c r="H8" s="30" t="s">
        <v>67</v>
      </c>
      <c r="I8" s="30" t="s">
        <v>68</v>
      </c>
      <c r="J8" s="30" t="s">
        <v>69</v>
      </c>
      <c r="K8" s="30" t="s">
        <v>70</v>
      </c>
      <c r="L8" s="30" t="s">
        <v>71</v>
      </c>
      <c r="M8" s="30" t="s">
        <v>72</v>
      </c>
      <c r="N8" s="30" t="s">
        <v>73</v>
      </c>
      <c r="O8" s="30" t="s">
        <v>74</v>
      </c>
      <c r="P8" s="30" t="s">
        <v>179</v>
      </c>
      <c r="Q8" s="30" t="s">
        <v>180</v>
      </c>
      <c r="R8" s="30" t="s">
        <v>181</v>
      </c>
      <c r="S8" s="30" t="s">
        <v>182</v>
      </c>
      <c r="T8" s="30" t="s">
        <v>183</v>
      </c>
      <c r="U8" s="30" t="s">
        <v>184</v>
      </c>
      <c r="V8" s="30" t="s">
        <v>185</v>
      </c>
      <c r="W8" s="30" t="s">
        <v>186</v>
      </c>
    </row>
    <row r="9" s="1" customFormat="1" ht="53.25" customHeight="1" spans="1:23">
      <c r="A9" s="118" t="s">
        <v>47</v>
      </c>
      <c r="B9" s="118"/>
      <c r="C9" s="118"/>
      <c r="D9" s="118"/>
      <c r="E9" s="118"/>
      <c r="F9" s="118"/>
      <c r="G9" s="118"/>
      <c r="H9" s="120">
        <v>1384160.63</v>
      </c>
      <c r="I9" s="120">
        <v>1384160.63</v>
      </c>
      <c r="J9" s="120"/>
      <c r="K9" s="120"/>
      <c r="L9" s="120">
        <v>1384160.63</v>
      </c>
      <c r="M9" s="120"/>
      <c r="N9" s="120"/>
      <c r="O9" s="120"/>
      <c r="P9" s="120"/>
      <c r="Q9" s="120"/>
      <c r="R9" s="120"/>
      <c r="S9" s="120"/>
      <c r="T9" s="120"/>
      <c r="U9" s="120"/>
      <c r="V9" s="120"/>
      <c r="W9" s="120"/>
    </row>
    <row r="10" s="1" customFormat="1" ht="53.25" customHeight="1" outlineLevel="1" spans="1:23">
      <c r="A10" s="118" t="s">
        <v>47</v>
      </c>
      <c r="B10" s="118" t="s">
        <v>187</v>
      </c>
      <c r="C10" s="118" t="s">
        <v>188</v>
      </c>
      <c r="D10" s="118" t="s">
        <v>79</v>
      </c>
      <c r="E10" s="118" t="s">
        <v>80</v>
      </c>
      <c r="F10" s="118" t="s">
        <v>189</v>
      </c>
      <c r="G10" s="118" t="s">
        <v>190</v>
      </c>
      <c r="H10" s="120">
        <v>352068</v>
      </c>
      <c r="I10" s="120">
        <v>352068</v>
      </c>
      <c r="J10" s="120"/>
      <c r="K10" s="120"/>
      <c r="L10" s="120">
        <v>352068</v>
      </c>
      <c r="M10" s="120"/>
      <c r="N10" s="120"/>
      <c r="O10" s="120"/>
      <c r="P10" s="120"/>
      <c r="Q10" s="120"/>
      <c r="R10" s="120"/>
      <c r="S10" s="120"/>
      <c r="T10" s="120"/>
      <c r="U10" s="120"/>
      <c r="V10" s="120"/>
      <c r="W10" s="120"/>
    </row>
    <row r="11" s="1" customFormat="1" ht="53.25" customHeight="1" outlineLevel="1" spans="1:23">
      <c r="A11" s="118" t="s">
        <v>47</v>
      </c>
      <c r="B11" s="118" t="s">
        <v>187</v>
      </c>
      <c r="C11" s="118" t="s">
        <v>188</v>
      </c>
      <c r="D11" s="118" t="s">
        <v>79</v>
      </c>
      <c r="E11" s="118" t="s">
        <v>80</v>
      </c>
      <c r="F11" s="118" t="s">
        <v>191</v>
      </c>
      <c r="G11" s="118" t="s">
        <v>192</v>
      </c>
      <c r="H11" s="120">
        <v>451812</v>
      </c>
      <c r="I11" s="120">
        <v>451812</v>
      </c>
      <c r="J11" s="120"/>
      <c r="K11" s="120"/>
      <c r="L11" s="120">
        <v>451812</v>
      </c>
      <c r="M11" s="118"/>
      <c r="N11" s="120"/>
      <c r="O11" s="120"/>
      <c r="P11" s="120"/>
      <c r="Q11" s="120"/>
      <c r="R11" s="120"/>
      <c r="S11" s="120"/>
      <c r="T11" s="120"/>
      <c r="U11" s="120"/>
      <c r="V11" s="120"/>
      <c r="W11" s="120"/>
    </row>
    <row r="12" s="1" customFormat="1" ht="53.25" customHeight="1" outlineLevel="1" spans="1:23">
      <c r="A12" s="118" t="s">
        <v>47</v>
      </c>
      <c r="B12" s="118" t="s">
        <v>187</v>
      </c>
      <c r="C12" s="118" t="s">
        <v>188</v>
      </c>
      <c r="D12" s="118" t="s">
        <v>79</v>
      </c>
      <c r="E12" s="118" t="s">
        <v>80</v>
      </c>
      <c r="F12" s="118" t="s">
        <v>193</v>
      </c>
      <c r="G12" s="118" t="s">
        <v>194</v>
      </c>
      <c r="H12" s="120">
        <v>29339</v>
      </c>
      <c r="I12" s="120">
        <v>29339</v>
      </c>
      <c r="J12" s="120"/>
      <c r="K12" s="120"/>
      <c r="L12" s="120">
        <v>29339</v>
      </c>
      <c r="M12" s="118"/>
      <c r="N12" s="120"/>
      <c r="O12" s="120"/>
      <c r="P12" s="120"/>
      <c r="Q12" s="120"/>
      <c r="R12" s="120"/>
      <c r="S12" s="120"/>
      <c r="T12" s="120"/>
      <c r="U12" s="120"/>
      <c r="V12" s="120"/>
      <c r="W12" s="120"/>
    </row>
    <row r="13" s="1" customFormat="1" ht="53.25" customHeight="1" outlineLevel="1" spans="1:23">
      <c r="A13" s="118" t="s">
        <v>47</v>
      </c>
      <c r="B13" s="118" t="s">
        <v>195</v>
      </c>
      <c r="C13" s="118" t="s">
        <v>196</v>
      </c>
      <c r="D13" s="118" t="s">
        <v>89</v>
      </c>
      <c r="E13" s="118" t="s">
        <v>90</v>
      </c>
      <c r="F13" s="118" t="s">
        <v>197</v>
      </c>
      <c r="G13" s="118" t="s">
        <v>198</v>
      </c>
      <c r="H13" s="120">
        <v>141983.85</v>
      </c>
      <c r="I13" s="120">
        <v>141983.85</v>
      </c>
      <c r="J13" s="120"/>
      <c r="K13" s="120"/>
      <c r="L13" s="120">
        <v>141983.85</v>
      </c>
      <c r="M13" s="118"/>
      <c r="N13" s="120"/>
      <c r="O13" s="120"/>
      <c r="P13" s="120"/>
      <c r="Q13" s="120"/>
      <c r="R13" s="120"/>
      <c r="S13" s="120"/>
      <c r="T13" s="120"/>
      <c r="U13" s="120"/>
      <c r="V13" s="120"/>
      <c r="W13" s="120"/>
    </row>
    <row r="14" s="1" customFormat="1" ht="53.25" customHeight="1" outlineLevel="1" spans="1:23">
      <c r="A14" s="118" t="s">
        <v>47</v>
      </c>
      <c r="B14" s="118" t="s">
        <v>195</v>
      </c>
      <c r="C14" s="118" t="s">
        <v>196</v>
      </c>
      <c r="D14" s="118" t="s">
        <v>91</v>
      </c>
      <c r="E14" s="118" t="s">
        <v>92</v>
      </c>
      <c r="F14" s="118" t="s">
        <v>199</v>
      </c>
      <c r="G14" s="118" t="s">
        <v>200</v>
      </c>
      <c r="H14" s="120"/>
      <c r="I14" s="120"/>
      <c r="J14" s="120"/>
      <c r="K14" s="120"/>
      <c r="L14" s="120"/>
      <c r="M14" s="118"/>
      <c r="N14" s="120"/>
      <c r="O14" s="120"/>
      <c r="P14" s="120"/>
      <c r="Q14" s="120"/>
      <c r="R14" s="120"/>
      <c r="S14" s="120"/>
      <c r="T14" s="120"/>
      <c r="U14" s="120"/>
      <c r="V14" s="120"/>
      <c r="W14" s="120"/>
    </row>
    <row r="15" s="1" customFormat="1" ht="53.25" customHeight="1" outlineLevel="1" spans="1:23">
      <c r="A15" s="118" t="s">
        <v>47</v>
      </c>
      <c r="B15" s="118" t="s">
        <v>195</v>
      </c>
      <c r="C15" s="118" t="s">
        <v>196</v>
      </c>
      <c r="D15" s="118" t="s">
        <v>100</v>
      </c>
      <c r="E15" s="118" t="s">
        <v>101</v>
      </c>
      <c r="F15" s="118" t="s">
        <v>201</v>
      </c>
      <c r="G15" s="118" t="s">
        <v>202</v>
      </c>
      <c r="H15" s="120">
        <v>72354.52</v>
      </c>
      <c r="I15" s="120">
        <v>72354.52</v>
      </c>
      <c r="J15" s="120"/>
      <c r="K15" s="120"/>
      <c r="L15" s="120">
        <v>72354.52</v>
      </c>
      <c r="M15" s="118"/>
      <c r="N15" s="120"/>
      <c r="O15" s="120"/>
      <c r="P15" s="120"/>
      <c r="Q15" s="120"/>
      <c r="R15" s="120"/>
      <c r="S15" s="120"/>
      <c r="T15" s="120"/>
      <c r="U15" s="120"/>
      <c r="V15" s="120"/>
      <c r="W15" s="120"/>
    </row>
    <row r="16" s="1" customFormat="1" ht="53.25" customHeight="1" outlineLevel="1" spans="1:23">
      <c r="A16" s="118" t="s">
        <v>47</v>
      </c>
      <c r="B16" s="118" t="s">
        <v>195</v>
      </c>
      <c r="C16" s="118" t="s">
        <v>196</v>
      </c>
      <c r="D16" s="118" t="s">
        <v>102</v>
      </c>
      <c r="E16" s="118" t="s">
        <v>103</v>
      </c>
      <c r="F16" s="118" t="s">
        <v>201</v>
      </c>
      <c r="G16" s="118" t="s">
        <v>202</v>
      </c>
      <c r="H16" s="120"/>
      <c r="I16" s="120"/>
      <c r="J16" s="120"/>
      <c r="K16" s="120"/>
      <c r="L16" s="120"/>
      <c r="M16" s="118"/>
      <c r="N16" s="120"/>
      <c r="O16" s="120"/>
      <c r="P16" s="120"/>
      <c r="Q16" s="120"/>
      <c r="R16" s="120"/>
      <c r="S16" s="120"/>
      <c r="T16" s="120"/>
      <c r="U16" s="120"/>
      <c r="V16" s="120"/>
      <c r="W16" s="120"/>
    </row>
    <row r="17" s="1" customFormat="1" ht="53.25" customHeight="1" outlineLevel="1" spans="1:23">
      <c r="A17" s="118" t="s">
        <v>47</v>
      </c>
      <c r="B17" s="118" t="s">
        <v>195</v>
      </c>
      <c r="C17" s="118" t="s">
        <v>196</v>
      </c>
      <c r="D17" s="118" t="s">
        <v>95</v>
      </c>
      <c r="E17" s="118" t="s">
        <v>94</v>
      </c>
      <c r="F17" s="118" t="s">
        <v>203</v>
      </c>
      <c r="G17" s="118" t="s">
        <v>204</v>
      </c>
      <c r="H17" s="120">
        <v>1236.98</v>
      </c>
      <c r="I17" s="120">
        <v>1236.98</v>
      </c>
      <c r="J17" s="120"/>
      <c r="K17" s="120"/>
      <c r="L17" s="120">
        <v>1236.98</v>
      </c>
      <c r="M17" s="118"/>
      <c r="N17" s="120"/>
      <c r="O17" s="120"/>
      <c r="P17" s="120"/>
      <c r="Q17" s="120"/>
      <c r="R17" s="120"/>
      <c r="S17" s="120"/>
      <c r="T17" s="120"/>
      <c r="U17" s="120"/>
      <c r="V17" s="120"/>
      <c r="W17" s="120"/>
    </row>
    <row r="18" s="1" customFormat="1" ht="53.25" customHeight="1" outlineLevel="1" spans="1:23">
      <c r="A18" s="118" t="s">
        <v>47</v>
      </c>
      <c r="B18" s="118" t="s">
        <v>195</v>
      </c>
      <c r="C18" s="118" t="s">
        <v>196</v>
      </c>
      <c r="D18" s="118" t="s">
        <v>104</v>
      </c>
      <c r="E18" s="118" t="s">
        <v>105</v>
      </c>
      <c r="F18" s="118" t="s">
        <v>203</v>
      </c>
      <c r="G18" s="118" t="s">
        <v>204</v>
      </c>
      <c r="H18" s="120"/>
      <c r="I18" s="120"/>
      <c r="J18" s="120"/>
      <c r="K18" s="120"/>
      <c r="L18" s="120"/>
      <c r="M18" s="118"/>
      <c r="N18" s="120"/>
      <c r="O18" s="120"/>
      <c r="P18" s="120"/>
      <c r="Q18" s="120"/>
      <c r="R18" s="120"/>
      <c r="S18" s="120"/>
      <c r="T18" s="120"/>
      <c r="U18" s="120"/>
      <c r="V18" s="120"/>
      <c r="W18" s="120"/>
    </row>
    <row r="19" s="1" customFormat="1" ht="53.25" customHeight="1" outlineLevel="1" spans="1:23">
      <c r="A19" s="118" t="s">
        <v>47</v>
      </c>
      <c r="B19" s="118" t="s">
        <v>195</v>
      </c>
      <c r="C19" s="118" t="s">
        <v>196</v>
      </c>
      <c r="D19" s="118" t="s">
        <v>104</v>
      </c>
      <c r="E19" s="118" t="s">
        <v>105</v>
      </c>
      <c r="F19" s="118" t="s">
        <v>203</v>
      </c>
      <c r="G19" s="118" t="s">
        <v>204</v>
      </c>
      <c r="H19" s="120">
        <v>1774.8</v>
      </c>
      <c r="I19" s="120">
        <v>1774.8</v>
      </c>
      <c r="J19" s="120"/>
      <c r="K19" s="120"/>
      <c r="L19" s="120">
        <v>1774.8</v>
      </c>
      <c r="M19" s="118"/>
      <c r="N19" s="120"/>
      <c r="O19" s="120"/>
      <c r="P19" s="120"/>
      <c r="Q19" s="120"/>
      <c r="R19" s="120"/>
      <c r="S19" s="120"/>
      <c r="T19" s="120"/>
      <c r="U19" s="120"/>
      <c r="V19" s="120"/>
      <c r="W19" s="120"/>
    </row>
    <row r="20" s="1" customFormat="1" ht="53.25" customHeight="1" outlineLevel="1" spans="1:23">
      <c r="A20" s="118" t="s">
        <v>47</v>
      </c>
      <c r="B20" s="118" t="s">
        <v>195</v>
      </c>
      <c r="C20" s="118" t="s">
        <v>196</v>
      </c>
      <c r="D20" s="118" t="s">
        <v>104</v>
      </c>
      <c r="E20" s="118" t="s">
        <v>105</v>
      </c>
      <c r="F20" s="118" t="s">
        <v>203</v>
      </c>
      <c r="G20" s="118" t="s">
        <v>204</v>
      </c>
      <c r="H20" s="120"/>
      <c r="I20" s="120"/>
      <c r="J20" s="120"/>
      <c r="K20" s="120"/>
      <c r="L20" s="120"/>
      <c r="M20" s="118"/>
      <c r="N20" s="120"/>
      <c r="O20" s="120"/>
      <c r="P20" s="120"/>
      <c r="Q20" s="120"/>
      <c r="R20" s="120"/>
      <c r="S20" s="120"/>
      <c r="T20" s="120"/>
      <c r="U20" s="120"/>
      <c r="V20" s="120"/>
      <c r="W20" s="120"/>
    </row>
    <row r="21" s="1" customFormat="1" ht="53.25" customHeight="1" outlineLevel="1" spans="1:23">
      <c r="A21" s="118" t="s">
        <v>47</v>
      </c>
      <c r="B21" s="118" t="s">
        <v>205</v>
      </c>
      <c r="C21" s="118" t="s">
        <v>111</v>
      </c>
      <c r="D21" s="118" t="s">
        <v>110</v>
      </c>
      <c r="E21" s="118" t="s">
        <v>111</v>
      </c>
      <c r="F21" s="118" t="s">
        <v>206</v>
      </c>
      <c r="G21" s="118" t="s">
        <v>111</v>
      </c>
      <c r="H21" s="120">
        <v>106487.88</v>
      </c>
      <c r="I21" s="120">
        <v>106487.88</v>
      </c>
      <c r="J21" s="120"/>
      <c r="K21" s="120"/>
      <c r="L21" s="120">
        <v>106487.88</v>
      </c>
      <c r="M21" s="118"/>
      <c r="N21" s="120"/>
      <c r="O21" s="120"/>
      <c r="P21" s="120"/>
      <c r="Q21" s="120"/>
      <c r="R21" s="120"/>
      <c r="S21" s="120"/>
      <c r="T21" s="120"/>
      <c r="U21" s="120"/>
      <c r="V21" s="120"/>
      <c r="W21" s="120"/>
    </row>
    <row r="22" s="1" customFormat="1" ht="53.25" customHeight="1" outlineLevel="1" spans="1:23">
      <c r="A22" s="118" t="s">
        <v>47</v>
      </c>
      <c r="B22" s="118" t="s">
        <v>207</v>
      </c>
      <c r="C22" s="118" t="s">
        <v>208</v>
      </c>
      <c r="D22" s="118" t="s">
        <v>79</v>
      </c>
      <c r="E22" s="118" t="s">
        <v>80</v>
      </c>
      <c r="F22" s="118" t="s">
        <v>209</v>
      </c>
      <c r="G22" s="118" t="s">
        <v>210</v>
      </c>
      <c r="H22" s="120">
        <v>20000</v>
      </c>
      <c r="I22" s="120">
        <v>20000</v>
      </c>
      <c r="J22" s="120"/>
      <c r="K22" s="120"/>
      <c r="L22" s="120">
        <v>20000</v>
      </c>
      <c r="M22" s="118"/>
      <c r="N22" s="120"/>
      <c r="O22" s="120"/>
      <c r="P22" s="120"/>
      <c r="Q22" s="120"/>
      <c r="R22" s="120"/>
      <c r="S22" s="120"/>
      <c r="T22" s="120"/>
      <c r="U22" s="120"/>
      <c r="V22" s="120"/>
      <c r="W22" s="120"/>
    </row>
    <row r="23" s="1" customFormat="1" ht="53.25" customHeight="1" outlineLevel="1" spans="1:23">
      <c r="A23" s="118" t="s">
        <v>47</v>
      </c>
      <c r="B23" s="118" t="s">
        <v>211</v>
      </c>
      <c r="C23" s="118" t="s">
        <v>212</v>
      </c>
      <c r="D23" s="118" t="s">
        <v>79</v>
      </c>
      <c r="E23" s="118" t="s">
        <v>80</v>
      </c>
      <c r="F23" s="118" t="s">
        <v>213</v>
      </c>
      <c r="G23" s="118" t="s">
        <v>214</v>
      </c>
      <c r="H23" s="120">
        <v>14400</v>
      </c>
      <c r="I23" s="120">
        <v>14400</v>
      </c>
      <c r="J23" s="120"/>
      <c r="K23" s="120"/>
      <c r="L23" s="120">
        <v>14400</v>
      </c>
      <c r="M23" s="118"/>
      <c r="N23" s="120"/>
      <c r="O23" s="120"/>
      <c r="P23" s="120"/>
      <c r="Q23" s="120"/>
      <c r="R23" s="120"/>
      <c r="S23" s="120"/>
      <c r="T23" s="120"/>
      <c r="U23" s="120"/>
      <c r="V23" s="120"/>
      <c r="W23" s="120"/>
    </row>
    <row r="24" s="1" customFormat="1" ht="53.25" customHeight="1" outlineLevel="1" spans="1:23">
      <c r="A24" s="118" t="s">
        <v>47</v>
      </c>
      <c r="B24" s="118" t="s">
        <v>211</v>
      </c>
      <c r="C24" s="118" t="s">
        <v>212</v>
      </c>
      <c r="D24" s="118" t="s">
        <v>79</v>
      </c>
      <c r="E24" s="118" t="s">
        <v>80</v>
      </c>
      <c r="F24" s="118" t="s">
        <v>215</v>
      </c>
      <c r="G24" s="118" t="s">
        <v>216</v>
      </c>
      <c r="H24" s="120">
        <v>10000</v>
      </c>
      <c r="I24" s="120">
        <v>10000</v>
      </c>
      <c r="J24" s="120"/>
      <c r="K24" s="120"/>
      <c r="L24" s="120">
        <v>10000</v>
      </c>
      <c r="M24" s="118"/>
      <c r="N24" s="120"/>
      <c r="O24" s="120"/>
      <c r="P24" s="120"/>
      <c r="Q24" s="120"/>
      <c r="R24" s="120"/>
      <c r="S24" s="120"/>
      <c r="T24" s="120"/>
      <c r="U24" s="120"/>
      <c r="V24" s="120"/>
      <c r="W24" s="120"/>
    </row>
    <row r="25" s="1" customFormat="1" ht="53.25" customHeight="1" outlineLevel="1" spans="1:23">
      <c r="A25" s="118" t="s">
        <v>47</v>
      </c>
      <c r="B25" s="118" t="s">
        <v>211</v>
      </c>
      <c r="C25" s="118" t="s">
        <v>212</v>
      </c>
      <c r="D25" s="118" t="s">
        <v>79</v>
      </c>
      <c r="E25" s="118" t="s">
        <v>80</v>
      </c>
      <c r="F25" s="118" t="s">
        <v>217</v>
      </c>
      <c r="G25" s="118" t="s">
        <v>218</v>
      </c>
      <c r="H25" s="120">
        <v>25500</v>
      </c>
      <c r="I25" s="120">
        <v>25500</v>
      </c>
      <c r="J25" s="120"/>
      <c r="K25" s="120"/>
      <c r="L25" s="120">
        <v>25500</v>
      </c>
      <c r="M25" s="118"/>
      <c r="N25" s="120"/>
      <c r="O25" s="120"/>
      <c r="P25" s="120"/>
      <c r="Q25" s="120"/>
      <c r="R25" s="120"/>
      <c r="S25" s="120"/>
      <c r="T25" s="120"/>
      <c r="U25" s="120"/>
      <c r="V25" s="120"/>
      <c r="W25" s="120"/>
    </row>
    <row r="26" s="1" customFormat="1" ht="53.25" customHeight="1" outlineLevel="1" spans="1:23">
      <c r="A26" s="118" t="s">
        <v>47</v>
      </c>
      <c r="B26" s="118" t="s">
        <v>211</v>
      </c>
      <c r="C26" s="118" t="s">
        <v>212</v>
      </c>
      <c r="D26" s="118" t="s">
        <v>79</v>
      </c>
      <c r="E26" s="118" t="s">
        <v>80</v>
      </c>
      <c r="F26" s="118" t="s">
        <v>219</v>
      </c>
      <c r="G26" s="118" t="s">
        <v>220</v>
      </c>
      <c r="H26" s="120">
        <v>500</v>
      </c>
      <c r="I26" s="120">
        <v>500</v>
      </c>
      <c r="J26" s="120"/>
      <c r="K26" s="120"/>
      <c r="L26" s="120">
        <v>500</v>
      </c>
      <c r="M26" s="118"/>
      <c r="N26" s="120"/>
      <c r="O26" s="120"/>
      <c r="P26" s="120"/>
      <c r="Q26" s="120"/>
      <c r="R26" s="120"/>
      <c r="S26" s="120"/>
      <c r="T26" s="120"/>
      <c r="U26" s="120"/>
      <c r="V26" s="120"/>
      <c r="W26" s="120"/>
    </row>
    <row r="27" s="1" customFormat="1" ht="53.25" customHeight="1" outlineLevel="1" spans="1:23">
      <c r="A27" s="118" t="s">
        <v>47</v>
      </c>
      <c r="B27" s="118" t="s">
        <v>211</v>
      </c>
      <c r="C27" s="118" t="s">
        <v>212</v>
      </c>
      <c r="D27" s="118" t="s">
        <v>79</v>
      </c>
      <c r="E27" s="118" t="s">
        <v>80</v>
      </c>
      <c r="F27" s="118" t="s">
        <v>221</v>
      </c>
      <c r="G27" s="118" t="s">
        <v>222</v>
      </c>
      <c r="H27" s="120">
        <v>2000</v>
      </c>
      <c r="I27" s="120">
        <v>2000</v>
      </c>
      <c r="J27" s="120"/>
      <c r="K27" s="120"/>
      <c r="L27" s="120">
        <v>2000</v>
      </c>
      <c r="M27" s="118"/>
      <c r="N27" s="120"/>
      <c r="O27" s="120"/>
      <c r="P27" s="120"/>
      <c r="Q27" s="120"/>
      <c r="R27" s="120"/>
      <c r="S27" s="120"/>
      <c r="T27" s="120"/>
      <c r="U27" s="120"/>
      <c r="V27" s="120"/>
      <c r="W27" s="120"/>
    </row>
    <row r="28" s="1" customFormat="1" ht="53.25" customHeight="1" outlineLevel="1" spans="1:23">
      <c r="A28" s="118" t="s">
        <v>47</v>
      </c>
      <c r="B28" s="118" t="s">
        <v>211</v>
      </c>
      <c r="C28" s="118" t="s">
        <v>212</v>
      </c>
      <c r="D28" s="118" t="s">
        <v>79</v>
      </c>
      <c r="E28" s="118" t="s">
        <v>80</v>
      </c>
      <c r="F28" s="118" t="s">
        <v>223</v>
      </c>
      <c r="G28" s="118" t="s">
        <v>224</v>
      </c>
      <c r="H28" s="120">
        <v>20000</v>
      </c>
      <c r="I28" s="120">
        <v>20000</v>
      </c>
      <c r="J28" s="120"/>
      <c r="K28" s="120"/>
      <c r="L28" s="120">
        <v>20000</v>
      </c>
      <c r="M28" s="118"/>
      <c r="N28" s="120"/>
      <c r="O28" s="120"/>
      <c r="P28" s="120"/>
      <c r="Q28" s="120"/>
      <c r="R28" s="120"/>
      <c r="S28" s="120"/>
      <c r="T28" s="120"/>
      <c r="U28" s="120"/>
      <c r="V28" s="120"/>
      <c r="W28" s="120"/>
    </row>
    <row r="29" s="1" customFormat="1" ht="53.25" customHeight="1" outlineLevel="1" spans="1:23">
      <c r="A29" s="118" t="s">
        <v>47</v>
      </c>
      <c r="B29" s="118" t="s">
        <v>211</v>
      </c>
      <c r="C29" s="118" t="s">
        <v>212</v>
      </c>
      <c r="D29" s="118" t="s">
        <v>79</v>
      </c>
      <c r="E29" s="118" t="s">
        <v>80</v>
      </c>
      <c r="F29" s="118" t="s">
        <v>225</v>
      </c>
      <c r="G29" s="118" t="s">
        <v>226</v>
      </c>
      <c r="H29" s="120">
        <v>1200</v>
      </c>
      <c r="I29" s="120">
        <v>1200</v>
      </c>
      <c r="J29" s="120"/>
      <c r="K29" s="120"/>
      <c r="L29" s="120">
        <v>1200</v>
      </c>
      <c r="M29" s="118"/>
      <c r="N29" s="120"/>
      <c r="O29" s="120"/>
      <c r="P29" s="120"/>
      <c r="Q29" s="120"/>
      <c r="R29" s="120"/>
      <c r="S29" s="120"/>
      <c r="T29" s="120"/>
      <c r="U29" s="120"/>
      <c r="V29" s="120"/>
      <c r="W29" s="120"/>
    </row>
    <row r="30" s="1" customFormat="1" ht="53.25" customHeight="1" outlineLevel="1" spans="1:23">
      <c r="A30" s="118" t="s">
        <v>47</v>
      </c>
      <c r="B30" s="118" t="s">
        <v>211</v>
      </c>
      <c r="C30" s="118" t="s">
        <v>212</v>
      </c>
      <c r="D30" s="118" t="s">
        <v>79</v>
      </c>
      <c r="E30" s="118" t="s">
        <v>80</v>
      </c>
      <c r="F30" s="118" t="s">
        <v>227</v>
      </c>
      <c r="G30" s="118" t="s">
        <v>228</v>
      </c>
      <c r="H30" s="120">
        <v>15000</v>
      </c>
      <c r="I30" s="120">
        <v>15000</v>
      </c>
      <c r="J30" s="120"/>
      <c r="K30" s="120"/>
      <c r="L30" s="120">
        <v>15000</v>
      </c>
      <c r="M30" s="118"/>
      <c r="N30" s="120"/>
      <c r="O30" s="120"/>
      <c r="P30" s="120"/>
      <c r="Q30" s="120"/>
      <c r="R30" s="120"/>
      <c r="S30" s="120"/>
      <c r="T30" s="120"/>
      <c r="U30" s="120"/>
      <c r="V30" s="120"/>
      <c r="W30" s="120"/>
    </row>
    <row r="31" s="1" customFormat="1" ht="53.25" customHeight="1" outlineLevel="1" spans="1:23">
      <c r="A31" s="118" t="s">
        <v>47</v>
      </c>
      <c r="B31" s="118" t="s">
        <v>211</v>
      </c>
      <c r="C31" s="118" t="s">
        <v>212</v>
      </c>
      <c r="D31" s="118" t="s">
        <v>79</v>
      </c>
      <c r="E31" s="118" t="s">
        <v>80</v>
      </c>
      <c r="F31" s="118" t="s">
        <v>229</v>
      </c>
      <c r="G31" s="118" t="s">
        <v>230</v>
      </c>
      <c r="H31" s="120">
        <v>5000</v>
      </c>
      <c r="I31" s="120">
        <v>5000</v>
      </c>
      <c r="J31" s="120"/>
      <c r="K31" s="120"/>
      <c r="L31" s="120">
        <v>5000</v>
      </c>
      <c r="M31" s="118"/>
      <c r="N31" s="120"/>
      <c r="O31" s="120"/>
      <c r="P31" s="120"/>
      <c r="Q31" s="120"/>
      <c r="R31" s="120"/>
      <c r="S31" s="120"/>
      <c r="T31" s="120"/>
      <c r="U31" s="120"/>
      <c r="V31" s="120"/>
      <c r="W31" s="120"/>
    </row>
    <row r="32" s="1" customFormat="1" ht="53.25" customHeight="1" outlineLevel="1" spans="1:23">
      <c r="A32" s="118" t="s">
        <v>47</v>
      </c>
      <c r="B32" s="118" t="s">
        <v>211</v>
      </c>
      <c r="C32" s="118" t="s">
        <v>212</v>
      </c>
      <c r="D32" s="118" t="s">
        <v>79</v>
      </c>
      <c r="E32" s="118" t="s">
        <v>80</v>
      </c>
      <c r="F32" s="118" t="s">
        <v>231</v>
      </c>
      <c r="G32" s="118" t="s">
        <v>232</v>
      </c>
      <c r="H32" s="120">
        <v>12120</v>
      </c>
      <c r="I32" s="120">
        <v>12120</v>
      </c>
      <c r="J32" s="120"/>
      <c r="K32" s="120"/>
      <c r="L32" s="120">
        <v>12120</v>
      </c>
      <c r="M32" s="118"/>
      <c r="N32" s="120"/>
      <c r="O32" s="120"/>
      <c r="P32" s="120"/>
      <c r="Q32" s="120"/>
      <c r="R32" s="120"/>
      <c r="S32" s="120"/>
      <c r="T32" s="120"/>
      <c r="U32" s="120"/>
      <c r="V32" s="120"/>
      <c r="W32" s="120"/>
    </row>
    <row r="33" s="1" customFormat="1" ht="53.25" customHeight="1" outlineLevel="1" spans="1:23">
      <c r="A33" s="118" t="s">
        <v>47</v>
      </c>
      <c r="B33" s="118" t="s">
        <v>233</v>
      </c>
      <c r="C33" s="118" t="s">
        <v>234</v>
      </c>
      <c r="D33" s="118" t="s">
        <v>79</v>
      </c>
      <c r="E33" s="118" t="s">
        <v>80</v>
      </c>
      <c r="F33" s="118" t="s">
        <v>235</v>
      </c>
      <c r="G33" s="118" t="s">
        <v>159</v>
      </c>
      <c r="H33" s="120">
        <v>3880</v>
      </c>
      <c r="I33" s="120">
        <v>3880</v>
      </c>
      <c r="J33" s="120"/>
      <c r="K33" s="120"/>
      <c r="L33" s="120">
        <v>3880</v>
      </c>
      <c r="M33" s="118"/>
      <c r="N33" s="120"/>
      <c r="O33" s="120"/>
      <c r="P33" s="120"/>
      <c r="Q33" s="120"/>
      <c r="R33" s="120"/>
      <c r="S33" s="120"/>
      <c r="T33" s="120"/>
      <c r="U33" s="120"/>
      <c r="V33" s="120"/>
      <c r="W33" s="120"/>
    </row>
    <row r="34" s="1" customFormat="1" ht="53.25" customHeight="1" outlineLevel="1" spans="1:23">
      <c r="A34" s="118" t="s">
        <v>47</v>
      </c>
      <c r="B34" s="118" t="s">
        <v>207</v>
      </c>
      <c r="C34" s="118" t="s">
        <v>208</v>
      </c>
      <c r="D34" s="118" t="s">
        <v>87</v>
      </c>
      <c r="E34" s="118" t="s">
        <v>88</v>
      </c>
      <c r="F34" s="118" t="s">
        <v>209</v>
      </c>
      <c r="G34" s="118" t="s">
        <v>210</v>
      </c>
      <c r="H34" s="120">
        <v>4800</v>
      </c>
      <c r="I34" s="120">
        <v>4800</v>
      </c>
      <c r="J34" s="120"/>
      <c r="K34" s="120"/>
      <c r="L34" s="120">
        <v>4800</v>
      </c>
      <c r="M34" s="118"/>
      <c r="N34" s="120"/>
      <c r="O34" s="120"/>
      <c r="P34" s="120"/>
      <c r="Q34" s="120"/>
      <c r="R34" s="120"/>
      <c r="S34" s="120"/>
      <c r="T34" s="120"/>
      <c r="U34" s="120"/>
      <c r="V34" s="120"/>
      <c r="W34" s="120"/>
    </row>
    <row r="35" s="1" customFormat="1" ht="53.25" customHeight="1" outlineLevel="1" spans="1:23">
      <c r="A35" s="118" t="s">
        <v>47</v>
      </c>
      <c r="B35" s="118" t="s">
        <v>236</v>
      </c>
      <c r="C35" s="118" t="s">
        <v>237</v>
      </c>
      <c r="D35" s="118" t="s">
        <v>79</v>
      </c>
      <c r="E35" s="118" t="s">
        <v>80</v>
      </c>
      <c r="F35" s="118" t="s">
        <v>238</v>
      </c>
      <c r="G35" s="118" t="s">
        <v>237</v>
      </c>
      <c r="H35" s="120"/>
      <c r="I35" s="120"/>
      <c r="J35" s="120"/>
      <c r="K35" s="120"/>
      <c r="L35" s="120"/>
      <c r="M35" s="118"/>
      <c r="N35" s="120"/>
      <c r="O35" s="120"/>
      <c r="P35" s="120"/>
      <c r="Q35" s="120"/>
      <c r="R35" s="120"/>
      <c r="S35" s="120"/>
      <c r="T35" s="120"/>
      <c r="U35" s="120"/>
      <c r="V35" s="120"/>
      <c r="W35" s="120"/>
    </row>
    <row r="36" s="1" customFormat="1" ht="53.25" customHeight="1" outlineLevel="1" spans="1:23">
      <c r="A36" s="118" t="s">
        <v>47</v>
      </c>
      <c r="B36" s="118" t="s">
        <v>236</v>
      </c>
      <c r="C36" s="118" t="s">
        <v>237</v>
      </c>
      <c r="D36" s="118" t="s">
        <v>79</v>
      </c>
      <c r="E36" s="118" t="s">
        <v>80</v>
      </c>
      <c r="F36" s="118" t="s">
        <v>238</v>
      </c>
      <c r="G36" s="118" t="s">
        <v>237</v>
      </c>
      <c r="H36" s="120">
        <v>14103.6</v>
      </c>
      <c r="I36" s="120">
        <v>14103.6</v>
      </c>
      <c r="J36" s="120"/>
      <c r="K36" s="120"/>
      <c r="L36" s="120">
        <v>14103.6</v>
      </c>
      <c r="M36" s="118"/>
      <c r="N36" s="120"/>
      <c r="O36" s="120"/>
      <c r="P36" s="120"/>
      <c r="Q36" s="120"/>
      <c r="R36" s="120"/>
      <c r="S36" s="120"/>
      <c r="T36" s="120"/>
      <c r="U36" s="120"/>
      <c r="V36" s="120"/>
      <c r="W36" s="120"/>
    </row>
    <row r="37" s="1" customFormat="1" ht="53.25" customHeight="1" outlineLevel="1" spans="1:23">
      <c r="A37" s="118" t="s">
        <v>47</v>
      </c>
      <c r="B37" s="118" t="s">
        <v>239</v>
      </c>
      <c r="C37" s="118" t="s">
        <v>240</v>
      </c>
      <c r="D37" s="118" t="s">
        <v>79</v>
      </c>
      <c r="E37" s="118" t="s">
        <v>80</v>
      </c>
      <c r="F37" s="118" t="s">
        <v>241</v>
      </c>
      <c r="G37" s="118" t="s">
        <v>242</v>
      </c>
      <c r="H37" s="120">
        <v>78600</v>
      </c>
      <c r="I37" s="120">
        <v>78600</v>
      </c>
      <c r="J37" s="120"/>
      <c r="K37" s="120"/>
      <c r="L37" s="120">
        <v>78600</v>
      </c>
      <c r="M37" s="118"/>
      <c r="N37" s="120"/>
      <c r="O37" s="120"/>
      <c r="P37" s="120"/>
      <c r="Q37" s="120"/>
      <c r="R37" s="120"/>
      <c r="S37" s="120"/>
      <c r="T37" s="120"/>
      <c r="U37" s="120"/>
      <c r="V37" s="120"/>
      <c r="W37" s="120"/>
    </row>
    <row r="38" s="1" customFormat="1" ht="30.75" customHeight="1" spans="1:23">
      <c r="A38" s="31" t="s">
        <v>31</v>
      </c>
      <c r="B38" s="31"/>
      <c r="C38" s="31"/>
      <c r="D38" s="31"/>
      <c r="E38" s="31"/>
      <c r="F38" s="31"/>
      <c r="G38" s="31"/>
      <c r="H38" s="120">
        <v>1384160.63</v>
      </c>
      <c r="I38" s="120">
        <v>1384160.63</v>
      </c>
      <c r="J38" s="120"/>
      <c r="K38" s="120"/>
      <c r="L38" s="120">
        <v>1384160.63</v>
      </c>
      <c r="M38" s="120"/>
      <c r="N38" s="120"/>
      <c r="O38" s="120"/>
      <c r="P38" s="120"/>
      <c r="Q38" s="120"/>
      <c r="R38" s="120"/>
      <c r="S38" s="120"/>
      <c r="T38" s="120"/>
      <c r="U38" s="120"/>
      <c r="V38" s="120"/>
      <c r="W38" s="120"/>
    </row>
  </sheetData>
  <mergeCells count="32">
    <mergeCell ref="T1:W1"/>
    <mergeCell ref="A2:W2"/>
    <mergeCell ref="A3:G3"/>
    <mergeCell ref="T3:W3"/>
    <mergeCell ref="H4:W4"/>
    <mergeCell ref="I5:M5"/>
    <mergeCell ref="N5:P5"/>
    <mergeCell ref="R5:W5"/>
    <mergeCell ref="A38:G38"/>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orizontalDpi="600" vertic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22"/>
  <sheetViews>
    <sheetView workbookViewId="0">
      <selection activeCell="A3" sqref="A3:G3"/>
    </sheetView>
  </sheetViews>
  <sheetFormatPr defaultColWidth="9" defaultRowHeight="15" customHeight="1"/>
  <cols>
    <col min="1" max="1" width="5" style="1" customWidth="1"/>
    <col min="2" max="2" width="6.75" style="1" customWidth="1"/>
    <col min="3" max="3" width="8.61666666666667" style="1" customWidth="1"/>
    <col min="4" max="4" width="9.25" style="1" customWidth="1"/>
    <col min="5" max="5" width="5.25" style="1" customWidth="1"/>
    <col min="6" max="6" width="6.375" style="1" customWidth="1"/>
    <col min="7" max="7" width="4.625" style="1" customWidth="1"/>
    <col min="8" max="8" width="5.11666666666667" style="1" customWidth="1"/>
    <col min="9" max="11" width="11.2416666666667" style="1" customWidth="1"/>
    <col min="12" max="12" width="6.375" style="1" customWidth="1"/>
    <col min="13" max="13" width="5.11666666666667" style="1" customWidth="1"/>
    <col min="14" max="16" width="4.125" style="1" customWidth="1"/>
    <col min="17" max="17" width="7" style="1" customWidth="1"/>
    <col min="18" max="18" width="9.625" style="1" customWidth="1"/>
    <col min="19" max="20" width="8.61666666666667" style="1" customWidth="1"/>
    <col min="21" max="21" width="6.625" style="1" customWidth="1"/>
    <col min="22" max="22" width="4.375" style="1" customWidth="1"/>
    <col min="23" max="23" width="9.625" style="1" customWidth="1"/>
    <col min="24" max="257" width="9" style="1" customWidth="1"/>
  </cols>
  <sheetData>
    <row r="1" s="1" customFormat="1" ht="18.75" customHeight="1" spans="1:23">
      <c r="A1" s="114" t="s">
        <v>243</v>
      </c>
      <c r="B1" s="114"/>
      <c r="C1" s="114"/>
      <c r="D1" s="114"/>
      <c r="E1" s="114"/>
      <c r="F1" s="114"/>
      <c r="G1" s="114"/>
      <c r="H1" s="114"/>
      <c r="I1" s="114"/>
      <c r="J1" s="114"/>
      <c r="K1" s="114"/>
      <c r="L1" s="114"/>
      <c r="M1" s="114"/>
      <c r="N1" s="114"/>
      <c r="O1" s="114"/>
      <c r="P1" s="114"/>
      <c r="Q1" s="114"/>
      <c r="R1" s="114"/>
      <c r="S1" s="114"/>
      <c r="T1" s="114"/>
      <c r="U1" s="114"/>
      <c r="V1" s="114"/>
      <c r="W1" s="114"/>
    </row>
    <row r="2" s="1" customFormat="1" ht="26.25" customHeight="1" spans="1:23">
      <c r="A2" s="110" t="s">
        <v>244</v>
      </c>
      <c r="B2" s="110"/>
      <c r="C2" s="110"/>
      <c r="D2" s="110"/>
      <c r="E2" s="110"/>
      <c r="F2" s="110"/>
      <c r="G2" s="110"/>
      <c r="H2" s="110"/>
      <c r="I2" s="110"/>
      <c r="J2" s="110"/>
      <c r="K2" s="110"/>
      <c r="L2" s="110"/>
      <c r="M2" s="110"/>
      <c r="N2" s="110"/>
      <c r="O2" s="110"/>
      <c r="P2" s="110"/>
      <c r="Q2" s="110"/>
      <c r="R2" s="110"/>
      <c r="S2" s="110"/>
      <c r="T2" s="110"/>
      <c r="U2" s="110"/>
      <c r="V2" s="110"/>
      <c r="W2" s="110"/>
    </row>
    <row r="3" s="1" customFormat="1" ht="18.75" customHeight="1" spans="1:23">
      <c r="A3" s="115" t="s">
        <v>245</v>
      </c>
      <c r="B3" s="115"/>
      <c r="C3" s="115"/>
      <c r="D3" s="115"/>
      <c r="E3" s="115"/>
      <c r="F3" s="115"/>
      <c r="G3" s="115"/>
      <c r="H3" s="116"/>
      <c r="I3" s="116"/>
      <c r="J3" s="116"/>
      <c r="K3" s="116"/>
      <c r="L3" s="116"/>
      <c r="M3" s="116"/>
      <c r="N3" s="116"/>
      <c r="O3" s="116"/>
      <c r="P3" s="116"/>
      <c r="Q3" s="116"/>
      <c r="R3" s="116"/>
      <c r="S3" s="116"/>
      <c r="T3" s="116"/>
      <c r="U3" s="116"/>
      <c r="V3" s="114" t="s">
        <v>28</v>
      </c>
      <c r="W3" s="114"/>
    </row>
    <row r="4" s="1" customFormat="1" ht="26.25" customHeight="1" spans="1:23">
      <c r="A4" s="117" t="s">
        <v>246</v>
      </c>
      <c r="B4" s="117" t="s">
        <v>165</v>
      </c>
      <c r="C4" s="117" t="s">
        <v>166</v>
      </c>
      <c r="D4" s="117" t="s">
        <v>247</v>
      </c>
      <c r="E4" s="117" t="s">
        <v>167</v>
      </c>
      <c r="F4" s="117" t="s">
        <v>168</v>
      </c>
      <c r="G4" s="117" t="s">
        <v>248</v>
      </c>
      <c r="H4" s="117" t="s">
        <v>249</v>
      </c>
      <c r="I4" s="117" t="s">
        <v>31</v>
      </c>
      <c r="J4" s="117" t="s">
        <v>250</v>
      </c>
      <c r="K4" s="117"/>
      <c r="L4" s="117"/>
      <c r="M4" s="117"/>
      <c r="N4" s="117" t="s">
        <v>173</v>
      </c>
      <c r="O4" s="117"/>
      <c r="P4" s="117"/>
      <c r="Q4" s="117" t="s">
        <v>38</v>
      </c>
      <c r="R4" s="117" t="s">
        <v>52</v>
      </c>
      <c r="S4" s="117"/>
      <c r="T4" s="117"/>
      <c r="U4" s="117"/>
      <c r="V4" s="117"/>
      <c r="W4" s="117"/>
    </row>
    <row r="5" s="1" customFormat="1" ht="26.25" customHeight="1" spans="1:23">
      <c r="A5" s="117"/>
      <c r="B5" s="117"/>
      <c r="C5" s="117"/>
      <c r="D5" s="117"/>
      <c r="E5" s="117"/>
      <c r="F5" s="117"/>
      <c r="G5" s="117"/>
      <c r="H5" s="117"/>
      <c r="I5" s="117"/>
      <c r="J5" s="117" t="s">
        <v>35</v>
      </c>
      <c r="K5" s="117"/>
      <c r="L5" s="117" t="s">
        <v>36</v>
      </c>
      <c r="M5" s="117" t="s">
        <v>37</v>
      </c>
      <c r="N5" s="117" t="s">
        <v>35</v>
      </c>
      <c r="O5" s="117" t="s">
        <v>36</v>
      </c>
      <c r="P5" s="117" t="s">
        <v>37</v>
      </c>
      <c r="Q5" s="117"/>
      <c r="R5" s="117" t="s">
        <v>34</v>
      </c>
      <c r="S5" s="117" t="s">
        <v>41</v>
      </c>
      <c r="T5" s="117" t="s">
        <v>42</v>
      </c>
      <c r="U5" s="117" t="s">
        <v>43</v>
      </c>
      <c r="V5" s="117" t="s">
        <v>44</v>
      </c>
      <c r="W5" s="117" t="s">
        <v>45</v>
      </c>
    </row>
    <row r="6" s="1" customFormat="1" ht="26.25" customHeight="1" spans="1:23">
      <c r="A6" s="117"/>
      <c r="B6" s="117"/>
      <c r="C6" s="117"/>
      <c r="D6" s="117"/>
      <c r="E6" s="117"/>
      <c r="F6" s="117"/>
      <c r="G6" s="117"/>
      <c r="H6" s="117"/>
      <c r="I6" s="117"/>
      <c r="J6" s="117" t="s">
        <v>34</v>
      </c>
      <c r="K6" s="117" t="s">
        <v>251</v>
      </c>
      <c r="L6" s="117"/>
      <c r="M6" s="117"/>
      <c r="N6" s="117"/>
      <c r="O6" s="117"/>
      <c r="P6" s="117"/>
      <c r="Q6" s="117"/>
      <c r="R6" s="117"/>
      <c r="S6" s="117"/>
      <c r="T6" s="117"/>
      <c r="U6" s="117"/>
      <c r="V6" s="117"/>
      <c r="W6" s="117"/>
    </row>
    <row r="7" s="1" customFormat="1" ht="18.75" customHeight="1" spans="1:23">
      <c r="A7" s="117" t="s">
        <v>60</v>
      </c>
      <c r="B7" s="117" t="s">
        <v>61</v>
      </c>
      <c r="C7" s="117" t="s">
        <v>62</v>
      </c>
      <c r="D7" s="117" t="s">
        <v>63</v>
      </c>
      <c r="E7" s="117" t="s">
        <v>64</v>
      </c>
      <c r="F7" s="117" t="s">
        <v>65</v>
      </c>
      <c r="G7" s="117" t="s">
        <v>66</v>
      </c>
      <c r="H7" s="117" t="s">
        <v>67</v>
      </c>
      <c r="I7" s="117" t="s">
        <v>68</v>
      </c>
      <c r="J7" s="117" t="s">
        <v>69</v>
      </c>
      <c r="K7" s="117" t="s">
        <v>70</v>
      </c>
      <c r="L7" s="117" t="s">
        <v>71</v>
      </c>
      <c r="M7" s="117" t="s">
        <v>72</v>
      </c>
      <c r="N7" s="117" t="s">
        <v>73</v>
      </c>
      <c r="O7" s="117" t="s">
        <v>74</v>
      </c>
      <c r="P7" s="117" t="s">
        <v>179</v>
      </c>
      <c r="Q7" s="117" t="s">
        <v>180</v>
      </c>
      <c r="R7" s="117" t="s">
        <v>181</v>
      </c>
      <c r="S7" s="117" t="s">
        <v>182</v>
      </c>
      <c r="T7" s="117" t="s">
        <v>183</v>
      </c>
      <c r="U7" s="117" t="s">
        <v>184</v>
      </c>
      <c r="V7" s="117" t="s">
        <v>185</v>
      </c>
      <c r="W7" s="117" t="s">
        <v>186</v>
      </c>
    </row>
    <row r="8" s="1" customFormat="1" ht="52.5" customHeight="1" spans="1:23">
      <c r="A8" s="118"/>
      <c r="B8" s="118"/>
      <c r="C8" s="118" t="s">
        <v>252</v>
      </c>
      <c r="D8" s="118"/>
      <c r="E8" s="118"/>
      <c r="F8" s="118"/>
      <c r="G8" s="118"/>
      <c r="H8" s="118"/>
      <c r="I8" s="120">
        <v>600000</v>
      </c>
      <c r="J8" s="120">
        <v>600000</v>
      </c>
      <c r="K8" s="120">
        <v>600000</v>
      </c>
      <c r="L8" s="120"/>
      <c r="M8" s="120"/>
      <c r="N8" s="120"/>
      <c r="O8" s="120"/>
      <c r="P8" s="120"/>
      <c r="Q8" s="120"/>
      <c r="R8" s="120"/>
      <c r="S8" s="120"/>
      <c r="T8" s="120"/>
      <c r="U8" s="120"/>
      <c r="V8" s="120"/>
      <c r="W8" s="120"/>
    </row>
    <row r="9" s="1" customFormat="1" ht="52.5" customHeight="1" outlineLevel="1" spans="1:23">
      <c r="A9" s="118" t="s">
        <v>253</v>
      </c>
      <c r="B9" s="118" t="s">
        <v>254</v>
      </c>
      <c r="C9" s="118" t="s">
        <v>252</v>
      </c>
      <c r="D9" s="118" t="s">
        <v>47</v>
      </c>
      <c r="E9" s="118" t="s">
        <v>81</v>
      </c>
      <c r="F9" s="118" t="s">
        <v>82</v>
      </c>
      <c r="G9" s="118" t="s">
        <v>231</v>
      </c>
      <c r="H9" s="118" t="s">
        <v>232</v>
      </c>
      <c r="I9" s="120">
        <v>60000</v>
      </c>
      <c r="J9" s="120">
        <v>60000</v>
      </c>
      <c r="K9" s="120">
        <v>60000</v>
      </c>
      <c r="L9" s="120"/>
      <c r="M9" s="120"/>
      <c r="N9" s="120"/>
      <c r="O9" s="120"/>
      <c r="P9" s="120"/>
      <c r="Q9" s="120"/>
      <c r="R9" s="120"/>
      <c r="S9" s="120"/>
      <c r="T9" s="120"/>
      <c r="U9" s="120"/>
      <c r="V9" s="120"/>
      <c r="W9" s="120"/>
    </row>
    <row r="10" s="1" customFormat="1" ht="52.5" customHeight="1" outlineLevel="1" spans="1:23">
      <c r="A10" s="118" t="s">
        <v>253</v>
      </c>
      <c r="B10" s="118" t="s">
        <v>254</v>
      </c>
      <c r="C10" s="118" t="s">
        <v>252</v>
      </c>
      <c r="D10" s="118" t="s">
        <v>47</v>
      </c>
      <c r="E10" s="118" t="s">
        <v>81</v>
      </c>
      <c r="F10" s="118" t="s">
        <v>82</v>
      </c>
      <c r="G10" s="118" t="s">
        <v>229</v>
      </c>
      <c r="H10" s="118" t="s">
        <v>230</v>
      </c>
      <c r="I10" s="120">
        <v>390000</v>
      </c>
      <c r="J10" s="120">
        <v>390000</v>
      </c>
      <c r="K10" s="120">
        <v>390000</v>
      </c>
      <c r="L10" s="120"/>
      <c r="M10" s="120"/>
      <c r="N10" s="118"/>
      <c r="O10" s="118"/>
      <c r="P10" s="118"/>
      <c r="Q10" s="120"/>
      <c r="R10" s="120"/>
      <c r="S10" s="120"/>
      <c r="T10" s="120"/>
      <c r="U10" s="120"/>
      <c r="V10" s="120"/>
      <c r="W10" s="120"/>
    </row>
    <row r="11" s="1" customFormat="1" ht="52.5" customHeight="1" outlineLevel="1" spans="1:23">
      <c r="A11" s="118" t="s">
        <v>253</v>
      </c>
      <c r="B11" s="118" t="s">
        <v>254</v>
      </c>
      <c r="C11" s="118" t="s">
        <v>252</v>
      </c>
      <c r="D11" s="118" t="s">
        <v>47</v>
      </c>
      <c r="E11" s="118" t="s">
        <v>81</v>
      </c>
      <c r="F11" s="118" t="s">
        <v>82</v>
      </c>
      <c r="G11" s="118" t="s">
        <v>223</v>
      </c>
      <c r="H11" s="118" t="s">
        <v>224</v>
      </c>
      <c r="I11" s="120">
        <v>10000</v>
      </c>
      <c r="J11" s="120">
        <v>10000</v>
      </c>
      <c r="K11" s="120">
        <v>10000</v>
      </c>
      <c r="L11" s="120"/>
      <c r="M11" s="120"/>
      <c r="N11" s="118"/>
      <c r="O11" s="118"/>
      <c r="P11" s="118"/>
      <c r="Q11" s="120"/>
      <c r="R11" s="120"/>
      <c r="S11" s="120"/>
      <c r="T11" s="120"/>
      <c r="U11" s="120"/>
      <c r="V11" s="120"/>
      <c r="W11" s="120"/>
    </row>
    <row r="12" s="1" customFormat="1" ht="52.5" customHeight="1" outlineLevel="1" spans="1:23">
      <c r="A12" s="118" t="s">
        <v>253</v>
      </c>
      <c r="B12" s="118" t="s">
        <v>254</v>
      </c>
      <c r="C12" s="118" t="s">
        <v>252</v>
      </c>
      <c r="D12" s="118" t="s">
        <v>47</v>
      </c>
      <c r="E12" s="118" t="s">
        <v>81</v>
      </c>
      <c r="F12" s="118" t="s">
        <v>82</v>
      </c>
      <c r="G12" s="118" t="s">
        <v>215</v>
      </c>
      <c r="H12" s="118" t="s">
        <v>216</v>
      </c>
      <c r="I12" s="120">
        <v>20000</v>
      </c>
      <c r="J12" s="120">
        <v>20000</v>
      </c>
      <c r="K12" s="120">
        <v>20000</v>
      </c>
      <c r="L12" s="120"/>
      <c r="M12" s="120"/>
      <c r="N12" s="118"/>
      <c r="O12" s="118"/>
      <c r="P12" s="118"/>
      <c r="Q12" s="120"/>
      <c r="R12" s="120"/>
      <c r="S12" s="120"/>
      <c r="T12" s="120"/>
      <c r="U12" s="120"/>
      <c r="V12" s="120"/>
      <c r="W12" s="120"/>
    </row>
    <row r="13" s="1" customFormat="1" ht="52.5" customHeight="1" outlineLevel="1" spans="1:23">
      <c r="A13" s="118" t="s">
        <v>253</v>
      </c>
      <c r="B13" s="118" t="s">
        <v>254</v>
      </c>
      <c r="C13" s="118" t="s">
        <v>252</v>
      </c>
      <c r="D13" s="118" t="s">
        <v>47</v>
      </c>
      <c r="E13" s="118" t="s">
        <v>81</v>
      </c>
      <c r="F13" s="118" t="s">
        <v>82</v>
      </c>
      <c r="G13" s="118" t="s">
        <v>255</v>
      </c>
      <c r="H13" s="118" t="s">
        <v>256</v>
      </c>
      <c r="I13" s="120">
        <v>10000</v>
      </c>
      <c r="J13" s="120">
        <v>10000</v>
      </c>
      <c r="K13" s="120">
        <v>10000</v>
      </c>
      <c r="L13" s="120"/>
      <c r="M13" s="120"/>
      <c r="N13" s="118"/>
      <c r="O13" s="118"/>
      <c r="P13" s="118"/>
      <c r="Q13" s="120"/>
      <c r="R13" s="120"/>
      <c r="S13" s="120"/>
      <c r="T13" s="120"/>
      <c r="U13" s="120"/>
      <c r="V13" s="120"/>
      <c r="W13" s="120"/>
    </row>
    <row r="14" s="1" customFormat="1" ht="52.5" customHeight="1" outlineLevel="1" spans="1:23">
      <c r="A14" s="118" t="s">
        <v>253</v>
      </c>
      <c r="B14" s="118" t="s">
        <v>254</v>
      </c>
      <c r="C14" s="118" t="s">
        <v>252</v>
      </c>
      <c r="D14" s="118" t="s">
        <v>47</v>
      </c>
      <c r="E14" s="118" t="s">
        <v>81</v>
      </c>
      <c r="F14" s="118" t="s">
        <v>82</v>
      </c>
      <c r="G14" s="118" t="s">
        <v>213</v>
      </c>
      <c r="H14" s="118" t="s">
        <v>214</v>
      </c>
      <c r="I14" s="120">
        <v>10000</v>
      </c>
      <c r="J14" s="120">
        <v>10000</v>
      </c>
      <c r="K14" s="120">
        <v>10000</v>
      </c>
      <c r="L14" s="120"/>
      <c r="M14" s="120"/>
      <c r="N14" s="118"/>
      <c r="O14" s="118"/>
      <c r="P14" s="118"/>
      <c r="Q14" s="120"/>
      <c r="R14" s="120"/>
      <c r="S14" s="120"/>
      <c r="T14" s="120"/>
      <c r="U14" s="120"/>
      <c r="V14" s="120"/>
      <c r="W14" s="120"/>
    </row>
    <row r="15" s="1" customFormat="1" ht="52.5" customHeight="1" outlineLevel="1" spans="1:23">
      <c r="A15" s="118" t="s">
        <v>253</v>
      </c>
      <c r="B15" s="118" t="s">
        <v>254</v>
      </c>
      <c r="C15" s="118" t="s">
        <v>252</v>
      </c>
      <c r="D15" s="118" t="s">
        <v>47</v>
      </c>
      <c r="E15" s="118" t="s">
        <v>81</v>
      </c>
      <c r="F15" s="118" t="s">
        <v>82</v>
      </c>
      <c r="G15" s="118" t="s">
        <v>257</v>
      </c>
      <c r="H15" s="118" t="s">
        <v>258</v>
      </c>
      <c r="I15" s="120">
        <v>26000</v>
      </c>
      <c r="J15" s="120">
        <v>26000</v>
      </c>
      <c r="K15" s="120">
        <v>26000</v>
      </c>
      <c r="L15" s="120"/>
      <c r="M15" s="120"/>
      <c r="N15" s="118"/>
      <c r="O15" s="118"/>
      <c r="P15" s="118"/>
      <c r="Q15" s="120"/>
      <c r="R15" s="120"/>
      <c r="S15" s="120"/>
      <c r="T15" s="120"/>
      <c r="U15" s="120"/>
      <c r="V15" s="120"/>
      <c r="W15" s="120"/>
    </row>
    <row r="16" s="1" customFormat="1" ht="52.5" customHeight="1" outlineLevel="1" spans="1:23">
      <c r="A16" s="118" t="s">
        <v>253</v>
      </c>
      <c r="B16" s="118" t="s">
        <v>254</v>
      </c>
      <c r="C16" s="118" t="s">
        <v>252</v>
      </c>
      <c r="D16" s="118" t="s">
        <v>47</v>
      </c>
      <c r="E16" s="118" t="s">
        <v>81</v>
      </c>
      <c r="F16" s="118" t="s">
        <v>82</v>
      </c>
      <c r="G16" s="118" t="s">
        <v>227</v>
      </c>
      <c r="H16" s="118" t="s">
        <v>228</v>
      </c>
      <c r="I16" s="120">
        <v>20000</v>
      </c>
      <c r="J16" s="120">
        <v>20000</v>
      </c>
      <c r="K16" s="120">
        <v>20000</v>
      </c>
      <c r="L16" s="120"/>
      <c r="M16" s="120"/>
      <c r="N16" s="118"/>
      <c r="O16" s="118"/>
      <c r="P16" s="118"/>
      <c r="Q16" s="120"/>
      <c r="R16" s="120"/>
      <c r="S16" s="120"/>
      <c r="T16" s="120"/>
      <c r="U16" s="120"/>
      <c r="V16" s="120"/>
      <c r="W16" s="120"/>
    </row>
    <row r="17" s="1" customFormat="1" ht="52.5" customHeight="1" outlineLevel="1" spans="1:23">
      <c r="A17" s="118" t="s">
        <v>253</v>
      </c>
      <c r="B17" s="118" t="s">
        <v>254</v>
      </c>
      <c r="C17" s="118" t="s">
        <v>252</v>
      </c>
      <c r="D17" s="118" t="s">
        <v>47</v>
      </c>
      <c r="E17" s="118" t="s">
        <v>81</v>
      </c>
      <c r="F17" s="118" t="s">
        <v>82</v>
      </c>
      <c r="G17" s="118" t="s">
        <v>209</v>
      </c>
      <c r="H17" s="118" t="s">
        <v>210</v>
      </c>
      <c r="I17" s="120">
        <v>20000</v>
      </c>
      <c r="J17" s="120">
        <v>20000</v>
      </c>
      <c r="K17" s="120">
        <v>20000</v>
      </c>
      <c r="L17" s="120"/>
      <c r="M17" s="120"/>
      <c r="N17" s="118"/>
      <c r="O17" s="118"/>
      <c r="P17" s="118"/>
      <c r="Q17" s="120"/>
      <c r="R17" s="120"/>
      <c r="S17" s="120"/>
      <c r="T17" s="120"/>
      <c r="U17" s="120"/>
      <c r="V17" s="120"/>
      <c r="W17" s="120"/>
    </row>
    <row r="18" s="1" customFormat="1" ht="52.5" customHeight="1" outlineLevel="1" spans="1:23">
      <c r="A18" s="118" t="s">
        <v>253</v>
      </c>
      <c r="B18" s="118" t="s">
        <v>254</v>
      </c>
      <c r="C18" s="118" t="s">
        <v>252</v>
      </c>
      <c r="D18" s="118" t="s">
        <v>47</v>
      </c>
      <c r="E18" s="118" t="s">
        <v>81</v>
      </c>
      <c r="F18" s="118" t="s">
        <v>82</v>
      </c>
      <c r="G18" s="118" t="s">
        <v>259</v>
      </c>
      <c r="H18" s="118" t="s">
        <v>260</v>
      </c>
      <c r="I18" s="120">
        <v>26000</v>
      </c>
      <c r="J18" s="120">
        <v>26000</v>
      </c>
      <c r="K18" s="120">
        <v>26000</v>
      </c>
      <c r="L18" s="120"/>
      <c r="M18" s="120"/>
      <c r="N18" s="118"/>
      <c r="O18" s="118"/>
      <c r="P18" s="118"/>
      <c r="Q18" s="120"/>
      <c r="R18" s="120"/>
      <c r="S18" s="120"/>
      <c r="T18" s="120"/>
      <c r="U18" s="120"/>
      <c r="V18" s="120"/>
      <c r="W18" s="120"/>
    </row>
    <row r="19" s="1" customFormat="1" ht="52.5" customHeight="1" outlineLevel="1" spans="1:23">
      <c r="A19" s="118" t="s">
        <v>253</v>
      </c>
      <c r="B19" s="118" t="s">
        <v>254</v>
      </c>
      <c r="C19" s="118" t="s">
        <v>252</v>
      </c>
      <c r="D19" s="118" t="s">
        <v>47</v>
      </c>
      <c r="E19" s="118" t="s">
        <v>81</v>
      </c>
      <c r="F19" s="118" t="s">
        <v>82</v>
      </c>
      <c r="G19" s="118" t="s">
        <v>261</v>
      </c>
      <c r="H19" s="118" t="s">
        <v>262</v>
      </c>
      <c r="I19" s="120">
        <v>8000</v>
      </c>
      <c r="J19" s="120">
        <v>8000</v>
      </c>
      <c r="K19" s="120">
        <v>8000</v>
      </c>
      <c r="L19" s="120"/>
      <c r="M19" s="120"/>
      <c r="N19" s="118"/>
      <c r="O19" s="118"/>
      <c r="P19" s="118"/>
      <c r="Q19" s="120"/>
      <c r="R19" s="120"/>
      <c r="S19" s="120"/>
      <c r="T19" s="120"/>
      <c r="U19" s="120"/>
      <c r="V19" s="120"/>
      <c r="W19" s="120"/>
    </row>
    <row r="20" s="1" customFormat="1" ht="52.5" customHeight="1" spans="1:23">
      <c r="A20" s="118"/>
      <c r="B20" s="118"/>
      <c r="C20" s="118" t="s">
        <v>263</v>
      </c>
      <c r="D20" s="118"/>
      <c r="E20" s="118"/>
      <c r="F20" s="118"/>
      <c r="G20" s="118"/>
      <c r="H20" s="118"/>
      <c r="I20" s="120">
        <v>50000</v>
      </c>
      <c r="J20" s="120"/>
      <c r="K20" s="120"/>
      <c r="L20" s="120"/>
      <c r="M20" s="120"/>
      <c r="N20" s="118"/>
      <c r="O20" s="118"/>
      <c r="P20" s="118"/>
      <c r="Q20" s="120"/>
      <c r="R20" s="120">
        <v>50000</v>
      </c>
      <c r="S20" s="120"/>
      <c r="T20" s="120"/>
      <c r="U20" s="120"/>
      <c r="V20" s="120"/>
      <c r="W20" s="120">
        <v>50000</v>
      </c>
    </row>
    <row r="21" s="1" customFormat="1" ht="52.5" customHeight="1" outlineLevel="1" spans="1:23">
      <c r="A21" s="118" t="s">
        <v>253</v>
      </c>
      <c r="B21" s="118" t="s">
        <v>264</v>
      </c>
      <c r="C21" s="118" t="s">
        <v>263</v>
      </c>
      <c r="D21" s="118" t="s">
        <v>47</v>
      </c>
      <c r="E21" s="118" t="s">
        <v>81</v>
      </c>
      <c r="F21" s="118" t="s">
        <v>82</v>
      </c>
      <c r="G21" s="118" t="s">
        <v>231</v>
      </c>
      <c r="H21" s="118" t="s">
        <v>232</v>
      </c>
      <c r="I21" s="120">
        <v>50000</v>
      </c>
      <c r="J21" s="120"/>
      <c r="K21" s="120"/>
      <c r="L21" s="120"/>
      <c r="M21" s="120"/>
      <c r="N21" s="118"/>
      <c r="O21" s="118"/>
      <c r="P21" s="118"/>
      <c r="Q21" s="120"/>
      <c r="R21" s="120">
        <v>50000</v>
      </c>
      <c r="S21" s="120"/>
      <c r="T21" s="120"/>
      <c r="U21" s="120"/>
      <c r="V21" s="120"/>
      <c r="W21" s="120">
        <v>50000</v>
      </c>
    </row>
    <row r="22" s="1" customFormat="1" ht="30" customHeight="1" spans="1:23">
      <c r="A22" s="119" t="s">
        <v>31</v>
      </c>
      <c r="B22" s="119"/>
      <c r="C22" s="119"/>
      <c r="D22" s="119"/>
      <c r="E22" s="119"/>
      <c r="F22" s="119"/>
      <c r="G22" s="119"/>
      <c r="H22" s="119"/>
      <c r="I22" s="120">
        <v>650000</v>
      </c>
      <c r="J22" s="120">
        <v>600000</v>
      </c>
      <c r="K22" s="120">
        <v>600000</v>
      </c>
      <c r="L22" s="120"/>
      <c r="M22" s="120"/>
      <c r="N22" s="120"/>
      <c r="O22" s="120"/>
      <c r="P22" s="120"/>
      <c r="Q22" s="120"/>
      <c r="R22" s="120">
        <v>50000</v>
      </c>
      <c r="S22" s="120"/>
      <c r="T22" s="120"/>
      <c r="U22" s="120"/>
      <c r="V22" s="120"/>
      <c r="W22" s="120">
        <v>50000</v>
      </c>
    </row>
  </sheetData>
  <mergeCells count="30">
    <mergeCell ref="A1:W1"/>
    <mergeCell ref="A2:W2"/>
    <mergeCell ref="A3:G3"/>
    <mergeCell ref="V3:W3"/>
    <mergeCell ref="J4:M4"/>
    <mergeCell ref="N4:P4"/>
    <mergeCell ref="R4:W4"/>
    <mergeCell ref="J5:K5"/>
    <mergeCell ref="A22:H22"/>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orientation="portrait" horizontalDpi="600"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
  <sheetViews>
    <sheetView workbookViewId="0">
      <selection activeCell="A3" sqref="A3:E3"/>
    </sheetView>
  </sheetViews>
  <sheetFormatPr defaultColWidth="9" defaultRowHeight="15" customHeight="1"/>
  <cols>
    <col min="1" max="9" width="12.5" style="1" customWidth="1"/>
    <col min="10" max="10" width="30" style="1" customWidth="1"/>
    <col min="11" max="257" width="9" style="1" customWidth="1"/>
  </cols>
  <sheetData>
    <row r="1" s="1" customFormat="1" ht="18.75" customHeight="1" spans="1:10">
      <c r="A1" s="109"/>
      <c r="B1" s="109"/>
      <c r="C1" s="109"/>
      <c r="D1" s="109"/>
      <c r="E1" s="109"/>
      <c r="F1" s="109"/>
      <c r="G1" s="109"/>
      <c r="H1" s="109"/>
      <c r="I1" s="109"/>
      <c r="J1" s="113" t="s">
        <v>265</v>
      </c>
    </row>
    <row r="2" s="1" customFormat="1" ht="34.5" customHeight="1" spans="1:10">
      <c r="A2" s="110" t="str">
        <f>"2025"&amp;"年项目支出绩效目标表"</f>
        <v>2025年项目支出绩效目标表</v>
      </c>
      <c r="B2" s="110"/>
      <c r="C2" s="110"/>
      <c r="D2" s="110"/>
      <c r="E2" s="110"/>
      <c r="F2" s="110"/>
      <c r="G2" s="110"/>
      <c r="H2" s="110"/>
      <c r="I2" s="110"/>
      <c r="J2" s="110"/>
    </row>
    <row r="3" s="1" customFormat="1" ht="18.75" customHeight="1" spans="1:10">
      <c r="A3" s="109" t="s">
        <v>1</v>
      </c>
      <c r="B3" s="109"/>
      <c r="C3" s="109"/>
      <c r="D3" s="109"/>
      <c r="E3" s="109"/>
      <c r="F3" s="109"/>
      <c r="G3" s="109"/>
      <c r="H3" s="109"/>
      <c r="I3" s="109"/>
      <c r="J3" s="109"/>
    </row>
    <row r="4" s="1" customFormat="1" ht="32" customHeight="1" spans="1:10">
      <c r="A4" s="111" t="s">
        <v>266</v>
      </c>
      <c r="B4" s="111" t="s">
        <v>267</v>
      </c>
      <c r="C4" s="111" t="s">
        <v>268</v>
      </c>
      <c r="D4" s="111" t="s">
        <v>269</v>
      </c>
      <c r="E4" s="111" t="s">
        <v>270</v>
      </c>
      <c r="F4" s="111" t="s">
        <v>271</v>
      </c>
      <c r="G4" s="111" t="s">
        <v>272</v>
      </c>
      <c r="H4" s="111" t="s">
        <v>273</v>
      </c>
      <c r="I4" s="111" t="s">
        <v>274</v>
      </c>
      <c r="J4" s="111" t="s">
        <v>275</v>
      </c>
    </row>
    <row r="5" s="1" customFormat="1" ht="22.5" customHeight="1" spans="1:10">
      <c r="A5" s="111" t="s">
        <v>60</v>
      </c>
      <c r="B5" s="111" t="s">
        <v>61</v>
      </c>
      <c r="C5" s="111" t="s">
        <v>62</v>
      </c>
      <c r="D5" s="111" t="s">
        <v>63</v>
      </c>
      <c r="E5" s="111" t="s">
        <v>64</v>
      </c>
      <c r="F5" s="111" t="s">
        <v>65</v>
      </c>
      <c r="G5" s="111" t="s">
        <v>66</v>
      </c>
      <c r="H5" s="111" t="s">
        <v>67</v>
      </c>
      <c r="I5" s="111" t="s">
        <v>68</v>
      </c>
      <c r="J5" s="111" t="s">
        <v>69</v>
      </c>
    </row>
    <row r="6" s="1" customFormat="1" ht="52.5" customHeight="1" spans="1:10">
      <c r="A6" s="111" t="s">
        <v>47</v>
      </c>
      <c r="B6" s="111"/>
      <c r="C6" s="111"/>
      <c r="D6" s="111"/>
      <c r="E6" s="111"/>
      <c r="F6" s="111"/>
      <c r="G6" s="111"/>
      <c r="H6" s="111"/>
      <c r="I6" s="111"/>
      <c r="J6" s="111"/>
    </row>
    <row r="7" s="1" customFormat="1" ht="52.5" customHeight="1" outlineLevel="1" spans="1:10">
      <c r="A7" s="112" t="s">
        <v>263</v>
      </c>
      <c r="B7" s="112" t="s">
        <v>276</v>
      </c>
      <c r="C7" s="112" t="s">
        <v>277</v>
      </c>
      <c r="D7" s="112" t="s">
        <v>278</v>
      </c>
      <c r="E7" s="112" t="s">
        <v>279</v>
      </c>
      <c r="F7" s="112" t="s">
        <v>280</v>
      </c>
      <c r="G7" s="111" t="s">
        <v>281</v>
      </c>
      <c r="H7" s="111" t="s">
        <v>282</v>
      </c>
      <c r="I7" s="112" t="s">
        <v>283</v>
      </c>
      <c r="J7" s="112" t="s">
        <v>284</v>
      </c>
    </row>
    <row r="8" s="1" customFormat="1" ht="52.5" customHeight="1" outlineLevel="1" spans="1:10">
      <c r="A8" s="112"/>
      <c r="B8" s="112"/>
      <c r="C8" s="112" t="s">
        <v>277</v>
      </c>
      <c r="D8" s="112" t="s">
        <v>285</v>
      </c>
      <c r="E8" s="112" t="s">
        <v>286</v>
      </c>
      <c r="F8" s="112" t="s">
        <v>287</v>
      </c>
      <c r="G8" s="111" t="s">
        <v>288</v>
      </c>
      <c r="H8" s="111" t="s">
        <v>289</v>
      </c>
      <c r="I8" s="112" t="s">
        <v>290</v>
      </c>
      <c r="J8" s="112" t="s">
        <v>284</v>
      </c>
    </row>
    <row r="9" s="1" customFormat="1" ht="52.5" customHeight="1" outlineLevel="1" spans="1:10">
      <c r="A9" s="112"/>
      <c r="B9" s="112"/>
      <c r="C9" s="112" t="s">
        <v>277</v>
      </c>
      <c r="D9" s="112" t="s">
        <v>291</v>
      </c>
      <c r="E9" s="112" t="s">
        <v>292</v>
      </c>
      <c r="F9" s="112" t="s">
        <v>280</v>
      </c>
      <c r="G9" s="111" t="s">
        <v>281</v>
      </c>
      <c r="H9" s="111" t="s">
        <v>293</v>
      </c>
      <c r="I9" s="112" t="s">
        <v>290</v>
      </c>
      <c r="J9" s="112" t="s">
        <v>284</v>
      </c>
    </row>
    <row r="10" s="1" customFormat="1" ht="52.5" customHeight="1" outlineLevel="1" spans="1:10">
      <c r="A10" s="112"/>
      <c r="B10" s="112"/>
      <c r="C10" s="112" t="s">
        <v>294</v>
      </c>
      <c r="D10" s="112" t="s">
        <v>295</v>
      </c>
      <c r="E10" s="112" t="s">
        <v>296</v>
      </c>
      <c r="F10" s="112" t="s">
        <v>287</v>
      </c>
      <c r="G10" s="111" t="s">
        <v>288</v>
      </c>
      <c r="H10" s="111" t="s">
        <v>289</v>
      </c>
      <c r="I10" s="112" t="s">
        <v>290</v>
      </c>
      <c r="J10" s="112" t="s">
        <v>284</v>
      </c>
    </row>
    <row r="11" s="1" customFormat="1" ht="52.5" customHeight="1" outlineLevel="1" spans="1:10">
      <c r="A11" s="112"/>
      <c r="B11" s="112"/>
      <c r="C11" s="112" t="s">
        <v>297</v>
      </c>
      <c r="D11" s="112" t="s">
        <v>298</v>
      </c>
      <c r="E11" s="112" t="s">
        <v>299</v>
      </c>
      <c r="F11" s="112" t="s">
        <v>287</v>
      </c>
      <c r="G11" s="111" t="s">
        <v>288</v>
      </c>
      <c r="H11" s="111" t="s">
        <v>289</v>
      </c>
      <c r="I11" s="112" t="s">
        <v>290</v>
      </c>
      <c r="J11" s="112" t="s">
        <v>300</v>
      </c>
    </row>
    <row r="12" s="1" customFormat="1" ht="52.5" customHeight="1" outlineLevel="1" spans="1:10">
      <c r="A12" s="112" t="s">
        <v>252</v>
      </c>
      <c r="B12" s="112" t="s">
        <v>301</v>
      </c>
      <c r="C12" s="112" t="s">
        <v>277</v>
      </c>
      <c r="D12" s="112" t="s">
        <v>278</v>
      </c>
      <c r="E12" s="112" t="s">
        <v>302</v>
      </c>
      <c r="F12" s="112" t="s">
        <v>280</v>
      </c>
      <c r="G12" s="111" t="s">
        <v>281</v>
      </c>
      <c r="H12" s="111" t="s">
        <v>282</v>
      </c>
      <c r="I12" s="112" t="s">
        <v>283</v>
      </c>
      <c r="J12" s="112" t="s">
        <v>276</v>
      </c>
    </row>
    <row r="13" s="1" customFormat="1" ht="52.5" customHeight="1" outlineLevel="1" spans="1:10">
      <c r="A13" s="112"/>
      <c r="B13" s="112"/>
      <c r="C13" s="112" t="s">
        <v>277</v>
      </c>
      <c r="D13" s="112" t="s">
        <v>285</v>
      </c>
      <c r="E13" s="112" t="s">
        <v>303</v>
      </c>
      <c r="F13" s="112" t="s">
        <v>287</v>
      </c>
      <c r="G13" s="111" t="s">
        <v>288</v>
      </c>
      <c r="H13" s="111" t="s">
        <v>289</v>
      </c>
      <c r="I13" s="112" t="s">
        <v>290</v>
      </c>
      <c r="J13" s="112" t="s">
        <v>276</v>
      </c>
    </row>
    <row r="14" s="1" customFormat="1" ht="52.5" customHeight="1" outlineLevel="1" spans="1:10">
      <c r="A14" s="112"/>
      <c r="B14" s="112"/>
      <c r="C14" s="112" t="s">
        <v>277</v>
      </c>
      <c r="D14" s="112" t="s">
        <v>291</v>
      </c>
      <c r="E14" s="112" t="s">
        <v>304</v>
      </c>
      <c r="F14" s="112" t="s">
        <v>280</v>
      </c>
      <c r="G14" s="111" t="s">
        <v>281</v>
      </c>
      <c r="H14" s="111" t="s">
        <v>293</v>
      </c>
      <c r="I14" s="112" t="s">
        <v>290</v>
      </c>
      <c r="J14" s="112" t="s">
        <v>276</v>
      </c>
    </row>
    <row r="15" s="1" customFormat="1" ht="52.5" customHeight="1" outlineLevel="1" spans="1:10">
      <c r="A15" s="112"/>
      <c r="B15" s="112"/>
      <c r="C15" s="112" t="s">
        <v>294</v>
      </c>
      <c r="D15" s="112" t="s">
        <v>295</v>
      </c>
      <c r="E15" s="112" t="s">
        <v>305</v>
      </c>
      <c r="F15" s="112" t="s">
        <v>287</v>
      </c>
      <c r="G15" s="111" t="s">
        <v>288</v>
      </c>
      <c r="H15" s="111" t="s">
        <v>289</v>
      </c>
      <c r="I15" s="112" t="s">
        <v>290</v>
      </c>
      <c r="J15" s="112" t="s">
        <v>276</v>
      </c>
    </row>
    <row r="16" s="1" customFormat="1" ht="52.5" customHeight="1" outlineLevel="1" spans="1:10">
      <c r="A16" s="112"/>
      <c r="B16" s="112"/>
      <c r="C16" s="112" t="s">
        <v>297</v>
      </c>
      <c r="D16" s="112" t="s">
        <v>298</v>
      </c>
      <c r="E16" s="112" t="s">
        <v>306</v>
      </c>
      <c r="F16" s="112" t="s">
        <v>287</v>
      </c>
      <c r="G16" s="111" t="s">
        <v>288</v>
      </c>
      <c r="H16" s="111" t="s">
        <v>289</v>
      </c>
      <c r="I16" s="112" t="s">
        <v>290</v>
      </c>
      <c r="J16" s="112" t="s">
        <v>276</v>
      </c>
    </row>
  </sheetData>
  <mergeCells count="6">
    <mergeCell ref="A2:J2"/>
    <mergeCell ref="A3:E3"/>
    <mergeCell ref="A7:A11"/>
    <mergeCell ref="A12:A16"/>
    <mergeCell ref="B7:B11"/>
    <mergeCell ref="B12:B16"/>
  </mergeCells>
  <pageMargins left="0.75" right="0.75" top="1" bottom="1" header="0.5" footer="0.5"/>
  <pageSetup paperSize="9"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Application>ONLYOFFICE/7.5.1.23</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dc:creator>
  <cp:lastModifiedBy>OPT-7060</cp:lastModifiedBy>
  <cp:revision>1</cp:revision>
  <dcterms:created xsi:type="dcterms:W3CDTF">2023-05-12T11:23:00Z</dcterms:created>
  <dcterms:modified xsi:type="dcterms:W3CDTF">2025-04-29T00:55:05Z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4827D4DE30B54777BD1C147B50322E44_12</vt:lpwstr>
  </property>
  <property fmtid="{D5CDD505-2E9C-101B-9397-08002B2CF9AE}" pid="3" name="KSOProductBuildVer">
    <vt:lpwstr>2052-12.1.0.20784</vt:lpwstr>
  </property>
</Properties>
</file>