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definedNames>
    <definedName name="_xlnm._FilterDatabase" localSheetId="0" hidden="1">Sheet1!$A$4:$W$36</definedName>
  </definedNames>
  <calcPr calcId="144525" concurrentCalc="0"/>
</workbook>
</file>

<file path=xl/sharedStrings.xml><?xml version="1.0" encoding="utf-8"?>
<sst xmlns="http://schemas.openxmlformats.org/spreadsheetml/2006/main" count="58">
  <si>
    <t>芒市2025年3月财政衔接推进乡村振兴补助资金收支情况表（截至2025年3月31日）</t>
  </si>
  <si>
    <t>序号</t>
  </si>
  <si>
    <t>项目实施单位</t>
  </si>
  <si>
    <t>项目名称</t>
  </si>
  <si>
    <t>到位金额（万元）</t>
  </si>
  <si>
    <t>支出金额（万元）</t>
  </si>
  <si>
    <t>结余金额（万元）</t>
  </si>
  <si>
    <t>支出进度（%）</t>
  </si>
  <si>
    <t>小计</t>
  </si>
  <si>
    <t>中央</t>
  </si>
  <si>
    <t>省级</t>
  </si>
  <si>
    <t>州级</t>
  </si>
  <si>
    <t>市级</t>
  </si>
  <si>
    <t>芒市合计</t>
  </si>
  <si>
    <t>芒市农业农村局</t>
  </si>
  <si>
    <t>芒市2025年雨露计划</t>
  </si>
  <si>
    <t>芒市2025年脱贫人口小额信贷贴息</t>
  </si>
  <si>
    <t>芒市2025年农村公厕建设项目</t>
  </si>
  <si>
    <t>芒市2025年烟区基础设施项目</t>
  </si>
  <si>
    <t>芒市2025年脱贫户和监测对象肉牛产业发展奖补项目</t>
  </si>
  <si>
    <t>芒市2025年村庄照明建设项目</t>
  </si>
  <si>
    <t>芒市农业农村局小计</t>
  </si>
  <si>
    <t>芒市人力资源和社会保障局</t>
  </si>
  <si>
    <t>芒市2025年监测对象乡村公益性岗位</t>
  </si>
  <si>
    <t>芒市脱贫人口和监测对象跨省务工一次性交通补助</t>
  </si>
  <si>
    <t>芒市脱贫人口和监测对象省内州外务工一次性交通补助</t>
  </si>
  <si>
    <t>芒市人力资源和社会保障局小计</t>
  </si>
  <si>
    <t>芒市林业和草原局</t>
  </si>
  <si>
    <t>铁皮石斛种植基地基础设施建设项目</t>
  </si>
  <si>
    <t>芒市林业和草原局小计</t>
  </si>
  <si>
    <t>芒市镇人民政府</t>
  </si>
  <si>
    <t>芒市镇大湾村委会广相村小组道路硬化项目</t>
  </si>
  <si>
    <t>芒市镇人民政府小计</t>
  </si>
  <si>
    <t>勐戛镇人民政府</t>
  </si>
  <si>
    <t>勐戛易地搬迁育苗基地</t>
  </si>
  <si>
    <t>勐戛镇蓝莓设施农业基地建设项目</t>
  </si>
  <si>
    <t>勐戛镇杨家场村老缅城小组美丽乡村改造提升项目</t>
  </si>
  <si>
    <t>勐戛镇人民政府小计</t>
  </si>
  <si>
    <t>芒海镇人民政府</t>
  </si>
  <si>
    <t>芒海镇芒海村南毕比小组村内环境提升建设项目</t>
  </si>
  <si>
    <t>芒海镇人民政府小计</t>
  </si>
  <si>
    <t>风平镇人民政府</t>
  </si>
  <si>
    <t>风平镇法帕村等5个村年产3万吨鲜食玉米建设项目</t>
  </si>
  <si>
    <t>腊掌村委会芒蚌村污水收集处理项目</t>
  </si>
  <si>
    <t>风平镇人民政府小计</t>
  </si>
  <si>
    <t>江东乡人民政府</t>
  </si>
  <si>
    <t>江东乡李子坪村等6个村茶叶加工厂建设项目</t>
  </si>
  <si>
    <t>江东乡人民政府小计</t>
  </si>
  <si>
    <t>中山乡人民政府</t>
  </si>
  <si>
    <t>中山乡芒丙、新官城小组民族特色村寨建设项目</t>
  </si>
  <si>
    <t>中山乡人民政府小计</t>
  </si>
  <si>
    <t>三台山乡人民政府</t>
  </si>
  <si>
    <t>芒市三台山乡2025年以工代赈项目</t>
  </si>
  <si>
    <t>三台山乡人民政府小计</t>
  </si>
  <si>
    <t>遮放农场社区管理委员会</t>
  </si>
  <si>
    <t>芒市农垦咖啡产业基地建设项目</t>
  </si>
  <si>
    <t>芒市农垦咖啡产业基地生产道路建设项目</t>
  </si>
  <si>
    <t>遮放农场社区管理委员会小计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</si>
</sst>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color theme="1"/>
      <name val="方正小标宋_GBK"/>
      <charset val="134"/>
    </font>
    <font>
      <sz val="11"/>
      <color theme="1"/>
      <name val="方正仿宋_GBK"/>
      <charset val="134"/>
    </font>
    <font>
      <sz val="11"/>
      <color theme="1"/>
      <name val="宋体"/>
      <charset val="134"/>
      <scheme val="major"/>
    </font>
    <font>
      <sz val="10"/>
      <name val="宋体"/>
      <charset val="134"/>
      <scheme val="major"/>
    </font>
    <font>
      <sz val="11"/>
      <name val="宋体"/>
      <charset val="134"/>
      <scheme val="maj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21" borderId="10" applyNumberFormat="0" applyAlignment="0" applyProtection="0">
      <alignment vertical="center"/>
    </xf>
    <xf numFmtId="0" fontId="20" fillId="21" borderId="7" applyNumberFormat="0" applyAlignment="0" applyProtection="0">
      <alignment vertical="center"/>
    </xf>
    <xf numFmtId="0" fontId="21" fillId="24" borderId="11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2" borderId="5" xfId="0" applyNumberFormat="1" applyFont="1" applyFill="1" applyBorder="1" applyAlignment="1">
      <alignment horizontal="center" vertical="center" shrinkToFit="1"/>
    </xf>
    <xf numFmtId="0" fontId="4" fillId="0" borderId="0" xfId="0" applyNumberFormat="1" applyFont="1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0" fontId="4" fillId="2" borderId="1" xfId="0" applyNumberFormat="1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W37"/>
  <sheetViews>
    <sheetView tabSelected="1" workbookViewId="0">
      <selection activeCell="R9" sqref="R9"/>
    </sheetView>
  </sheetViews>
  <sheetFormatPr defaultColWidth="9" defaultRowHeight="15"/>
  <cols>
    <col min="1" max="1" width="9" style="1"/>
    <col min="2" max="2" width="9" style="2"/>
    <col min="3" max="3" width="19.875" style="1" customWidth="1"/>
    <col min="4" max="4" width="10.375" style="1"/>
    <col min="5" max="6" width="9.125" style="1"/>
    <col min="7" max="7" width="9" style="1"/>
    <col min="8" max="8" width="9.125" style="1"/>
    <col min="9" max="9" width="9.5" style="1" customWidth="1"/>
    <col min="10" max="11" width="8.5" style="1" customWidth="1"/>
    <col min="12" max="12" width="9" style="1"/>
    <col min="13" max="13" width="9.125" style="1"/>
    <col min="14" max="19" width="9" style="1"/>
    <col min="20" max="20" width="11.125" style="1"/>
    <col min="21" max="16384" width="9" style="1"/>
  </cols>
  <sheetData>
    <row r="1" s="1" customFormat="1" ht="54" customHeight="1" spans="1:2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49" customHeight="1" spans="1:23">
      <c r="A2" s="4" t="s">
        <v>1</v>
      </c>
      <c r="B2" s="5" t="s">
        <v>2</v>
      </c>
      <c r="C2" s="5" t="s">
        <v>3</v>
      </c>
      <c r="D2" s="4" t="s">
        <v>4</v>
      </c>
      <c r="E2" s="4"/>
      <c r="F2" s="4"/>
      <c r="G2" s="4"/>
      <c r="H2" s="4"/>
      <c r="I2" s="4" t="s">
        <v>5</v>
      </c>
      <c r="J2" s="4"/>
      <c r="K2" s="4"/>
      <c r="L2" s="4"/>
      <c r="M2" s="4"/>
      <c r="N2" s="4" t="s">
        <v>6</v>
      </c>
      <c r="O2" s="4"/>
      <c r="P2" s="4"/>
      <c r="Q2" s="4"/>
      <c r="R2" s="4"/>
      <c r="S2" s="4" t="s">
        <v>7</v>
      </c>
      <c r="T2" s="4"/>
      <c r="U2" s="4"/>
      <c r="V2" s="4"/>
      <c r="W2" s="4"/>
    </row>
    <row r="3" s="1" customFormat="1" ht="49" customHeight="1" spans="1:23">
      <c r="A3" s="4"/>
      <c r="B3" s="5"/>
      <c r="C3" s="5"/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8</v>
      </c>
      <c r="O3" s="4" t="s">
        <v>9</v>
      </c>
      <c r="P3" s="4" t="s">
        <v>10</v>
      </c>
      <c r="Q3" s="4" t="s">
        <v>11</v>
      </c>
      <c r="R3" s="4" t="s">
        <v>12</v>
      </c>
      <c r="S3" s="4" t="s">
        <v>8</v>
      </c>
      <c r="T3" s="4" t="s">
        <v>9</v>
      </c>
      <c r="U3" s="4" t="s">
        <v>10</v>
      </c>
      <c r="V3" s="4" t="s">
        <v>11</v>
      </c>
      <c r="W3" s="4" t="s">
        <v>12</v>
      </c>
    </row>
    <row r="4" s="1" customFormat="1" ht="49" customHeight="1" spans="1:23">
      <c r="A4" s="6" t="s">
        <v>13</v>
      </c>
      <c r="B4" s="7"/>
      <c r="C4" s="8"/>
      <c r="D4" s="9">
        <f>D11+D15+D17+D19+D23+D25+D28+D30+D32+D34+D37</f>
        <v>6881</v>
      </c>
      <c r="E4" s="9">
        <f>E11+E15+E17+E19+E23+E25+E28+E30+E32+E34+E37</f>
        <v>5198</v>
      </c>
      <c r="F4" s="9">
        <f t="shared" ref="F4:R4" si="0">F11+F15+F17+F19+F23+F25+F28+F30+F32+F34+F37</f>
        <v>1683</v>
      </c>
      <c r="G4" s="9">
        <f t="shared" si="0"/>
        <v>0</v>
      </c>
      <c r="H4" s="9">
        <f t="shared" si="0"/>
        <v>0</v>
      </c>
      <c r="I4" s="9">
        <f t="shared" si="0"/>
        <v>1831.06</v>
      </c>
      <c r="J4" s="9">
        <f t="shared" si="0"/>
        <v>1382.91</v>
      </c>
      <c r="K4" s="9">
        <f t="shared" si="0"/>
        <v>448.15</v>
      </c>
      <c r="L4" s="9">
        <f t="shared" si="0"/>
        <v>0</v>
      </c>
      <c r="M4" s="9">
        <f t="shared" si="0"/>
        <v>0</v>
      </c>
      <c r="N4" s="9">
        <f t="shared" si="0"/>
        <v>5049.94</v>
      </c>
      <c r="O4" s="9">
        <f t="shared" si="0"/>
        <v>3815.09</v>
      </c>
      <c r="P4" s="9">
        <f t="shared" si="0"/>
        <v>1234.85</v>
      </c>
      <c r="Q4" s="9">
        <f t="shared" si="0"/>
        <v>0</v>
      </c>
      <c r="R4" s="9">
        <f t="shared" si="0"/>
        <v>0</v>
      </c>
      <c r="S4" s="16">
        <f t="shared" ref="S4:W4" si="1">I4/D4</f>
        <v>0.266103763987793</v>
      </c>
      <c r="T4" s="16">
        <f t="shared" si="1"/>
        <v>0.266046556367834</v>
      </c>
      <c r="U4" s="16">
        <f t="shared" si="1"/>
        <v>0.266280451574569</v>
      </c>
      <c r="V4" s="16" t="e">
        <f t="shared" si="1"/>
        <v>#DIV/0!</v>
      </c>
      <c r="W4" s="16" t="e">
        <f t="shared" si="1"/>
        <v>#DIV/0!</v>
      </c>
    </row>
    <row r="5" s="1" customFormat="1" ht="30" spans="1:23">
      <c r="A5" s="10">
        <v>1</v>
      </c>
      <c r="B5" s="5" t="s">
        <v>14</v>
      </c>
      <c r="C5" s="11" t="s">
        <v>15</v>
      </c>
      <c r="D5" s="12">
        <v>208.2</v>
      </c>
      <c r="E5" s="12">
        <v>208.2</v>
      </c>
      <c r="F5" s="12"/>
      <c r="G5" s="12"/>
      <c r="H5" s="12"/>
      <c r="I5" s="12">
        <f t="shared" ref="I5:I10" si="2">SUM(J5:M5)</f>
        <v>133.75</v>
      </c>
      <c r="J5" s="12">
        <v>133.75</v>
      </c>
      <c r="K5" s="12"/>
      <c r="L5" s="12"/>
      <c r="M5" s="12"/>
      <c r="N5" s="12">
        <f t="shared" ref="N5:N10" si="3">SUM(O5:R5)</f>
        <v>74.45</v>
      </c>
      <c r="O5" s="12">
        <f t="shared" ref="O5:O10" si="4">E5-J5</f>
        <v>74.45</v>
      </c>
      <c r="P5" s="12"/>
      <c r="Q5" s="12"/>
      <c r="R5" s="12"/>
      <c r="S5" s="17">
        <f t="shared" ref="S5:S37" si="5">I5/D5</f>
        <v>0.642411143131604</v>
      </c>
      <c r="T5" s="17">
        <f t="shared" ref="T5:T37" si="6">J5/E5</f>
        <v>0.642411143131604</v>
      </c>
      <c r="U5" s="17" t="e">
        <f t="shared" ref="U5:U37" si="7">K5/F5</f>
        <v>#DIV/0!</v>
      </c>
      <c r="V5" s="17" t="e">
        <f t="shared" ref="V5:V37" si="8">L5/G5</f>
        <v>#DIV/0!</v>
      </c>
      <c r="W5" s="17" t="e">
        <f t="shared" ref="W5:W37" si="9">M5/H5</f>
        <v>#DIV/0!</v>
      </c>
    </row>
    <row r="6" s="1" customFormat="1" ht="30" spans="1:23">
      <c r="A6" s="10">
        <v>2</v>
      </c>
      <c r="B6" s="5" t="s">
        <v>14</v>
      </c>
      <c r="C6" s="11" t="s">
        <v>16</v>
      </c>
      <c r="D6" s="12">
        <v>250</v>
      </c>
      <c r="E6" s="12">
        <v>250</v>
      </c>
      <c r="F6" s="12"/>
      <c r="G6" s="12"/>
      <c r="H6" s="12"/>
      <c r="I6" s="12">
        <f t="shared" si="2"/>
        <v>72.5</v>
      </c>
      <c r="J6" s="12">
        <v>72.5</v>
      </c>
      <c r="K6" s="12"/>
      <c r="L6" s="12"/>
      <c r="M6" s="12"/>
      <c r="N6" s="12">
        <f t="shared" si="3"/>
        <v>177.5</v>
      </c>
      <c r="O6" s="12">
        <f t="shared" si="4"/>
        <v>177.5</v>
      </c>
      <c r="P6" s="12"/>
      <c r="Q6" s="12"/>
      <c r="R6" s="12"/>
      <c r="S6" s="17">
        <f t="shared" si="5"/>
        <v>0.29</v>
      </c>
      <c r="T6" s="17">
        <f t="shared" si="6"/>
        <v>0.29</v>
      </c>
      <c r="U6" s="17" t="e">
        <f t="shared" si="7"/>
        <v>#DIV/0!</v>
      </c>
      <c r="V6" s="17" t="e">
        <f t="shared" si="8"/>
        <v>#DIV/0!</v>
      </c>
      <c r="W6" s="17" t="e">
        <f t="shared" si="9"/>
        <v>#DIV/0!</v>
      </c>
    </row>
    <row r="7" s="1" customFormat="1" ht="30" spans="1:23">
      <c r="A7" s="10">
        <v>3</v>
      </c>
      <c r="B7" s="5" t="s">
        <v>14</v>
      </c>
      <c r="C7" s="11" t="s">
        <v>17</v>
      </c>
      <c r="D7" s="12">
        <v>200</v>
      </c>
      <c r="E7" s="12">
        <v>200</v>
      </c>
      <c r="F7" s="12"/>
      <c r="G7" s="12"/>
      <c r="H7" s="12"/>
      <c r="I7" s="12">
        <f t="shared" si="2"/>
        <v>0</v>
      </c>
      <c r="J7" s="12"/>
      <c r="K7" s="12"/>
      <c r="L7" s="12"/>
      <c r="M7" s="12"/>
      <c r="N7" s="12">
        <f t="shared" si="3"/>
        <v>200</v>
      </c>
      <c r="O7" s="12">
        <f t="shared" si="4"/>
        <v>200</v>
      </c>
      <c r="P7" s="12"/>
      <c r="Q7" s="12"/>
      <c r="R7" s="12"/>
      <c r="S7" s="17">
        <f t="shared" si="5"/>
        <v>0</v>
      </c>
      <c r="T7" s="17">
        <f t="shared" si="6"/>
        <v>0</v>
      </c>
      <c r="U7" s="17" t="e">
        <f t="shared" si="7"/>
        <v>#DIV/0!</v>
      </c>
      <c r="V7" s="17" t="e">
        <f t="shared" si="8"/>
        <v>#DIV/0!</v>
      </c>
      <c r="W7" s="17" t="e">
        <f t="shared" si="9"/>
        <v>#DIV/0!</v>
      </c>
    </row>
    <row r="8" s="1" customFormat="1" ht="30" spans="1:23">
      <c r="A8" s="10">
        <v>4</v>
      </c>
      <c r="B8" s="5" t="s">
        <v>14</v>
      </c>
      <c r="C8" s="11" t="s">
        <v>18</v>
      </c>
      <c r="D8" s="12">
        <v>295</v>
      </c>
      <c r="E8" s="12">
        <v>295</v>
      </c>
      <c r="F8" s="12"/>
      <c r="G8" s="12"/>
      <c r="H8" s="12"/>
      <c r="I8" s="12">
        <f t="shared" si="2"/>
        <v>145</v>
      </c>
      <c r="J8" s="12">
        <v>145</v>
      </c>
      <c r="K8" s="12"/>
      <c r="L8" s="12"/>
      <c r="M8" s="12"/>
      <c r="N8" s="12">
        <f t="shared" si="3"/>
        <v>150</v>
      </c>
      <c r="O8" s="12">
        <f t="shared" si="4"/>
        <v>150</v>
      </c>
      <c r="P8" s="12"/>
      <c r="Q8" s="12"/>
      <c r="R8" s="12"/>
      <c r="S8" s="17">
        <f t="shared" si="5"/>
        <v>0.491525423728814</v>
      </c>
      <c r="T8" s="17">
        <f t="shared" si="6"/>
        <v>0.491525423728814</v>
      </c>
      <c r="U8" s="17" t="e">
        <f t="shared" si="7"/>
        <v>#DIV/0!</v>
      </c>
      <c r="V8" s="17" t="e">
        <f t="shared" si="8"/>
        <v>#DIV/0!</v>
      </c>
      <c r="W8" s="17" t="e">
        <f t="shared" si="9"/>
        <v>#DIV/0!</v>
      </c>
    </row>
    <row r="9" s="1" customFormat="1" ht="45" spans="1:23">
      <c r="A9" s="10">
        <v>5</v>
      </c>
      <c r="B9" s="5" t="s">
        <v>14</v>
      </c>
      <c r="C9" s="11" t="s">
        <v>19</v>
      </c>
      <c r="D9" s="12">
        <v>200</v>
      </c>
      <c r="E9" s="12"/>
      <c r="F9" s="12">
        <v>200</v>
      </c>
      <c r="G9" s="12"/>
      <c r="H9" s="12"/>
      <c r="I9" s="12">
        <f t="shared" si="2"/>
        <v>106.04</v>
      </c>
      <c r="J9" s="12"/>
      <c r="K9" s="12">
        <v>106.04</v>
      </c>
      <c r="L9" s="12"/>
      <c r="M9" s="12"/>
      <c r="N9" s="12">
        <f t="shared" si="3"/>
        <v>93.96</v>
      </c>
      <c r="O9" s="12">
        <f t="shared" si="4"/>
        <v>0</v>
      </c>
      <c r="P9" s="12">
        <f>F9-K9</f>
        <v>93.96</v>
      </c>
      <c r="Q9" s="12"/>
      <c r="R9" s="12"/>
      <c r="S9" s="17">
        <f t="shared" si="5"/>
        <v>0.5302</v>
      </c>
      <c r="T9" s="17" t="e">
        <f t="shared" si="6"/>
        <v>#DIV/0!</v>
      </c>
      <c r="U9" s="17">
        <f t="shared" si="7"/>
        <v>0.5302</v>
      </c>
      <c r="V9" s="17" t="e">
        <f t="shared" si="8"/>
        <v>#DIV/0!</v>
      </c>
      <c r="W9" s="17" t="e">
        <f t="shared" si="9"/>
        <v>#DIV/0!</v>
      </c>
    </row>
    <row r="10" s="1" customFormat="1" ht="30" spans="1:23">
      <c r="A10" s="10">
        <v>6</v>
      </c>
      <c r="B10" s="5" t="s">
        <v>14</v>
      </c>
      <c r="C10" s="11" t="s">
        <v>20</v>
      </c>
      <c r="D10" s="12">
        <v>398</v>
      </c>
      <c r="E10" s="12"/>
      <c r="F10" s="12">
        <v>398</v>
      </c>
      <c r="G10" s="12"/>
      <c r="H10" s="12"/>
      <c r="I10" s="12">
        <f t="shared" si="2"/>
        <v>220.71</v>
      </c>
      <c r="J10" s="12">
        <v>0</v>
      </c>
      <c r="K10" s="12">
        <v>220.71</v>
      </c>
      <c r="L10" s="12"/>
      <c r="M10" s="12"/>
      <c r="N10" s="12">
        <f t="shared" si="3"/>
        <v>177.29</v>
      </c>
      <c r="O10" s="12">
        <f t="shared" si="4"/>
        <v>0</v>
      </c>
      <c r="P10" s="12">
        <f>F10-K10</f>
        <v>177.29</v>
      </c>
      <c r="Q10" s="12"/>
      <c r="R10" s="12"/>
      <c r="S10" s="17">
        <f t="shared" si="5"/>
        <v>0.554547738693467</v>
      </c>
      <c r="T10" s="17" t="e">
        <f t="shared" si="6"/>
        <v>#DIV/0!</v>
      </c>
      <c r="U10" s="17">
        <f t="shared" si="7"/>
        <v>0.554547738693467</v>
      </c>
      <c r="V10" s="17" t="e">
        <f t="shared" si="8"/>
        <v>#DIV/0!</v>
      </c>
      <c r="W10" s="17" t="e">
        <f t="shared" si="9"/>
        <v>#DIV/0!</v>
      </c>
    </row>
    <row r="11" s="1" customFormat="1" ht="42" customHeight="1" spans="1:23">
      <c r="A11" s="6" t="s">
        <v>21</v>
      </c>
      <c r="B11" s="7"/>
      <c r="C11" s="8"/>
      <c r="D11" s="13">
        <f>SUBTOTAL(9,D5:D10)</f>
        <v>1551.2</v>
      </c>
      <c r="E11" s="13">
        <f t="shared" ref="E11:R11" si="10">SUBTOTAL(9,E5:E10)</f>
        <v>953.2</v>
      </c>
      <c r="F11" s="13">
        <f t="shared" si="10"/>
        <v>598</v>
      </c>
      <c r="G11" s="13">
        <f t="shared" si="10"/>
        <v>0</v>
      </c>
      <c r="H11" s="13">
        <f t="shared" si="10"/>
        <v>0</v>
      </c>
      <c r="I11" s="13">
        <f t="shared" si="10"/>
        <v>678</v>
      </c>
      <c r="J11" s="13">
        <f t="shared" si="10"/>
        <v>351.25</v>
      </c>
      <c r="K11" s="13">
        <f t="shared" si="10"/>
        <v>326.75</v>
      </c>
      <c r="L11" s="13">
        <f t="shared" si="10"/>
        <v>0</v>
      </c>
      <c r="M11" s="13">
        <f t="shared" si="10"/>
        <v>0</v>
      </c>
      <c r="N11" s="13">
        <f t="shared" si="10"/>
        <v>873.2</v>
      </c>
      <c r="O11" s="13">
        <f t="shared" si="10"/>
        <v>601.95</v>
      </c>
      <c r="P11" s="13">
        <f t="shared" si="10"/>
        <v>271.25</v>
      </c>
      <c r="Q11" s="13">
        <f t="shared" si="10"/>
        <v>0</v>
      </c>
      <c r="R11" s="13">
        <f t="shared" si="10"/>
        <v>0</v>
      </c>
      <c r="S11" s="16">
        <f t="shared" si="5"/>
        <v>0.437080969571944</v>
      </c>
      <c r="T11" s="16">
        <f t="shared" si="6"/>
        <v>0.368495593789341</v>
      </c>
      <c r="U11" s="16">
        <f t="shared" si="7"/>
        <v>0.546404682274248</v>
      </c>
      <c r="V11" s="16" t="e">
        <f t="shared" si="8"/>
        <v>#DIV/0!</v>
      </c>
      <c r="W11" s="16" t="e">
        <f t="shared" si="9"/>
        <v>#DIV/0!</v>
      </c>
    </row>
    <row r="12" s="1" customFormat="1" ht="45" spans="1:23">
      <c r="A12" s="10">
        <v>7</v>
      </c>
      <c r="B12" s="5" t="s">
        <v>22</v>
      </c>
      <c r="C12" s="11" t="s">
        <v>23</v>
      </c>
      <c r="D12" s="12">
        <v>172.8</v>
      </c>
      <c r="E12" s="12">
        <v>172.8</v>
      </c>
      <c r="F12" s="12"/>
      <c r="G12" s="12"/>
      <c r="H12" s="12"/>
      <c r="I12" s="12">
        <f t="shared" ref="I12:I16" si="11">SUM(J12:M12)</f>
        <v>42.96</v>
      </c>
      <c r="J12" s="14">
        <v>42.96</v>
      </c>
      <c r="K12" s="12"/>
      <c r="L12" s="12"/>
      <c r="M12" s="12"/>
      <c r="N12" s="12">
        <f>SUM(O12:R12)</f>
        <v>129.84</v>
      </c>
      <c r="O12" s="12">
        <f>E12-J12</f>
        <v>129.84</v>
      </c>
      <c r="P12" s="12"/>
      <c r="Q12" s="12"/>
      <c r="R12" s="12"/>
      <c r="S12" s="17">
        <f t="shared" si="5"/>
        <v>0.248611111111111</v>
      </c>
      <c r="T12" s="17">
        <f t="shared" si="6"/>
        <v>0.248611111111111</v>
      </c>
      <c r="U12" s="17" t="e">
        <f t="shared" si="7"/>
        <v>#DIV/0!</v>
      </c>
      <c r="V12" s="17" t="e">
        <f t="shared" si="8"/>
        <v>#DIV/0!</v>
      </c>
      <c r="W12" s="17" t="e">
        <f t="shared" si="9"/>
        <v>#DIV/0!</v>
      </c>
    </row>
    <row r="13" s="1" customFormat="1" ht="45" spans="1:23">
      <c r="A13" s="10">
        <v>8</v>
      </c>
      <c r="B13" s="5" t="s">
        <v>22</v>
      </c>
      <c r="C13" s="11" t="s">
        <v>24</v>
      </c>
      <c r="D13" s="12">
        <v>150</v>
      </c>
      <c r="E13" s="12">
        <v>150</v>
      </c>
      <c r="F13" s="12"/>
      <c r="G13" s="12"/>
      <c r="H13" s="12"/>
      <c r="I13" s="12">
        <f t="shared" si="11"/>
        <v>13.4</v>
      </c>
      <c r="J13" s="12">
        <v>13.4</v>
      </c>
      <c r="K13" s="12"/>
      <c r="L13" s="12"/>
      <c r="M13" s="12"/>
      <c r="N13" s="12">
        <f>SUM(O13:R13)</f>
        <v>136.6</v>
      </c>
      <c r="O13" s="12">
        <f>E13-J13</f>
        <v>136.6</v>
      </c>
      <c r="P13" s="12"/>
      <c r="Q13" s="12"/>
      <c r="R13" s="12"/>
      <c r="S13" s="17">
        <f t="shared" si="5"/>
        <v>0.0893333333333333</v>
      </c>
      <c r="T13" s="17">
        <f t="shared" si="6"/>
        <v>0.0893333333333333</v>
      </c>
      <c r="U13" s="17" t="e">
        <f t="shared" si="7"/>
        <v>#DIV/0!</v>
      </c>
      <c r="V13" s="17" t="e">
        <f t="shared" si="8"/>
        <v>#DIV/0!</v>
      </c>
      <c r="W13" s="17" t="e">
        <f t="shared" si="9"/>
        <v>#DIV/0!</v>
      </c>
    </row>
    <row r="14" s="1" customFormat="1" ht="45" spans="1:23">
      <c r="A14" s="10">
        <v>9</v>
      </c>
      <c r="B14" s="5" t="s">
        <v>22</v>
      </c>
      <c r="C14" s="11" t="s">
        <v>25</v>
      </c>
      <c r="D14" s="12">
        <v>35</v>
      </c>
      <c r="E14" s="12"/>
      <c r="F14" s="12">
        <v>35</v>
      </c>
      <c r="G14" s="12"/>
      <c r="H14" s="12"/>
      <c r="I14" s="12">
        <f t="shared" si="11"/>
        <v>0</v>
      </c>
      <c r="J14" s="12"/>
      <c r="K14" s="12"/>
      <c r="L14" s="12"/>
      <c r="M14" s="12"/>
      <c r="N14" s="12">
        <f>SUM(O14:R14)</f>
        <v>35</v>
      </c>
      <c r="O14" s="12"/>
      <c r="P14" s="12">
        <f>F14-K14</f>
        <v>35</v>
      </c>
      <c r="Q14" s="12"/>
      <c r="R14" s="12"/>
      <c r="S14" s="17">
        <f t="shared" si="5"/>
        <v>0</v>
      </c>
      <c r="T14" s="17" t="e">
        <f t="shared" si="6"/>
        <v>#DIV/0!</v>
      </c>
      <c r="U14" s="17">
        <f t="shared" si="7"/>
        <v>0</v>
      </c>
      <c r="V14" s="17" t="e">
        <f t="shared" si="8"/>
        <v>#DIV/0!</v>
      </c>
      <c r="W14" s="17" t="e">
        <f t="shared" si="9"/>
        <v>#DIV/0!</v>
      </c>
    </row>
    <row r="15" s="1" customFormat="1" ht="42" customHeight="1" spans="1:23">
      <c r="A15" s="6" t="s">
        <v>26</v>
      </c>
      <c r="B15" s="7"/>
      <c r="C15" s="8"/>
      <c r="D15" s="13">
        <f>SUBTOTAL(9,D12:D14)</f>
        <v>357.8</v>
      </c>
      <c r="E15" s="13">
        <f t="shared" ref="E15:R15" si="12">SUBTOTAL(9,E12:E14)</f>
        <v>322.8</v>
      </c>
      <c r="F15" s="13">
        <f t="shared" si="12"/>
        <v>35</v>
      </c>
      <c r="G15" s="13">
        <f t="shared" si="12"/>
        <v>0</v>
      </c>
      <c r="H15" s="13">
        <f t="shared" si="12"/>
        <v>0</v>
      </c>
      <c r="I15" s="13">
        <f t="shared" si="12"/>
        <v>56.36</v>
      </c>
      <c r="J15" s="13">
        <f t="shared" si="12"/>
        <v>56.36</v>
      </c>
      <c r="K15" s="13">
        <f t="shared" si="12"/>
        <v>0</v>
      </c>
      <c r="L15" s="13">
        <f t="shared" si="12"/>
        <v>0</v>
      </c>
      <c r="M15" s="13">
        <f t="shared" si="12"/>
        <v>0</v>
      </c>
      <c r="N15" s="13">
        <f t="shared" si="12"/>
        <v>301.44</v>
      </c>
      <c r="O15" s="13">
        <f t="shared" si="12"/>
        <v>266.44</v>
      </c>
      <c r="P15" s="13">
        <f t="shared" si="12"/>
        <v>35</v>
      </c>
      <c r="Q15" s="13">
        <f t="shared" si="12"/>
        <v>0</v>
      </c>
      <c r="R15" s="13">
        <f t="shared" si="12"/>
        <v>0</v>
      </c>
      <c r="S15" s="16">
        <f t="shared" si="5"/>
        <v>0.157518166573505</v>
      </c>
      <c r="T15" s="16">
        <f t="shared" si="6"/>
        <v>0.174597273853779</v>
      </c>
      <c r="U15" s="16">
        <f t="shared" si="7"/>
        <v>0</v>
      </c>
      <c r="V15" s="16" t="e">
        <f t="shared" si="8"/>
        <v>#DIV/0!</v>
      </c>
      <c r="W15" s="16" t="e">
        <f t="shared" si="9"/>
        <v>#DIV/0!</v>
      </c>
    </row>
    <row r="16" s="1" customFormat="1" ht="44" customHeight="1" spans="1:23">
      <c r="A16" s="10">
        <v>10</v>
      </c>
      <c r="B16" s="5" t="s">
        <v>27</v>
      </c>
      <c r="C16" s="11" t="s">
        <v>28</v>
      </c>
      <c r="D16" s="12">
        <v>137</v>
      </c>
      <c r="E16" s="12">
        <v>137</v>
      </c>
      <c r="F16" s="12"/>
      <c r="G16" s="12"/>
      <c r="H16" s="12"/>
      <c r="I16" s="12">
        <f t="shared" si="11"/>
        <v>0</v>
      </c>
      <c r="J16" s="12"/>
      <c r="K16" s="12"/>
      <c r="L16" s="12"/>
      <c r="M16" s="12"/>
      <c r="N16" s="12">
        <f>SUM(O16:R16)</f>
        <v>137</v>
      </c>
      <c r="O16" s="12">
        <f>E16-J16</f>
        <v>137</v>
      </c>
      <c r="P16" s="12"/>
      <c r="Q16" s="12"/>
      <c r="R16" s="12"/>
      <c r="S16" s="17">
        <f t="shared" si="5"/>
        <v>0</v>
      </c>
      <c r="T16" s="17">
        <f t="shared" si="6"/>
        <v>0</v>
      </c>
      <c r="U16" s="17" t="e">
        <f t="shared" si="7"/>
        <v>#DIV/0!</v>
      </c>
      <c r="V16" s="17" t="e">
        <f t="shared" si="8"/>
        <v>#DIV/0!</v>
      </c>
      <c r="W16" s="17" t="e">
        <f t="shared" si="9"/>
        <v>#DIV/0!</v>
      </c>
    </row>
    <row r="17" s="1" customFormat="1" ht="42" customHeight="1" spans="1:23">
      <c r="A17" s="6" t="s">
        <v>29</v>
      </c>
      <c r="B17" s="7"/>
      <c r="C17" s="8"/>
      <c r="D17" s="13">
        <f>SUBTOTAL(9,D16:D16)</f>
        <v>137</v>
      </c>
      <c r="E17" s="13">
        <f t="shared" ref="E17:R17" si="13">SUBTOTAL(9,E16:E16)</f>
        <v>137</v>
      </c>
      <c r="F17" s="13">
        <f t="shared" si="13"/>
        <v>0</v>
      </c>
      <c r="G17" s="13">
        <f t="shared" si="13"/>
        <v>0</v>
      </c>
      <c r="H17" s="13">
        <f t="shared" si="13"/>
        <v>0</v>
      </c>
      <c r="I17" s="13">
        <f t="shared" si="13"/>
        <v>0</v>
      </c>
      <c r="J17" s="13">
        <f t="shared" si="13"/>
        <v>0</v>
      </c>
      <c r="K17" s="13">
        <f t="shared" si="13"/>
        <v>0</v>
      </c>
      <c r="L17" s="13">
        <f t="shared" si="13"/>
        <v>0</v>
      </c>
      <c r="M17" s="13">
        <f t="shared" si="13"/>
        <v>0</v>
      </c>
      <c r="N17" s="13">
        <f t="shared" si="13"/>
        <v>137</v>
      </c>
      <c r="O17" s="13">
        <f t="shared" si="13"/>
        <v>137</v>
      </c>
      <c r="P17" s="13">
        <f t="shared" si="13"/>
        <v>0</v>
      </c>
      <c r="Q17" s="13">
        <f t="shared" si="13"/>
        <v>0</v>
      </c>
      <c r="R17" s="13">
        <f t="shared" si="13"/>
        <v>0</v>
      </c>
      <c r="S17" s="16">
        <f t="shared" si="5"/>
        <v>0</v>
      </c>
      <c r="T17" s="16">
        <f t="shared" si="6"/>
        <v>0</v>
      </c>
      <c r="U17" s="16" t="e">
        <f t="shared" si="7"/>
        <v>#DIV/0!</v>
      </c>
      <c r="V17" s="16" t="e">
        <f t="shared" si="8"/>
        <v>#DIV/0!</v>
      </c>
      <c r="W17" s="16" t="e">
        <f t="shared" si="9"/>
        <v>#DIV/0!</v>
      </c>
    </row>
    <row r="18" s="1" customFormat="1" ht="45" spans="1:23">
      <c r="A18" s="10">
        <v>11</v>
      </c>
      <c r="B18" s="5" t="s">
        <v>30</v>
      </c>
      <c r="C18" s="11" t="s">
        <v>31</v>
      </c>
      <c r="D18" s="12">
        <v>120</v>
      </c>
      <c r="E18" s="12"/>
      <c r="F18" s="12">
        <v>120</v>
      </c>
      <c r="G18" s="12"/>
      <c r="H18" s="12"/>
      <c r="I18" s="12">
        <f>SUM(J18:M18)</f>
        <v>33.9</v>
      </c>
      <c r="J18" s="12"/>
      <c r="K18" s="12">
        <v>33.9</v>
      </c>
      <c r="L18" s="12"/>
      <c r="M18" s="12"/>
      <c r="N18" s="12">
        <f>SUM(O18:R18)</f>
        <v>86.1</v>
      </c>
      <c r="O18" s="12">
        <f>E18-J18</f>
        <v>0</v>
      </c>
      <c r="P18" s="12">
        <f>F18-K18</f>
        <v>86.1</v>
      </c>
      <c r="Q18" s="12"/>
      <c r="R18" s="12"/>
      <c r="S18" s="17">
        <f t="shared" si="5"/>
        <v>0.2825</v>
      </c>
      <c r="T18" s="17" t="e">
        <f t="shared" si="6"/>
        <v>#DIV/0!</v>
      </c>
      <c r="U18" s="17">
        <f t="shared" si="7"/>
        <v>0.2825</v>
      </c>
      <c r="V18" s="17" t="e">
        <f t="shared" si="8"/>
        <v>#DIV/0!</v>
      </c>
      <c r="W18" s="17" t="e">
        <f t="shared" si="9"/>
        <v>#DIV/0!</v>
      </c>
    </row>
    <row r="19" s="1" customFormat="1" ht="42" customHeight="1" spans="1:23">
      <c r="A19" s="6" t="s">
        <v>32</v>
      </c>
      <c r="B19" s="7"/>
      <c r="C19" s="8"/>
      <c r="D19" s="13">
        <f>SUBTOTAL(9,D18:D18)</f>
        <v>120</v>
      </c>
      <c r="E19" s="13">
        <f t="shared" ref="E19:R19" si="14">SUBTOTAL(9,E18:E18)</f>
        <v>0</v>
      </c>
      <c r="F19" s="13">
        <f t="shared" si="14"/>
        <v>120</v>
      </c>
      <c r="G19" s="13">
        <f t="shared" si="14"/>
        <v>0</v>
      </c>
      <c r="H19" s="13">
        <f t="shared" si="14"/>
        <v>0</v>
      </c>
      <c r="I19" s="13">
        <f t="shared" si="14"/>
        <v>33.9</v>
      </c>
      <c r="J19" s="13">
        <f t="shared" si="14"/>
        <v>0</v>
      </c>
      <c r="K19" s="13">
        <f t="shared" si="14"/>
        <v>33.9</v>
      </c>
      <c r="L19" s="13">
        <f t="shared" si="14"/>
        <v>0</v>
      </c>
      <c r="M19" s="13">
        <f t="shared" si="14"/>
        <v>0</v>
      </c>
      <c r="N19" s="13">
        <f t="shared" si="14"/>
        <v>86.1</v>
      </c>
      <c r="O19" s="13">
        <f t="shared" si="14"/>
        <v>0</v>
      </c>
      <c r="P19" s="13">
        <f t="shared" si="14"/>
        <v>86.1</v>
      </c>
      <c r="Q19" s="13">
        <f t="shared" si="14"/>
        <v>0</v>
      </c>
      <c r="R19" s="13">
        <f t="shared" si="14"/>
        <v>0</v>
      </c>
      <c r="S19" s="16">
        <f t="shared" si="5"/>
        <v>0.2825</v>
      </c>
      <c r="T19" s="16" t="e">
        <f t="shared" si="6"/>
        <v>#DIV/0!</v>
      </c>
      <c r="U19" s="16">
        <f t="shared" si="7"/>
        <v>0.2825</v>
      </c>
      <c r="V19" s="16" t="e">
        <f t="shared" si="8"/>
        <v>#DIV/0!</v>
      </c>
      <c r="W19" s="16" t="e">
        <f t="shared" si="9"/>
        <v>#DIV/0!</v>
      </c>
    </row>
    <row r="20" s="1" customFormat="1" ht="45" customHeight="1" spans="1:23">
      <c r="A20" s="10">
        <v>12</v>
      </c>
      <c r="B20" s="5" t="s">
        <v>33</v>
      </c>
      <c r="C20" s="11" t="s">
        <v>34</v>
      </c>
      <c r="D20" s="12">
        <v>300</v>
      </c>
      <c r="E20" s="12">
        <v>300</v>
      </c>
      <c r="F20" s="12"/>
      <c r="G20" s="12"/>
      <c r="H20" s="12"/>
      <c r="I20" s="12">
        <f>SUM(J20:M20)</f>
        <v>0</v>
      </c>
      <c r="J20" s="12"/>
      <c r="K20" s="12"/>
      <c r="L20" s="12"/>
      <c r="M20" s="12"/>
      <c r="N20" s="12">
        <f>SUM(O20:R20)</f>
        <v>300</v>
      </c>
      <c r="O20" s="12">
        <f>E20-J20</f>
        <v>300</v>
      </c>
      <c r="P20" s="12"/>
      <c r="Q20" s="12"/>
      <c r="R20" s="12"/>
      <c r="S20" s="17">
        <f t="shared" si="5"/>
        <v>0</v>
      </c>
      <c r="T20" s="17">
        <f t="shared" si="6"/>
        <v>0</v>
      </c>
      <c r="U20" s="17" t="e">
        <f t="shared" si="7"/>
        <v>#DIV/0!</v>
      </c>
      <c r="V20" s="17" t="e">
        <f t="shared" si="8"/>
        <v>#DIV/0!</v>
      </c>
      <c r="W20" s="17" t="e">
        <f t="shared" si="9"/>
        <v>#DIV/0!</v>
      </c>
    </row>
    <row r="21" s="1" customFormat="1" ht="36" customHeight="1" spans="1:23">
      <c r="A21" s="10">
        <v>13</v>
      </c>
      <c r="B21" s="5" t="s">
        <v>33</v>
      </c>
      <c r="C21" s="11" t="s">
        <v>35</v>
      </c>
      <c r="D21" s="12">
        <v>2060</v>
      </c>
      <c r="E21" s="12">
        <v>1770</v>
      </c>
      <c r="F21" s="12">
        <v>290</v>
      </c>
      <c r="G21" s="12"/>
      <c r="H21" s="12"/>
      <c r="I21" s="12">
        <f t="shared" ref="I21:I27" si="15">SUM(J21:M21)</f>
        <v>720</v>
      </c>
      <c r="J21" s="12">
        <v>720</v>
      </c>
      <c r="K21" s="12"/>
      <c r="L21" s="12"/>
      <c r="M21" s="12"/>
      <c r="N21" s="12">
        <f>SUM(O21:R21)</f>
        <v>1340</v>
      </c>
      <c r="O21" s="12">
        <f>E21-J21</f>
        <v>1050</v>
      </c>
      <c r="P21" s="12">
        <f>F21-K21</f>
        <v>290</v>
      </c>
      <c r="Q21" s="12"/>
      <c r="R21" s="12"/>
      <c r="S21" s="17">
        <f t="shared" si="5"/>
        <v>0.349514563106796</v>
      </c>
      <c r="T21" s="17">
        <f t="shared" si="6"/>
        <v>0.406779661016949</v>
      </c>
      <c r="U21" s="17">
        <f t="shared" si="7"/>
        <v>0</v>
      </c>
      <c r="V21" s="17" t="e">
        <f t="shared" si="8"/>
        <v>#DIV/0!</v>
      </c>
      <c r="W21" s="17" t="e">
        <f t="shared" si="9"/>
        <v>#DIV/0!</v>
      </c>
    </row>
    <row r="22" s="1" customFormat="1" ht="45" spans="1:23">
      <c r="A22" s="10">
        <v>14</v>
      </c>
      <c r="B22" s="5" t="s">
        <v>33</v>
      </c>
      <c r="C22" s="11" t="s">
        <v>36</v>
      </c>
      <c r="D22" s="12">
        <v>100</v>
      </c>
      <c r="E22" s="12">
        <v>100</v>
      </c>
      <c r="F22" s="12"/>
      <c r="G22" s="12"/>
      <c r="H22" s="12"/>
      <c r="I22" s="12">
        <f t="shared" si="15"/>
        <v>28.39</v>
      </c>
      <c r="J22" s="15">
        <v>28.39</v>
      </c>
      <c r="K22" s="12"/>
      <c r="L22" s="12"/>
      <c r="M22" s="12"/>
      <c r="N22" s="12">
        <f>SUM(O22:R22)</f>
        <v>71.61</v>
      </c>
      <c r="O22" s="12">
        <f>E22-J22</f>
        <v>71.61</v>
      </c>
      <c r="P22" s="12"/>
      <c r="Q22" s="12"/>
      <c r="R22" s="12"/>
      <c r="S22" s="17">
        <f t="shared" si="5"/>
        <v>0.2839</v>
      </c>
      <c r="T22" s="17">
        <f t="shared" si="6"/>
        <v>0.2839</v>
      </c>
      <c r="U22" s="17" t="e">
        <f t="shared" si="7"/>
        <v>#DIV/0!</v>
      </c>
      <c r="V22" s="17" t="e">
        <f t="shared" si="8"/>
        <v>#DIV/0!</v>
      </c>
      <c r="W22" s="17" t="e">
        <f t="shared" si="9"/>
        <v>#DIV/0!</v>
      </c>
    </row>
    <row r="23" s="1" customFormat="1" ht="42" customHeight="1" spans="1:23">
      <c r="A23" s="6" t="s">
        <v>37</v>
      </c>
      <c r="B23" s="7"/>
      <c r="C23" s="8"/>
      <c r="D23" s="13">
        <f>SUBTOTAL(9,D20:D22)</f>
        <v>2460</v>
      </c>
      <c r="E23" s="13">
        <f t="shared" ref="E23:R23" si="16">SUBTOTAL(9,E20:E22)</f>
        <v>2170</v>
      </c>
      <c r="F23" s="13">
        <f t="shared" si="16"/>
        <v>290</v>
      </c>
      <c r="G23" s="13">
        <f t="shared" si="16"/>
        <v>0</v>
      </c>
      <c r="H23" s="13">
        <f t="shared" si="16"/>
        <v>0</v>
      </c>
      <c r="I23" s="13">
        <f t="shared" si="16"/>
        <v>748.39</v>
      </c>
      <c r="J23" s="13">
        <f t="shared" si="16"/>
        <v>748.39</v>
      </c>
      <c r="K23" s="13">
        <f t="shared" si="16"/>
        <v>0</v>
      </c>
      <c r="L23" s="13">
        <f t="shared" si="16"/>
        <v>0</v>
      </c>
      <c r="M23" s="13">
        <f t="shared" si="16"/>
        <v>0</v>
      </c>
      <c r="N23" s="13">
        <f t="shared" si="16"/>
        <v>1711.61</v>
      </c>
      <c r="O23" s="13">
        <f t="shared" si="16"/>
        <v>1421.61</v>
      </c>
      <c r="P23" s="13">
        <f t="shared" si="16"/>
        <v>290</v>
      </c>
      <c r="Q23" s="13">
        <f t="shared" si="16"/>
        <v>0</v>
      </c>
      <c r="R23" s="13">
        <f t="shared" si="16"/>
        <v>0</v>
      </c>
      <c r="S23" s="16">
        <f t="shared" si="5"/>
        <v>0.304223577235772</v>
      </c>
      <c r="T23" s="16">
        <f t="shared" si="6"/>
        <v>0.344880184331797</v>
      </c>
      <c r="U23" s="16">
        <f t="shared" si="7"/>
        <v>0</v>
      </c>
      <c r="V23" s="16" t="e">
        <f t="shared" si="8"/>
        <v>#DIV/0!</v>
      </c>
      <c r="W23" s="16" t="e">
        <f t="shared" si="9"/>
        <v>#DIV/0!</v>
      </c>
    </row>
    <row r="24" s="1" customFormat="1" ht="45" spans="1:23">
      <c r="A24" s="10">
        <v>15</v>
      </c>
      <c r="B24" s="5" t="s">
        <v>38</v>
      </c>
      <c r="C24" s="11" t="s">
        <v>39</v>
      </c>
      <c r="D24" s="12">
        <v>210</v>
      </c>
      <c r="E24" s="12">
        <v>210</v>
      </c>
      <c r="F24" s="12"/>
      <c r="G24" s="12"/>
      <c r="H24" s="12"/>
      <c r="I24" s="12">
        <f t="shared" si="15"/>
        <v>60</v>
      </c>
      <c r="J24" s="12">
        <v>60</v>
      </c>
      <c r="K24" s="12"/>
      <c r="L24" s="12"/>
      <c r="M24" s="12"/>
      <c r="N24" s="12">
        <f>SUM(O24:R24)</f>
        <v>150</v>
      </c>
      <c r="O24" s="12">
        <f>E24-J24</f>
        <v>150</v>
      </c>
      <c r="P24" s="12"/>
      <c r="Q24" s="12"/>
      <c r="R24" s="12"/>
      <c r="S24" s="17">
        <f t="shared" si="5"/>
        <v>0.285714285714286</v>
      </c>
      <c r="T24" s="17">
        <f t="shared" si="6"/>
        <v>0.285714285714286</v>
      </c>
      <c r="U24" s="17" t="e">
        <f t="shared" si="7"/>
        <v>#DIV/0!</v>
      </c>
      <c r="V24" s="17" t="e">
        <f t="shared" si="8"/>
        <v>#DIV/0!</v>
      </c>
      <c r="W24" s="17" t="e">
        <f t="shared" si="9"/>
        <v>#DIV/0!</v>
      </c>
    </row>
    <row r="25" s="1" customFormat="1" ht="42" customHeight="1" spans="1:23">
      <c r="A25" s="6" t="s">
        <v>40</v>
      </c>
      <c r="B25" s="7"/>
      <c r="C25" s="8"/>
      <c r="D25" s="13">
        <f>SUBTOTAL(9,D24:D24)</f>
        <v>210</v>
      </c>
      <c r="E25" s="13">
        <f t="shared" ref="E25:R25" si="17">SUBTOTAL(9,E24:E24)</f>
        <v>210</v>
      </c>
      <c r="F25" s="13">
        <f t="shared" si="17"/>
        <v>0</v>
      </c>
      <c r="G25" s="13">
        <f t="shared" si="17"/>
        <v>0</v>
      </c>
      <c r="H25" s="13">
        <f t="shared" si="17"/>
        <v>0</v>
      </c>
      <c r="I25" s="13">
        <f t="shared" si="17"/>
        <v>60</v>
      </c>
      <c r="J25" s="13">
        <f t="shared" si="17"/>
        <v>60</v>
      </c>
      <c r="K25" s="13">
        <f t="shared" si="17"/>
        <v>0</v>
      </c>
      <c r="L25" s="13">
        <f t="shared" si="17"/>
        <v>0</v>
      </c>
      <c r="M25" s="13">
        <f t="shared" si="17"/>
        <v>0</v>
      </c>
      <c r="N25" s="13">
        <f t="shared" si="17"/>
        <v>150</v>
      </c>
      <c r="O25" s="13">
        <f t="shared" si="17"/>
        <v>150</v>
      </c>
      <c r="P25" s="13">
        <f t="shared" si="17"/>
        <v>0</v>
      </c>
      <c r="Q25" s="13">
        <f t="shared" si="17"/>
        <v>0</v>
      </c>
      <c r="R25" s="13">
        <f t="shared" si="17"/>
        <v>0</v>
      </c>
      <c r="S25" s="16">
        <f t="shared" si="5"/>
        <v>0.285714285714286</v>
      </c>
      <c r="T25" s="16">
        <f t="shared" si="6"/>
        <v>0.285714285714286</v>
      </c>
      <c r="U25" s="16" t="e">
        <f t="shared" si="7"/>
        <v>#DIV/0!</v>
      </c>
      <c r="V25" s="16" t="e">
        <f t="shared" si="8"/>
        <v>#DIV/0!</v>
      </c>
      <c r="W25" s="16" t="e">
        <f t="shared" si="9"/>
        <v>#DIV/0!</v>
      </c>
    </row>
    <row r="26" s="1" customFormat="1" ht="45" spans="1:23">
      <c r="A26" s="10">
        <v>16</v>
      </c>
      <c r="B26" s="5" t="s">
        <v>41</v>
      </c>
      <c r="C26" s="11" t="s">
        <v>42</v>
      </c>
      <c r="D26" s="12">
        <v>450</v>
      </c>
      <c r="E26" s="12">
        <v>230</v>
      </c>
      <c r="F26" s="12">
        <v>220</v>
      </c>
      <c r="G26" s="12"/>
      <c r="H26" s="12"/>
      <c r="I26" s="12">
        <f t="shared" si="15"/>
        <v>0</v>
      </c>
      <c r="J26" s="12"/>
      <c r="K26" s="12"/>
      <c r="L26" s="12"/>
      <c r="M26" s="12"/>
      <c r="N26" s="12">
        <f>SUM(O26:R26)</f>
        <v>450</v>
      </c>
      <c r="O26" s="12">
        <f>E26-J26</f>
        <v>230</v>
      </c>
      <c r="P26" s="12">
        <f>F26-K26</f>
        <v>220</v>
      </c>
      <c r="Q26" s="12"/>
      <c r="R26" s="12"/>
      <c r="S26" s="17">
        <f t="shared" si="5"/>
        <v>0</v>
      </c>
      <c r="T26" s="17">
        <f t="shared" si="6"/>
        <v>0</v>
      </c>
      <c r="U26" s="17">
        <f t="shared" si="7"/>
        <v>0</v>
      </c>
      <c r="V26" s="17" t="e">
        <f t="shared" si="8"/>
        <v>#DIV/0!</v>
      </c>
      <c r="W26" s="17" t="e">
        <f t="shared" si="9"/>
        <v>#DIV/0!</v>
      </c>
    </row>
    <row r="27" s="1" customFormat="1" ht="45" customHeight="1" spans="1:23">
      <c r="A27" s="10">
        <v>17</v>
      </c>
      <c r="B27" s="5" t="s">
        <v>41</v>
      </c>
      <c r="C27" s="11" t="s">
        <v>43</v>
      </c>
      <c r="D27" s="12">
        <v>178</v>
      </c>
      <c r="E27" s="12">
        <v>178</v>
      </c>
      <c r="F27" s="12"/>
      <c r="G27" s="12"/>
      <c r="H27" s="12"/>
      <c r="I27" s="12">
        <f t="shared" si="15"/>
        <v>0</v>
      </c>
      <c r="J27" s="12"/>
      <c r="K27" s="12"/>
      <c r="L27" s="12"/>
      <c r="M27" s="12"/>
      <c r="N27" s="12">
        <f>SUM(O27:R27)</f>
        <v>178</v>
      </c>
      <c r="O27" s="12">
        <f>E27-J27</f>
        <v>178</v>
      </c>
      <c r="P27" s="12"/>
      <c r="Q27" s="12"/>
      <c r="R27" s="12"/>
      <c r="S27" s="17">
        <f t="shared" si="5"/>
        <v>0</v>
      </c>
      <c r="T27" s="17">
        <f t="shared" si="6"/>
        <v>0</v>
      </c>
      <c r="U27" s="17" t="e">
        <f t="shared" si="7"/>
        <v>#DIV/0!</v>
      </c>
      <c r="V27" s="17" t="e">
        <f t="shared" si="8"/>
        <v>#DIV/0!</v>
      </c>
      <c r="W27" s="17" t="e">
        <f t="shared" si="9"/>
        <v>#DIV/0!</v>
      </c>
    </row>
    <row r="28" s="1" customFormat="1" ht="42" customHeight="1" spans="1:23">
      <c r="A28" s="6" t="s">
        <v>44</v>
      </c>
      <c r="B28" s="7"/>
      <c r="C28" s="8"/>
      <c r="D28" s="13">
        <f>SUBTOTAL(9,D26:D27)</f>
        <v>628</v>
      </c>
      <c r="E28" s="13">
        <f t="shared" ref="E28:R28" si="18">SUBTOTAL(9,E26:E27)</f>
        <v>408</v>
      </c>
      <c r="F28" s="13">
        <f t="shared" si="18"/>
        <v>220</v>
      </c>
      <c r="G28" s="13">
        <f t="shared" si="18"/>
        <v>0</v>
      </c>
      <c r="H28" s="13">
        <f t="shared" si="18"/>
        <v>0</v>
      </c>
      <c r="I28" s="13">
        <f t="shared" si="18"/>
        <v>0</v>
      </c>
      <c r="J28" s="13">
        <f t="shared" si="18"/>
        <v>0</v>
      </c>
      <c r="K28" s="13">
        <f t="shared" si="18"/>
        <v>0</v>
      </c>
      <c r="L28" s="13">
        <f t="shared" si="18"/>
        <v>0</v>
      </c>
      <c r="M28" s="13">
        <f t="shared" si="18"/>
        <v>0</v>
      </c>
      <c r="N28" s="13">
        <f t="shared" si="18"/>
        <v>628</v>
      </c>
      <c r="O28" s="13">
        <f t="shared" si="18"/>
        <v>408</v>
      </c>
      <c r="P28" s="13">
        <f t="shared" si="18"/>
        <v>220</v>
      </c>
      <c r="Q28" s="13">
        <f t="shared" si="18"/>
        <v>0</v>
      </c>
      <c r="R28" s="13">
        <f t="shared" si="18"/>
        <v>0</v>
      </c>
      <c r="S28" s="16">
        <f t="shared" si="5"/>
        <v>0</v>
      </c>
      <c r="T28" s="16">
        <f t="shared" si="6"/>
        <v>0</v>
      </c>
      <c r="U28" s="16">
        <f t="shared" si="7"/>
        <v>0</v>
      </c>
      <c r="V28" s="16" t="e">
        <f t="shared" si="8"/>
        <v>#DIV/0!</v>
      </c>
      <c r="W28" s="16" t="e">
        <f t="shared" si="9"/>
        <v>#DIV/0!</v>
      </c>
    </row>
    <row r="29" s="1" customFormat="1" ht="45" spans="1:23">
      <c r="A29" s="10">
        <v>18</v>
      </c>
      <c r="B29" s="5" t="s">
        <v>45</v>
      </c>
      <c r="C29" s="11" t="s">
        <v>46</v>
      </c>
      <c r="D29" s="12">
        <v>450</v>
      </c>
      <c r="E29" s="12">
        <v>260</v>
      </c>
      <c r="F29" s="12">
        <v>190</v>
      </c>
      <c r="G29" s="12"/>
      <c r="H29" s="12"/>
      <c r="I29" s="12">
        <f>SUM(J29:M29)</f>
        <v>0</v>
      </c>
      <c r="J29" s="12"/>
      <c r="K29" s="12"/>
      <c r="L29" s="12"/>
      <c r="M29" s="12"/>
      <c r="N29" s="12">
        <f>SUM(O29:R29)</f>
        <v>450</v>
      </c>
      <c r="O29" s="12">
        <f>E29-J29</f>
        <v>260</v>
      </c>
      <c r="P29" s="12">
        <f>F29-K29</f>
        <v>190</v>
      </c>
      <c r="Q29" s="12">
        <f>G29-L29</f>
        <v>0</v>
      </c>
      <c r="R29" s="12">
        <f>H29-M29</f>
        <v>0</v>
      </c>
      <c r="S29" s="17">
        <f t="shared" si="5"/>
        <v>0</v>
      </c>
      <c r="T29" s="17">
        <f t="shared" si="6"/>
        <v>0</v>
      </c>
      <c r="U29" s="17">
        <f t="shared" si="7"/>
        <v>0</v>
      </c>
      <c r="V29" s="17" t="e">
        <f t="shared" si="8"/>
        <v>#DIV/0!</v>
      </c>
      <c r="W29" s="17" t="e">
        <f t="shared" si="9"/>
        <v>#DIV/0!</v>
      </c>
    </row>
    <row r="30" s="1" customFormat="1" ht="42" customHeight="1" spans="1:23">
      <c r="A30" s="6" t="s">
        <v>47</v>
      </c>
      <c r="B30" s="7"/>
      <c r="C30" s="8"/>
      <c r="D30" s="13">
        <f t="shared" ref="D30:D34" si="19">SUBTOTAL(9,D29:D29)</f>
        <v>450</v>
      </c>
      <c r="E30" s="13">
        <f t="shared" ref="E30:R30" si="20">SUBTOTAL(9,E29:E29)</f>
        <v>260</v>
      </c>
      <c r="F30" s="13">
        <f t="shared" si="20"/>
        <v>190</v>
      </c>
      <c r="G30" s="13">
        <f t="shared" si="20"/>
        <v>0</v>
      </c>
      <c r="H30" s="13">
        <f t="shared" si="20"/>
        <v>0</v>
      </c>
      <c r="I30" s="13">
        <f t="shared" si="20"/>
        <v>0</v>
      </c>
      <c r="J30" s="13">
        <f t="shared" si="20"/>
        <v>0</v>
      </c>
      <c r="K30" s="13">
        <f t="shared" si="20"/>
        <v>0</v>
      </c>
      <c r="L30" s="13">
        <f t="shared" si="20"/>
        <v>0</v>
      </c>
      <c r="M30" s="13">
        <f t="shared" si="20"/>
        <v>0</v>
      </c>
      <c r="N30" s="13">
        <f t="shared" si="20"/>
        <v>450</v>
      </c>
      <c r="O30" s="13">
        <f t="shared" si="20"/>
        <v>260</v>
      </c>
      <c r="P30" s="13">
        <f t="shared" si="20"/>
        <v>190</v>
      </c>
      <c r="Q30" s="13">
        <f t="shared" si="20"/>
        <v>0</v>
      </c>
      <c r="R30" s="13">
        <f t="shared" si="20"/>
        <v>0</v>
      </c>
      <c r="S30" s="16">
        <f t="shared" si="5"/>
        <v>0</v>
      </c>
      <c r="T30" s="16">
        <f t="shared" si="6"/>
        <v>0</v>
      </c>
      <c r="U30" s="16">
        <f t="shared" si="7"/>
        <v>0</v>
      </c>
      <c r="V30" s="16" t="e">
        <f t="shared" si="8"/>
        <v>#DIV/0!</v>
      </c>
      <c r="W30" s="16" t="e">
        <f t="shared" si="9"/>
        <v>#DIV/0!</v>
      </c>
    </row>
    <row r="31" s="1" customFormat="1" ht="45" spans="1:23">
      <c r="A31" s="10">
        <v>19</v>
      </c>
      <c r="B31" s="5" t="s">
        <v>48</v>
      </c>
      <c r="C31" s="11" t="s">
        <v>49</v>
      </c>
      <c r="D31" s="12">
        <v>60</v>
      </c>
      <c r="E31" s="12">
        <v>60</v>
      </c>
      <c r="F31" s="12"/>
      <c r="G31" s="12"/>
      <c r="H31" s="12"/>
      <c r="I31" s="12">
        <f>SUM(J31:M31)</f>
        <v>16</v>
      </c>
      <c r="J31" s="12">
        <v>16</v>
      </c>
      <c r="K31" s="12"/>
      <c r="L31" s="12"/>
      <c r="M31" s="12"/>
      <c r="N31" s="12">
        <f>SUM(O31:R31)</f>
        <v>44</v>
      </c>
      <c r="O31" s="12">
        <f>E31-J31</f>
        <v>44</v>
      </c>
      <c r="P31" s="12"/>
      <c r="Q31" s="12"/>
      <c r="R31" s="12"/>
      <c r="S31" s="17">
        <f t="shared" si="5"/>
        <v>0.266666666666667</v>
      </c>
      <c r="T31" s="17">
        <f t="shared" si="6"/>
        <v>0.266666666666667</v>
      </c>
      <c r="U31" s="17" t="e">
        <f t="shared" si="7"/>
        <v>#DIV/0!</v>
      </c>
      <c r="V31" s="17" t="e">
        <f t="shared" si="8"/>
        <v>#DIV/0!</v>
      </c>
      <c r="W31" s="17" t="e">
        <f t="shared" si="9"/>
        <v>#DIV/0!</v>
      </c>
    </row>
    <row r="32" s="1" customFormat="1" ht="33" customHeight="1" spans="1:23">
      <c r="A32" s="6" t="s">
        <v>50</v>
      </c>
      <c r="B32" s="7"/>
      <c r="C32" s="8"/>
      <c r="D32" s="13">
        <f t="shared" si="19"/>
        <v>60</v>
      </c>
      <c r="E32" s="13">
        <f t="shared" ref="E32:R32" si="21">SUBTOTAL(9,E31:E31)</f>
        <v>60</v>
      </c>
      <c r="F32" s="13">
        <f t="shared" si="21"/>
        <v>0</v>
      </c>
      <c r="G32" s="13">
        <f t="shared" si="21"/>
        <v>0</v>
      </c>
      <c r="H32" s="13">
        <f t="shared" si="21"/>
        <v>0</v>
      </c>
      <c r="I32" s="13">
        <f t="shared" si="21"/>
        <v>16</v>
      </c>
      <c r="J32" s="13">
        <f t="shared" si="21"/>
        <v>16</v>
      </c>
      <c r="K32" s="13">
        <f t="shared" si="21"/>
        <v>0</v>
      </c>
      <c r="L32" s="13">
        <f t="shared" si="21"/>
        <v>0</v>
      </c>
      <c r="M32" s="13">
        <f t="shared" si="21"/>
        <v>0</v>
      </c>
      <c r="N32" s="13">
        <f t="shared" si="21"/>
        <v>44</v>
      </c>
      <c r="O32" s="13">
        <f t="shared" si="21"/>
        <v>44</v>
      </c>
      <c r="P32" s="13">
        <f t="shared" si="21"/>
        <v>0</v>
      </c>
      <c r="Q32" s="13">
        <f t="shared" si="21"/>
        <v>0</v>
      </c>
      <c r="R32" s="13">
        <f t="shared" si="21"/>
        <v>0</v>
      </c>
      <c r="S32" s="16">
        <f t="shared" si="5"/>
        <v>0.266666666666667</v>
      </c>
      <c r="T32" s="16">
        <f t="shared" si="6"/>
        <v>0.266666666666667</v>
      </c>
      <c r="U32" s="16" t="e">
        <f t="shared" si="7"/>
        <v>#DIV/0!</v>
      </c>
      <c r="V32" s="16" t="e">
        <f t="shared" si="8"/>
        <v>#DIV/0!</v>
      </c>
      <c r="W32" s="16" t="e">
        <f t="shared" si="9"/>
        <v>#DIV/0!</v>
      </c>
    </row>
    <row r="33" s="1" customFormat="1" ht="36" customHeight="1" spans="1:23">
      <c r="A33" s="10">
        <v>20</v>
      </c>
      <c r="B33" s="5" t="s">
        <v>51</v>
      </c>
      <c r="C33" s="11" t="s">
        <v>52</v>
      </c>
      <c r="D33" s="12">
        <v>630</v>
      </c>
      <c r="E33" s="12">
        <v>400</v>
      </c>
      <c r="F33" s="12">
        <v>230</v>
      </c>
      <c r="G33" s="12"/>
      <c r="H33" s="12"/>
      <c r="I33" s="12">
        <f>SUM(J33:M33)</f>
        <v>187.5</v>
      </c>
      <c r="J33" s="12">
        <v>100</v>
      </c>
      <c r="K33" s="12">
        <v>87.5</v>
      </c>
      <c r="L33" s="12"/>
      <c r="M33" s="12"/>
      <c r="N33" s="12">
        <f>SUM(O33:R33)</f>
        <v>442.5</v>
      </c>
      <c r="O33" s="12">
        <f>E33-J33</f>
        <v>300</v>
      </c>
      <c r="P33" s="12">
        <f>F33-K33</f>
        <v>142.5</v>
      </c>
      <c r="Q33" s="12"/>
      <c r="R33" s="12"/>
      <c r="S33" s="17">
        <f t="shared" si="5"/>
        <v>0.297619047619048</v>
      </c>
      <c r="T33" s="17">
        <f t="shared" si="6"/>
        <v>0.25</v>
      </c>
      <c r="U33" s="17">
        <f t="shared" si="7"/>
        <v>0.380434782608696</v>
      </c>
      <c r="V33" s="17" t="e">
        <f t="shared" si="8"/>
        <v>#DIV/0!</v>
      </c>
      <c r="W33" s="17" t="e">
        <f t="shared" si="9"/>
        <v>#DIV/0!</v>
      </c>
    </row>
    <row r="34" s="1" customFormat="1" ht="33" customHeight="1" spans="1:23">
      <c r="A34" s="6" t="s">
        <v>53</v>
      </c>
      <c r="B34" s="7"/>
      <c r="C34" s="8"/>
      <c r="D34" s="13">
        <f t="shared" si="19"/>
        <v>630</v>
      </c>
      <c r="E34" s="13">
        <f t="shared" ref="E34:R34" si="22">SUBTOTAL(9,E33:E33)</f>
        <v>400</v>
      </c>
      <c r="F34" s="13">
        <f t="shared" si="22"/>
        <v>230</v>
      </c>
      <c r="G34" s="13">
        <f t="shared" si="22"/>
        <v>0</v>
      </c>
      <c r="H34" s="13">
        <f t="shared" si="22"/>
        <v>0</v>
      </c>
      <c r="I34" s="13">
        <f t="shared" si="22"/>
        <v>187.5</v>
      </c>
      <c r="J34" s="13">
        <f t="shared" si="22"/>
        <v>100</v>
      </c>
      <c r="K34" s="13">
        <f t="shared" si="22"/>
        <v>87.5</v>
      </c>
      <c r="L34" s="13">
        <f t="shared" si="22"/>
        <v>0</v>
      </c>
      <c r="M34" s="13">
        <f t="shared" si="22"/>
        <v>0</v>
      </c>
      <c r="N34" s="13">
        <f t="shared" si="22"/>
        <v>442.5</v>
      </c>
      <c r="O34" s="13">
        <f t="shared" si="22"/>
        <v>300</v>
      </c>
      <c r="P34" s="13">
        <f t="shared" si="22"/>
        <v>142.5</v>
      </c>
      <c r="Q34" s="13">
        <f t="shared" si="22"/>
        <v>0</v>
      </c>
      <c r="R34" s="13">
        <f t="shared" si="22"/>
        <v>0</v>
      </c>
      <c r="S34" s="16">
        <f t="shared" si="5"/>
        <v>0.297619047619048</v>
      </c>
      <c r="T34" s="16">
        <f t="shared" si="6"/>
        <v>0.25</v>
      </c>
      <c r="U34" s="16">
        <f t="shared" si="7"/>
        <v>0.380434782608696</v>
      </c>
      <c r="V34" s="16" t="e">
        <f t="shared" si="8"/>
        <v>#DIV/0!</v>
      </c>
      <c r="W34" s="16" t="e">
        <f t="shared" si="9"/>
        <v>#DIV/0!</v>
      </c>
    </row>
    <row r="35" s="1" customFormat="1" ht="44" customHeight="1" spans="1:23">
      <c r="A35" s="10">
        <v>21</v>
      </c>
      <c r="B35" s="5" t="s">
        <v>54</v>
      </c>
      <c r="C35" s="11" t="s">
        <v>55</v>
      </c>
      <c r="D35" s="12">
        <v>174.8</v>
      </c>
      <c r="E35" s="12">
        <v>174.8</v>
      </c>
      <c r="F35" s="12"/>
      <c r="G35" s="12"/>
      <c r="H35" s="12"/>
      <c r="I35" s="12">
        <f>SUM(J35:M35)</f>
        <v>50.91</v>
      </c>
      <c r="J35" s="12">
        <v>50.91</v>
      </c>
      <c r="K35" s="12"/>
      <c r="L35" s="12"/>
      <c r="M35" s="12"/>
      <c r="N35" s="12">
        <f>SUM(O35:R35)</f>
        <v>123.89</v>
      </c>
      <c r="O35" s="12">
        <f>E35-J35</f>
        <v>123.89</v>
      </c>
      <c r="P35" s="12"/>
      <c r="Q35" s="12"/>
      <c r="R35" s="12"/>
      <c r="S35" s="17">
        <f t="shared" si="5"/>
        <v>0.291247139588101</v>
      </c>
      <c r="T35" s="17">
        <f t="shared" si="6"/>
        <v>0.291247139588101</v>
      </c>
      <c r="U35" s="17" t="e">
        <f t="shared" si="7"/>
        <v>#DIV/0!</v>
      </c>
      <c r="V35" s="17" t="e">
        <f t="shared" si="8"/>
        <v>#DIV/0!</v>
      </c>
      <c r="W35" s="17" t="e">
        <f t="shared" si="9"/>
        <v>#DIV/0!</v>
      </c>
    </row>
    <row r="36" s="1" customFormat="1" ht="45" spans="1:23">
      <c r="A36" s="10">
        <v>22</v>
      </c>
      <c r="B36" s="5" t="s">
        <v>54</v>
      </c>
      <c r="C36" s="11" t="s">
        <v>56</v>
      </c>
      <c r="D36" s="12">
        <v>102.2</v>
      </c>
      <c r="E36" s="12">
        <v>102.2</v>
      </c>
      <c r="F36" s="12"/>
      <c r="G36" s="12"/>
      <c r="H36" s="12"/>
      <c r="I36" s="12">
        <f>SUM(J36:M36)</f>
        <v>0</v>
      </c>
      <c r="J36" s="12"/>
      <c r="K36" s="12"/>
      <c r="L36" s="12"/>
      <c r="M36" s="12"/>
      <c r="N36" s="12">
        <f>SUM(O36:R36)</f>
        <v>102.2</v>
      </c>
      <c r="O36" s="12">
        <f>E36-J36</f>
        <v>102.2</v>
      </c>
      <c r="P36" s="12"/>
      <c r="Q36" s="12"/>
      <c r="R36" s="12"/>
      <c r="S36" s="17">
        <f t="shared" si="5"/>
        <v>0</v>
      </c>
      <c r="T36" s="17">
        <f t="shared" si="6"/>
        <v>0</v>
      </c>
      <c r="U36" s="17" t="e">
        <f t="shared" si="7"/>
        <v>#DIV/0!</v>
      </c>
      <c r="V36" s="17" t="e">
        <f t="shared" si="8"/>
        <v>#DIV/0!</v>
      </c>
      <c r="W36" s="17" t="e">
        <f t="shared" si="9"/>
        <v>#DIV/0!</v>
      </c>
    </row>
    <row r="37" ht="25" customHeight="1" spans="1:23">
      <c r="A37" s="6" t="s">
        <v>57</v>
      </c>
      <c r="B37" s="7"/>
      <c r="C37" s="8"/>
      <c r="D37" s="13">
        <f>SUBTOTAL(9,D35:D36)</f>
        <v>277</v>
      </c>
      <c r="E37" s="13">
        <f t="shared" ref="E37:R37" si="23">SUBTOTAL(9,E35:E36)</f>
        <v>277</v>
      </c>
      <c r="F37" s="13">
        <f t="shared" si="23"/>
        <v>0</v>
      </c>
      <c r="G37" s="13">
        <f t="shared" si="23"/>
        <v>0</v>
      </c>
      <c r="H37" s="13">
        <f t="shared" si="23"/>
        <v>0</v>
      </c>
      <c r="I37" s="13">
        <f t="shared" si="23"/>
        <v>50.91</v>
      </c>
      <c r="J37" s="13">
        <f t="shared" si="23"/>
        <v>50.91</v>
      </c>
      <c r="K37" s="13">
        <f t="shared" si="23"/>
        <v>0</v>
      </c>
      <c r="L37" s="13">
        <f t="shared" si="23"/>
        <v>0</v>
      </c>
      <c r="M37" s="13">
        <f t="shared" si="23"/>
        <v>0</v>
      </c>
      <c r="N37" s="13">
        <f t="shared" si="23"/>
        <v>226.09</v>
      </c>
      <c r="O37" s="13">
        <f t="shared" si="23"/>
        <v>226.09</v>
      </c>
      <c r="P37" s="13">
        <f t="shared" si="23"/>
        <v>0</v>
      </c>
      <c r="Q37" s="13">
        <f t="shared" si="23"/>
        <v>0</v>
      </c>
      <c r="R37" s="13">
        <f t="shared" si="23"/>
        <v>0</v>
      </c>
      <c r="S37" s="16">
        <f t="shared" si="5"/>
        <v>0.183790613718412</v>
      </c>
      <c r="T37" s="16">
        <f t="shared" si="6"/>
        <v>0.183790613718412</v>
      </c>
      <c r="U37" s="16" t="e">
        <f t="shared" si="7"/>
        <v>#DIV/0!</v>
      </c>
      <c r="V37" s="16" t="e">
        <f t="shared" si="8"/>
        <v>#DIV/0!</v>
      </c>
      <c r="W37" s="16" t="e">
        <f t="shared" si="9"/>
        <v>#DIV/0!</v>
      </c>
    </row>
  </sheetData>
  <mergeCells count="20">
    <mergeCell ref="A1:W1"/>
    <mergeCell ref="D2:H2"/>
    <mergeCell ref="I2:M2"/>
    <mergeCell ref="N2:R2"/>
    <mergeCell ref="S2:W2"/>
    <mergeCell ref="A4:C4"/>
    <mergeCell ref="A11:C11"/>
    <mergeCell ref="A15:C15"/>
    <mergeCell ref="A17:C17"/>
    <mergeCell ref="A19:C19"/>
    <mergeCell ref="A23:C23"/>
    <mergeCell ref="A25:C25"/>
    <mergeCell ref="A28:C28"/>
    <mergeCell ref="A30:C30"/>
    <mergeCell ref="A32:C32"/>
    <mergeCell ref="A34:C34"/>
    <mergeCell ref="A37:C37"/>
    <mergeCell ref="A2:A3"/>
    <mergeCell ref="B2:B3"/>
    <mergeCell ref="C2:C3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2025-04-09T07:56:00Z</dcterms:created>
  <dcterms:modified xsi:type="dcterms:W3CDTF">2025-04-09T08:57:30Z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