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4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部门基本支出预算表04!$A$8:$W$91</definedName>
    <definedName name="_xlnm.Print_Titles" localSheetId="0">'部门财务收支预算总表 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<sst xmlns="http://schemas.openxmlformats.org/spreadsheetml/2006/main" count="1845" uniqueCount="506">
  <si>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</si>
  <si>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</si>
  <si>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</si>
  <si>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</si>
  <si>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</si>
  <si>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</si>
  <si>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</si>
  <si>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</si>
  <si>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</si>
  <si>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</si>
  <si>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</si>
  <si>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</si>
  <si>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</si>
  <si>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</si>
  <si>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</si>
  <si>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</si>
  <si>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</si>
  <si>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</si>
  <si>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</si>
  <si>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</si>
  <si>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</si>
  <si>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</si>
  <si>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</si>
  <si>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</si>
  <si>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</si>
  <si>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</si>
  <si>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</si>
  <si>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</si>
  <si>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</si>
  <si>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</si>
  <si>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</si>
  <si>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</si>
  <si>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</si>
  <si>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</si>
  <si>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</si>
  <si>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</si>
  <si>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</si>
  <si>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</si>
  <si>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</si>
  <si>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</si>
  <si>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</si>
  <si>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</si>
  <si>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</si>
  <si>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</si>
  <si>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</si>
  <si>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118001</t>
  </si>
  <si>
    <t>芒市民政局</t>
  </si>
  <si>
    <t>702001</t>
  </si>
  <si>
    <t>芒市救助管理站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</si>
  <si>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</si>
  <si>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</si>
  <si>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</si>
  <si>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</si>
  <si>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</si>
  <si>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</si>
  <si>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</si>
  <si>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</si>
  <si>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</si>
  <si>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</si>
  <si>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</si>
  <si>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</si>
  <si>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</si>
  <si>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</si>
  <si>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</si>
  <si>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</si>
  <si>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</si>
  <si>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</si>
  <si>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</si>
  <si>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</si>
  <si>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</si>
  <si>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</si>
  <si>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</si>
  <si>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</si>
  <si>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</si>
  <si>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</si>
  <si>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</si>
  <si>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</si>
  <si>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</si>
  <si>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</si>
  <si>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</si>
  <si>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</si>
  <si>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</si>
  <si>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</si>
  <si>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</si>
  <si>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</si>
  <si>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</si>
  <si>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</si>
  <si>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</si>
  <si>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</si>
  <si>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</si>
  <si>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</si>
  <si>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</si>
  <si>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</si>
  <si>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</si>
  <si>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</si>
  <si>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</si>
  <si>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</si>
  <si>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</si>
  <si>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</si>
  <si>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</si>
  <si>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</si>
  <si>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</si>
  <si>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</si>
  <si>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</si>
  <si>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</si>
  <si>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</si>
  <si>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</si>
  <si>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</si>
  <si>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</si>
  <si>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</si>
  <si>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</si>
  <si>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</si>
  <si>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</si>
  <si>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</si>
  <si>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</si>
  <si>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</si>
  <si>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</si>
  <si>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</si>
  <si>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</si>
  <si>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</si>
  <si>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</si>
  <si>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</si>
  <si>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</si>
  <si>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</si>
  <si>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</si>
  <si>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</si>
  <si>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</si>
  <si>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</si>
  <si>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</si>
  <si>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</si>
  <si>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</si>
  <si>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</si>
  <si>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</si>
  <si>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</si>
  <si>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</si>
  <si>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</si>
  <si>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</si>
  <si>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</si>
  <si>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</si>
  <si>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</si>
  <si>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</si>
  <si>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</si>
  <si>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</si>
  <si>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</si>
  <si>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</si>
  <si>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</si>
  <si>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</si>
  <si>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</si>
  <si>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</si>
  <si>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</si>
  <si>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</si>
  <si>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</si>
  <si>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</si>
  <si>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</si>
  <si>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</si>
  <si>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</si>
  <si>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</si>
  <si>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</si>
  <si>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</si>
  <si>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</si>
  <si>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2296002</t>
  </si>
  <si>
    <t>用于社会福利的彩票公益金支出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</si>
  <si>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</si>
  <si>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</si>
  <si>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</si>
  <si>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</si>
  <si>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</si>
  <si>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</si>
  <si>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</si>
  <si>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</si>
  <si>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</si>
  <si>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</si>
  <si>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</si>
  <si>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</si>
  <si>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</si>
  <si>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</si>
  <si>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</si>
  <si>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</si>
  <si>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</si>
  <si>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</si>
  <si>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</si>
  <si>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</si>
  <si>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</si>
  <si>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</si>
  <si>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</si>
  <si>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</si>
  <si>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</si>
  <si>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</si>
  <si>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</si>
  <si>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</si>
  <si>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</si>
  <si>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</si>
  <si>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</si>
  <si>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</si>
  <si>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</si>
  <si>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</si>
  <si>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</si>
  <si>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</si>
  <si>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</si>
  <si>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</si>
  <si>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</si>
  <si>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</si>
  <si>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</si>
  <si>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</si>
  <si>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</si>
  <si>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</si>
  <si>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</si>
  <si>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</si>
  <si>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</si>
  <si>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</si>
  <si>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</si>
  <si>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</si>
  <si>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</si>
  <si>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</si>
  <si>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</si>
  <si>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</si>
  <si>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</si>
  <si>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</si>
  <si>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</si>
  <si>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</si>
  <si>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</si>
  <si>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</si>
  <si>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</si>
  <si>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</si>
  <si>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</si>
  <si>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</si>
  <si>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</si>
  <si>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</si>
  <si>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</si>
  <si>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</si>
  <si>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</si>
  <si>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</si>
  <si>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</si>
  <si>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</si>
  <si>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</si>
  <si>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</si>
  <si>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</si>
  <si>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533103210000000019842</t>
  </si>
  <si>
    <t>行政人员支出工资</t>
  </si>
  <si>
    <t>30101</t>
  </si>
  <si>
    <t>基本工资</t>
  </si>
  <si>
    <t>533103210000000019843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</si>
  <si>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</si>
  <si>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</si>
  <si>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</si>
  <si>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</si>
  <si>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</si>
  <si>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</si>
  <si>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</si>
  <si>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533103210000000019845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</si>
  <si>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</si>
  <si>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</si>
  <si>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</si>
  <si>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</si>
  <si>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</si>
  <si>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</si>
  <si>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</si>
  <si>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</si>
  <si>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</si>
  <si>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533103210000000019846</t>
  </si>
  <si>
    <t>30113</t>
  </si>
  <si>
    <t>533103210000000019844</t>
  </si>
  <si>
    <t>编内聘用临时人员社会保险单位缴费</t>
  </si>
  <si>
    <t>533103221100000357439</t>
  </si>
  <si>
    <t>民政保安工资</t>
  </si>
  <si>
    <t>30226</t>
  </si>
  <si>
    <t>劳务费</t>
  </si>
  <si>
    <t>533103210000000018143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</si>
  <si>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</si>
  <si>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</si>
  <si>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</si>
  <si>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</si>
  <si>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</si>
  <si>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</si>
  <si>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</si>
  <si>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</si>
  <si>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</si>
  <si>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</si>
  <si>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</si>
  <si>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533103221100000353355</t>
  </si>
  <si>
    <t>公用经费安排的公务接待费</t>
  </si>
  <si>
    <t>30217</t>
  </si>
  <si>
    <t>30229</t>
  </si>
  <si>
    <t>福利费</t>
  </si>
  <si>
    <t>533103231100001220679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</si>
  <si>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</si>
  <si>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</si>
  <si>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</si>
  <si>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</si>
  <si>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</si>
  <si>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533103210000000019469</t>
  </si>
  <si>
    <t>退休公用经费</t>
  </si>
  <si>
    <t>533103210000000019467</t>
  </si>
  <si>
    <t>离休公用经费</t>
  </si>
  <si>
    <t>533103210000000019860</t>
  </si>
  <si>
    <t>工会经费</t>
  </si>
  <si>
    <t>30228</t>
  </si>
  <si>
    <t>533103210000000019859</t>
  </si>
  <si>
    <t>公务交通补贴</t>
  </si>
  <si>
    <t>30239</t>
  </si>
  <si>
    <t>其他交通费用</t>
  </si>
  <si>
    <t>533103210000000019852</t>
  </si>
  <si>
    <t>离退休费</t>
  </si>
  <si>
    <t>30301</t>
  </si>
  <si>
    <t>离休费</t>
  </si>
  <si>
    <t>533103241100002311591</t>
  </si>
  <si>
    <t>机关事业单位职工及军人抚恤补助</t>
  </si>
  <si>
    <t>30305</t>
  </si>
  <si>
    <t>生活补助</t>
  </si>
  <si>
    <t>533103241100002309430</t>
  </si>
  <si>
    <t>特殊儿童群体基本生活保障</t>
  </si>
  <si>
    <t>533103241100002309423</t>
  </si>
  <si>
    <t>困难残疾人生活补贴</t>
  </si>
  <si>
    <t>533103241100002309435</t>
  </si>
  <si>
    <t>重度残疾人护理补贴</t>
  </si>
  <si>
    <t>533103241100002414788</t>
  </si>
  <si>
    <t>老年人福利补贴</t>
  </si>
  <si>
    <t>533103241100002311614</t>
  </si>
  <si>
    <t>优抚对象抚恤和生活补助经费</t>
  </si>
  <si>
    <t>533103241100002309433</t>
  </si>
  <si>
    <t>30306</t>
  </si>
  <si>
    <t>救济费</t>
  </si>
  <si>
    <t>533103241100002309429</t>
  </si>
  <si>
    <t>533103241100002309428</t>
  </si>
  <si>
    <t>农村最低生活保障</t>
  </si>
  <si>
    <t>533103241100002309422</t>
  </si>
  <si>
    <t>城市最低生活保障</t>
  </si>
  <si>
    <t>533103241100002415090</t>
  </si>
  <si>
    <t>临时人员</t>
  </si>
  <si>
    <t>30199</t>
  </si>
  <si>
    <t>其他工资福利支出</t>
  </si>
  <si>
    <t>533103210000000020063</t>
  </si>
  <si>
    <t>533103210000000020065</t>
  </si>
  <si>
    <t>533103210000000020066</t>
  </si>
  <si>
    <t>533103210000000020064</t>
  </si>
  <si>
    <t>533103241100002311589</t>
  </si>
  <si>
    <t>533103221100000687138</t>
  </si>
  <si>
    <t>533103210000000020072</t>
  </si>
  <si>
    <t>533103210000000020070</t>
  </si>
  <si>
    <t>533103210000000020069</t>
  </si>
  <si>
    <t>533103241100002309095</t>
  </si>
  <si>
    <t>533103241100002484981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</si>
  <si>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</si>
  <si>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</si>
  <si>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</si>
  <si>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</si>
  <si>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</si>
  <si>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</si>
  <si>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</si>
  <si>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</si>
  <si>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2025年部门预算特定业务费资金</t>
  </si>
  <si>
    <t>事业发展类</t>
  </si>
  <si>
    <t>533103251100003748347</t>
  </si>
  <si>
    <t>30215</t>
  </si>
  <si>
    <t>会议费</t>
  </si>
  <si>
    <t>30216</t>
  </si>
  <si>
    <t>培训费</t>
  </si>
  <si>
    <t>31002</t>
  </si>
  <si>
    <t>办公设备购置</t>
  </si>
  <si>
    <t>31003</t>
  </si>
  <si>
    <t>专用设备购置</t>
  </si>
  <si>
    <t>31001</t>
  </si>
  <si>
    <t>房屋建筑物购建</t>
  </si>
  <si>
    <t>31009</t>
  </si>
  <si>
    <t>土地补偿</t>
  </si>
  <si>
    <t>业务经费</t>
  </si>
  <si>
    <t>533103251100003719199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</si>
  <si>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</si>
  <si>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</si>
  <si>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</si>
  <si>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</si>
  <si>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</si>
  <si>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</si>
  <si>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</si>
  <si>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</si>
  <si>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</si>
  <si>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</si>
  <si>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</si>
  <si>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用于民政社会救助，社会事务，区划地名，基层政权和社区治理，社会福利、社会工作和慈善、敬老院等民政领域资金支出。</t>
  </si>
  <si>
    <t>产出指标</t>
  </si>
  <si>
    <t>数量指标</t>
  </si>
  <si>
    <t>机关在职人数</t>
  </si>
  <si>
    <t>=</t>
  </si>
  <si>
    <t>46</t>
  </si>
  <si>
    <t>人</t>
  </si>
  <si>
    <t>定量指标</t>
  </si>
  <si>
    <t>按照目前在职人数情况。</t>
  </si>
  <si>
    <t>时效指标</t>
  </si>
  <si>
    <t>经济时效</t>
  </si>
  <si>
    <t>部门运转</t>
  </si>
  <si>
    <t>年</t>
  </si>
  <si>
    <t>定性指标</t>
  </si>
  <si>
    <t>反映部门（单位）正常运转情况。</t>
  </si>
  <si>
    <t>社会时效</t>
  </si>
  <si>
    <t>效益指标</t>
  </si>
  <si>
    <t>社会效益</t>
  </si>
  <si>
    <t>政策知晓率</t>
  </si>
  <si>
    <t>&gt;=</t>
  </si>
  <si>
    <t>85</t>
  </si>
  <si>
    <t>%</t>
  </si>
  <si>
    <t>通过采取各种宣传手段提高宣传民政政策</t>
  </si>
  <si>
    <t>满意度指标</t>
  </si>
  <si>
    <t>服务对象满意度</t>
  </si>
  <si>
    <t>90</t>
  </si>
  <si>
    <t>不断提高服务对象满意度</t>
  </si>
  <si>
    <t>保障救助站救助工作的正常运转</t>
  </si>
  <si>
    <t>保障救助工作正常开展</t>
  </si>
  <si>
    <t>95</t>
  </si>
  <si>
    <t>提高救助站在群众中的认识度</t>
  </si>
  <si>
    <t>得到救助人员好评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</si>
  <si>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</si>
  <si>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</si>
  <si>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</si>
  <si>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</si>
  <si>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</si>
  <si>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说明：本部门无政府性基金预算，此表无数据。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</si>
  <si>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</si>
  <si>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</si>
  <si>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</si>
  <si>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</si>
  <si>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</si>
  <si>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</si>
  <si>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</si>
  <si>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</si>
  <si>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</si>
  <si>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</si>
  <si>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</si>
  <si>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</si>
  <si>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公务用车车辆加油费</t>
  </si>
  <si>
    <t>车辆加油、添加燃料服务</t>
  </si>
  <si>
    <t>元</t>
  </si>
  <si>
    <t>车辆维修和保养服务</t>
  </si>
  <si>
    <t>公务用车保险费</t>
  </si>
  <si>
    <t>机动车保险服务</t>
  </si>
  <si>
    <t>办公设备购置费</t>
  </si>
  <si>
    <t>家具和用具</t>
  </si>
  <si>
    <t>件</t>
  </si>
  <si>
    <t>社会救助协理员</t>
  </si>
  <si>
    <t>社会救助服务</t>
  </si>
  <si>
    <t xml:space="preserve"> 办公设备购置</t>
  </si>
  <si>
    <t>设备</t>
  </si>
  <si>
    <t>台</t>
  </si>
  <si>
    <t>辆</t>
  </si>
  <si>
    <t>救助车加油</t>
  </si>
  <si>
    <t>救助车维修</t>
  </si>
  <si>
    <t>车辆保险</t>
  </si>
  <si>
    <t>办工设备</t>
  </si>
  <si>
    <t>预算08表</t>
  </si>
  <si>
    <t>政府购买服务项目</t>
  </si>
  <si>
    <t>政府购买服务目录</t>
  </si>
  <si>
    <t>聘请保安</t>
  </si>
  <si>
    <t>B1107 其他适合通过市场化方式提供的后勤服务</t>
  </si>
  <si>
    <t>A0403 社会救助服务</t>
  </si>
  <si>
    <t>法律顾问</t>
  </si>
  <si>
    <t>B0101 法律顾问服务</t>
  </si>
  <si>
    <t>专项审计</t>
  </si>
  <si>
    <t>B0302 审计服务</t>
  </si>
  <si>
    <t>会议</t>
  </si>
  <si>
    <t>B0401 会议服务</t>
  </si>
  <si>
    <t>工程造价咨询</t>
  </si>
  <si>
    <t>B0601 工程造价咨询服务</t>
  </si>
  <si>
    <t>工程监理服</t>
  </si>
  <si>
    <t>B0602 工程监理服务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</si>
  <si>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</si>
  <si>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</si>
  <si>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</si>
  <si>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</si>
  <si>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</si>
  <si>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</si>
  <si>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</si>
  <si>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</si>
  <si>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</si>
  <si>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</si>
  <si>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</si>
  <si>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</si>
  <si>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</si>
  <si>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</si>
  <si>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</si>
  <si>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</si>
  <si>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说明：本部门无市对下转移支付预算，此表无数据。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</si>
  <si>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</si>
  <si>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</si>
  <si>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</si>
  <si>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</si>
  <si>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</si>
  <si>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</si>
  <si>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</si>
  <si>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</si>
  <si>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</si>
  <si>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</si>
  <si>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说明：本部门无新增资产配置，此表无数据。</t>
  </si>
  <si>
    <t>预算11表</t>
  </si>
  <si>
    <t>上级补助</t>
  </si>
  <si>
    <t>公益性岗位社会保险补贴资金</t>
  </si>
  <si>
    <t>提前下达2025年困难群众救助补助资金</t>
  </si>
  <si>
    <t>民生类</t>
  </si>
  <si>
    <t>提前下达2025年民政事业专项资金</t>
  </si>
  <si>
    <t>提前下达2025年中央集中彩票公益金支持社会福利事业专项资金</t>
  </si>
  <si>
    <t>下达2025年困难群众救助补助资金</t>
  </si>
  <si>
    <t>2025年困难群众补助资金</t>
  </si>
  <si>
    <t>专项业务类</t>
  </si>
  <si>
    <t>下达2025年困难群众补助资金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</si>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</sst>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49" fontId="2" fillId="0" borderId="7">
      <alignment horizontal="left" vertical="center" wrapText="1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0" fontId="2" fillId="0" borderId="7">
      <alignment horizontal="right" vertical="center"/>
    </xf>
    <xf numFmtId="180" fontId="2" fillId="0" borderId="7">
      <alignment horizontal="right" vertical="center"/>
    </xf>
  </cellStyleXfs>
  <cellXfs count="183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6" fontId="2" fillId="0" borderId="7" xfId="51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0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2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49" fontId="13" fillId="0" borderId="0" xfId="50" applyNumberFormat="1" applyFont="1" applyBorder="1">
      <alignment horizontal="left" vertical="center" wrapText="1"/>
    </xf>
    <xf numFmtId="49" fontId="14" fillId="0" borderId="0" xfId="50" applyNumberFormat="1" applyFont="1" applyBorder="1" applyAlignment="1">
      <alignment horizontal="center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3" fillId="0" borderId="7" xfId="50" applyNumberFormat="1" applyFont="1" applyBorder="1">
      <alignment horizontal="left" vertical="center" wrapText="1"/>
    </xf>
    <xf numFmtId="49" fontId="5" fillId="0" borderId="7" xfId="50" applyNumberFormat="1" applyFont="1" applyBorder="1">
      <alignment horizontal="left" vertical="center" wrapText="1"/>
    </xf>
    <xf numFmtId="49" fontId="13" fillId="0" borderId="0" xfId="5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5" fillId="0" borderId="7" xfId="5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15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8" fillId="0" borderId="7" xfId="50" applyNumberFormat="1" applyFont="1" applyBorder="1" applyAlignment="1">
      <alignment horizontal="center" vertical="center" wrapText="1"/>
    </xf>
    <xf numFmtId="49" fontId="18" fillId="0" borderId="7" xfId="50" applyNumberFormat="1" applyFont="1" applyBorder="1">
      <alignment horizontal="left" vertical="center" wrapText="1"/>
    </xf>
    <xf numFmtId="176" fontId="18" fillId="0" borderId="7" xfId="0" applyNumberFormat="1" applyFont="1" applyBorder="1" applyAlignment="1">
      <alignment horizontal="right" vertical="center"/>
    </xf>
    <xf numFmtId="49" fontId="18" fillId="0" borderId="7" xfId="50" applyNumberFormat="1" applyFont="1" applyBorder="1" applyAlignment="1">
      <alignment horizontal="left" vertical="center" wrapText="1" indent="1"/>
    </xf>
    <xf numFmtId="49" fontId="18" fillId="0" borderId="7" xfId="50" applyNumberFormat="1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5" fillId="0" borderId="0" xfId="50" applyNumberFormat="1" applyFont="1" applyBorder="1" applyAlignment="1">
      <alignment horizontal="left" vertical="center"/>
    </xf>
    <xf numFmtId="0" fontId="4" fillId="0" borderId="0" xfId="50" applyNumberFormat="1" applyFont="1" applyBorder="1" applyAlignment="1">
      <alignment horizontal="center" vertical="center"/>
    </xf>
    <xf numFmtId="0" fontId="5" fillId="0" borderId="7" xfId="5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0" applyNumberFormat="1" applyFont="1" applyBorder="1">
      <alignment horizontal="left" vertical="center" wrapText="1"/>
    </xf>
    <xf numFmtId="0" fontId="5" fillId="0" borderId="7" xfId="50" applyNumberFormat="1" applyFont="1" applyBorder="1" applyAlignment="1">
      <alignment horizontal="left" vertical="center" wrapText="1" indent="1"/>
    </xf>
    <xf numFmtId="0" fontId="5" fillId="0" borderId="7" xfId="50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50" applyNumberFormat="1" applyFont="1" applyBorder="1">
      <alignment horizontal="left" vertical="center" wrapText="1"/>
    </xf>
    <xf numFmtId="49" fontId="5" fillId="0" borderId="0" xfId="5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7" xfId="50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10.2857142857143" defaultRowHeight="15" customHeight="1" outlineLevelCol="3"/>
  <cols>
    <col min="1" max="4" width="33.2857142857143" customWidth="1"/>
  </cols>
  <sheetData>
    <row r="1" customHeight="1" spans="1:4">
      <c r="A1" s="127"/>
      <c r="B1" s="127"/>
      <c r="C1" s="127"/>
      <c r="D1" s="127"/>
    </row>
    <row r="2" ht="18.75" customHeight="1" spans="1:4">
      <c r="A2" s="179"/>
      <c r="B2" s="179"/>
      <c r="C2" s="179"/>
      <c r="D2" s="180" t="s">
        <v>0</v>
      </c>
    </row>
    <row r="3" ht="42" customHeight="1" spans="1:4">
      <c r="A3" s="181" t="str">
        <f>"2025"&amp;"年部门财务收支预算总表"</f>
        <v>2025年部门财务收支预算总表</v>
      </c>
      <c r="B3" s="181"/>
      <c r="C3" s="181"/>
      <c r="D3" s="181"/>
    </row>
    <row r="4" ht="18.75" customHeight="1" spans="1:4">
      <c r="A4" s="132" t="str">
        <f>"单位名称："&amp;"芒市民政局"</f>
        <v>单位名称：芒市民政局</v>
      </c>
      <c r="B4" s="132"/>
      <c r="C4" s="138"/>
      <c r="D4" s="182" t="s">
        <v>1</v>
      </c>
    </row>
    <row r="5" ht="18.75" customHeight="1" spans="1:4">
      <c r="A5" s="138" t="s">
        <v>2</v>
      </c>
      <c r="B5" s="138"/>
      <c r="C5" s="138" t="s">
        <v>3</v>
      </c>
      <c r="D5" s="138"/>
    </row>
    <row r="6" ht="18.75" customHeight="1" spans="1:4">
      <c r="A6" s="138" t="s">
        <v>4</v>
      </c>
      <c r="B6" s="138" t="s">
        <v>5</v>
      </c>
      <c r="C6" s="138" t="s">
        <v>6</v>
      </c>
      <c r="D6" s="138" t="s">
        <v>5</v>
      </c>
    </row>
    <row r="7" ht="18.75" customHeight="1" spans="1:4">
      <c r="A7" s="132" t="s">
        <v>7</v>
      </c>
      <c r="B7" s="139">
        <v>36259928.74</v>
      </c>
      <c r="C7" s="132" t="str">
        <f>"一"&amp;"、"&amp;"社会保障和就业支出"</f>
        <v>一、社会保障和就业支出</v>
      </c>
      <c r="D7" s="139">
        <v>35099257.69</v>
      </c>
    </row>
    <row r="8" ht="18.75" customHeight="1" spans="1:4">
      <c r="A8" s="132" t="s">
        <v>8</v>
      </c>
      <c r="B8" s="139"/>
      <c r="C8" s="132" t="str">
        <f>"二"&amp;"、"&amp;"卫生健康支出"</f>
        <v>二、卫生健康支出</v>
      </c>
      <c r="D8" s="139">
        <v>471265.05</v>
      </c>
    </row>
    <row r="9" ht="18.75" customHeight="1" spans="1:4">
      <c r="A9" s="132" t="s">
        <v>9</v>
      </c>
      <c r="B9" s="139"/>
      <c r="C9" s="132" t="str">
        <f>"三"&amp;"、"&amp;"住房保障支出"</f>
        <v>三、住房保障支出</v>
      </c>
      <c r="D9" s="139">
        <v>689406</v>
      </c>
    </row>
    <row r="10" ht="18.75" customHeight="1" spans="1:4">
      <c r="A10" s="132" t="s">
        <v>10</v>
      </c>
      <c r="B10" s="139"/>
      <c r="C10" s="132" t="str">
        <f>"四"&amp;"、"&amp;"其他支出"</f>
        <v>四、其他支出</v>
      </c>
      <c r="D10" s="139"/>
    </row>
    <row r="11" ht="18.75" customHeight="1" spans="1:4">
      <c r="A11" s="132" t="s">
        <v>11</v>
      </c>
      <c r="B11" s="139"/>
      <c r="C11" s="132"/>
      <c r="D11" s="139"/>
    </row>
    <row r="12" ht="18.75" customHeight="1" spans="1:4">
      <c r="A12" s="132" t="s">
        <v>12</v>
      </c>
      <c r="B12" s="139"/>
      <c r="C12" s="132"/>
      <c r="D12" s="139"/>
    </row>
    <row r="13" ht="18.75" customHeight="1" spans="1:4">
      <c r="A13" s="132" t="s">
        <v>13</v>
      </c>
      <c r="B13" s="139"/>
      <c r="C13" s="132"/>
      <c r="D13" s="139"/>
    </row>
    <row r="14" ht="18.75" customHeight="1" spans="1:4">
      <c r="A14" s="132" t="s">
        <v>14</v>
      </c>
      <c r="B14" s="139"/>
      <c r="C14" s="132"/>
      <c r="D14" s="139"/>
    </row>
    <row r="15" ht="18.75" customHeight="1" spans="1:4">
      <c r="A15" s="132" t="s">
        <v>15</v>
      </c>
      <c r="B15" s="139"/>
      <c r="C15" s="132"/>
      <c r="D15" s="139"/>
    </row>
    <row r="16" ht="18.75" customHeight="1" spans="1:4">
      <c r="A16" s="132" t="s">
        <v>16</v>
      </c>
      <c r="B16" s="139"/>
      <c r="C16" s="132"/>
      <c r="D16" s="139"/>
    </row>
    <row r="17" ht="18.75" customHeight="1" spans="1:4">
      <c r="A17" s="132"/>
      <c r="B17" s="139"/>
      <c r="C17" s="132"/>
      <c r="D17" s="139"/>
    </row>
    <row r="18" ht="18.75" customHeight="1" spans="1:4">
      <c r="A18" s="132"/>
      <c r="B18" s="139"/>
      <c r="C18" s="132"/>
      <c r="D18" s="139"/>
    </row>
    <row r="19" ht="18.75" customHeight="1" spans="1:4">
      <c r="A19" s="132"/>
      <c r="B19" s="139"/>
      <c r="C19" s="132"/>
      <c r="D19" s="139"/>
    </row>
    <row r="20" ht="18.75" customHeight="1" spans="1:4">
      <c r="A20" s="132"/>
      <c r="B20" s="139"/>
      <c r="C20" s="132"/>
      <c r="D20" s="139"/>
    </row>
    <row r="21" ht="18.75" customHeight="1" spans="1:4">
      <c r="A21" s="132"/>
      <c r="B21" s="139"/>
      <c r="C21" s="132"/>
      <c r="D21" s="139"/>
    </row>
    <row r="22" ht="18.75" customHeight="1" spans="1:4">
      <c r="A22" s="132"/>
      <c r="B22" s="139"/>
      <c r="C22" s="132"/>
      <c r="D22" s="139"/>
    </row>
    <row r="23" ht="18.75" customHeight="1" spans="1:4">
      <c r="A23" s="132"/>
      <c r="B23" s="139"/>
      <c r="C23" s="132"/>
      <c r="D23" s="139"/>
    </row>
    <row r="24" ht="18.75" customHeight="1" spans="1:4">
      <c r="A24" s="132"/>
      <c r="B24" s="139"/>
      <c r="C24" s="132"/>
      <c r="D24" s="139"/>
    </row>
    <row r="25" ht="18.75" customHeight="1" spans="1:4">
      <c r="A25" s="132"/>
      <c r="B25" s="139"/>
      <c r="C25" s="132"/>
      <c r="D25" s="139"/>
    </row>
    <row r="26" ht="18.75" customHeight="1" spans="1:4">
      <c r="A26" s="132"/>
      <c r="B26" s="139"/>
      <c r="C26" s="132"/>
      <c r="D26" s="139"/>
    </row>
    <row r="27" ht="18.75" customHeight="1" spans="1:4">
      <c r="A27" s="132"/>
      <c r="B27" s="139"/>
      <c r="C27" s="132"/>
      <c r="D27" s="139"/>
    </row>
    <row r="28" ht="18.75" customHeight="1" spans="1:4">
      <c r="A28" s="132"/>
      <c r="B28" s="139"/>
      <c r="C28" s="132"/>
      <c r="D28" s="139"/>
    </row>
    <row r="29" ht="18.75" customHeight="1" spans="1:4">
      <c r="A29" s="132"/>
      <c r="B29" s="139"/>
      <c r="C29" s="132"/>
      <c r="D29" s="139"/>
    </row>
    <row r="30" ht="18.75" customHeight="1" spans="1:4">
      <c r="A30" s="132"/>
      <c r="B30" s="139"/>
      <c r="C30" s="132"/>
      <c r="D30" s="139"/>
    </row>
    <row r="31" ht="18.75" customHeight="1" spans="1:4">
      <c r="A31" s="132"/>
      <c r="B31" s="139"/>
      <c r="C31" s="132"/>
      <c r="D31" s="139"/>
    </row>
    <row r="32" ht="18.75" customHeight="1" spans="1:4">
      <c r="A32" s="132"/>
      <c r="B32" s="139"/>
      <c r="C32" s="132"/>
      <c r="D32" s="139"/>
    </row>
    <row r="33" ht="18.75" customHeight="1" spans="1:4">
      <c r="A33" s="132" t="s">
        <v>17</v>
      </c>
      <c r="B33" s="139">
        <v>36259928.74</v>
      </c>
      <c r="C33" s="132" t="s">
        <v>18</v>
      </c>
      <c r="D33" s="139">
        <v>36259928.74</v>
      </c>
    </row>
    <row r="34" ht="18.75" customHeight="1" spans="1:4">
      <c r="A34" s="132" t="s">
        <v>19</v>
      </c>
      <c r="B34" s="139"/>
      <c r="C34" s="132" t="s">
        <v>20</v>
      </c>
      <c r="D34" s="139"/>
    </row>
    <row r="35" ht="18.75" customHeight="1" spans="1:4">
      <c r="A35" s="132" t="s">
        <v>21</v>
      </c>
      <c r="B35" s="139"/>
      <c r="C35" s="132" t="s">
        <v>21</v>
      </c>
      <c r="D35" s="139"/>
    </row>
    <row r="36" ht="18.75" customHeight="1" spans="1:4">
      <c r="A36" s="132" t="s">
        <v>22</v>
      </c>
      <c r="B36" s="139"/>
      <c r="C36" s="132" t="s">
        <v>23</v>
      </c>
      <c r="D36" s="139"/>
    </row>
    <row r="37" ht="18.75" customHeight="1" spans="1:4">
      <c r="A37" s="132" t="s">
        <v>24</v>
      </c>
      <c r="B37" s="139">
        <v>36259928.74</v>
      </c>
      <c r="C37" s="132" t="s">
        <v>25</v>
      </c>
      <c r="D37" s="139">
        <v>36259928.74</v>
      </c>
    </row>
  </sheetData>
  <mergeCells count="4">
    <mergeCell ref="A3:D3"/>
    <mergeCell ref="A4:B4"/>
    <mergeCell ref="A5:B5"/>
    <mergeCell ref="C5:D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285714285714" defaultRowHeight="14.25" customHeight="1" outlineLevelCol="5"/>
  <cols>
    <col min="1" max="6" width="24.3428571428571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94"/>
      <c r="E2" s="94"/>
      <c r="F2" s="116" t="s">
        <v>410</v>
      </c>
    </row>
    <row r="3" ht="26.25" customHeight="1" spans="1:6">
      <c r="A3" s="119" t="str">
        <f>"2025"&amp;"年部门政府性基金预算支出预算表"</f>
        <v>2025年部门政府性基金预算支出预算表</v>
      </c>
      <c r="B3" s="119" t="s">
        <v>411</v>
      </c>
      <c r="C3" s="120"/>
      <c r="D3" s="121"/>
      <c r="E3" s="121"/>
      <c r="F3" s="121"/>
    </row>
    <row r="4" ht="13.5" customHeight="1" spans="1:6">
      <c r="A4" s="122" t="str">
        <f>"单位名称："&amp;"芒市民政局"</f>
        <v>单位名称：芒市民政局</v>
      </c>
      <c r="B4" s="122" t="s">
        <v>412</v>
      </c>
      <c r="C4" s="123"/>
      <c r="D4" s="94"/>
      <c r="E4" s="94"/>
      <c r="F4" s="116" t="s">
        <v>1</v>
      </c>
    </row>
    <row r="5" ht="19.5" customHeight="1" spans="1:6">
      <c r="A5" s="60" t="s">
        <v>214</v>
      </c>
      <c r="B5" s="124" t="s">
        <v>50</v>
      </c>
      <c r="C5" s="60" t="s">
        <v>51</v>
      </c>
      <c r="D5" s="36" t="s">
        <v>413</v>
      </c>
      <c r="E5" s="36"/>
      <c r="F5" s="36"/>
    </row>
    <row r="6" ht="18.55" customHeight="1" spans="1:6">
      <c r="A6" s="60"/>
      <c r="B6" s="124"/>
      <c r="C6" s="60"/>
      <c r="D6" s="36" t="s">
        <v>30</v>
      </c>
      <c r="E6" s="36" t="s">
        <v>54</v>
      </c>
      <c r="F6" s="36" t="s">
        <v>55</v>
      </c>
    </row>
    <row r="7" ht="20.25" customHeight="1" spans="1:6">
      <c r="A7" s="60">
        <v>1</v>
      </c>
      <c r="B7" s="125" t="s">
        <v>62</v>
      </c>
      <c r="C7" s="125" t="s">
        <v>63</v>
      </c>
      <c r="D7" s="125" t="s">
        <v>64</v>
      </c>
      <c r="E7" s="125" t="s">
        <v>65</v>
      </c>
      <c r="F7" s="125" t="s">
        <v>66</v>
      </c>
    </row>
    <row r="8" ht="30" customHeight="1" spans="1:6">
      <c r="A8" s="34"/>
      <c r="B8" s="124"/>
      <c r="C8" s="34"/>
      <c r="D8" s="76"/>
      <c r="E8" s="126"/>
      <c r="F8" s="126"/>
    </row>
    <row r="9" ht="30" customHeight="1" spans="1:6">
      <c r="A9" s="23"/>
      <c r="B9" s="23"/>
      <c r="C9" s="23"/>
      <c r="D9" s="76"/>
      <c r="E9" s="126"/>
      <c r="F9" s="126"/>
    </row>
    <row r="10" ht="30" customHeight="1" spans="1:6">
      <c r="A10" s="21" t="s">
        <v>414</v>
      </c>
      <c r="B10" s="21" t="s">
        <v>414</v>
      </c>
      <c r="C10" s="21" t="s">
        <v>414</v>
      </c>
      <c r="D10" s="76"/>
      <c r="E10" s="126"/>
      <c r="F10" s="126"/>
    </row>
    <row r="11" customHeight="1" spans="1:1">
      <c r="A11" s="55" t="s">
        <v>415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5"/>
  <sheetViews>
    <sheetView showZeros="0" workbookViewId="0">
      <pane ySplit="1" topLeftCell="A16" activePane="bottomLeft" state="frozen"/>
      <selection/>
      <selection pane="bottomLeft" activeCell="F20" sqref="F20:F2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107"/>
      <c r="P2" s="107"/>
      <c r="Q2" s="43" t="s">
        <v>416</v>
      </c>
    </row>
    <row r="3" ht="27.75" customHeight="1" spans="1:17">
      <c r="A3" s="44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8"/>
      <c r="L3" s="30"/>
      <c r="M3" s="30"/>
      <c r="N3" s="30"/>
      <c r="O3" s="108"/>
      <c r="P3" s="108"/>
      <c r="Q3" s="30"/>
    </row>
    <row r="4" ht="18.75" customHeight="1" spans="1:17">
      <c r="A4" s="45" t="str">
        <f>"单位名称："&amp;"芒市民政局"</f>
        <v>单位名称：芒市民政局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109"/>
      <c r="P4" s="109"/>
      <c r="Q4" s="116" t="s">
        <v>27</v>
      </c>
    </row>
    <row r="5" ht="15.75" customHeight="1" spans="1:17">
      <c r="A5" s="12" t="s">
        <v>417</v>
      </c>
      <c r="B5" s="95" t="s">
        <v>418</v>
      </c>
      <c r="C5" s="95" t="s">
        <v>419</v>
      </c>
      <c r="D5" s="95" t="s">
        <v>420</v>
      </c>
      <c r="E5" s="95" t="s">
        <v>421</v>
      </c>
      <c r="F5" s="95" t="s">
        <v>422</v>
      </c>
      <c r="G5" s="48" t="s">
        <v>221</v>
      </c>
      <c r="H5" s="48"/>
      <c r="I5" s="48"/>
      <c r="J5" s="48"/>
      <c r="K5" s="110"/>
      <c r="L5" s="48"/>
      <c r="M5" s="48"/>
      <c r="N5" s="48"/>
      <c r="O5" s="73"/>
      <c r="P5" s="110"/>
      <c r="Q5" s="49"/>
    </row>
    <row r="6" ht="17.25" customHeight="1" spans="1:17">
      <c r="A6" s="17"/>
      <c r="B6" s="96"/>
      <c r="C6" s="96"/>
      <c r="D6" s="96"/>
      <c r="E6" s="96"/>
      <c r="F6" s="96"/>
      <c r="G6" s="96" t="s">
        <v>30</v>
      </c>
      <c r="H6" s="96" t="s">
        <v>34</v>
      </c>
      <c r="I6" s="96" t="s">
        <v>423</v>
      </c>
      <c r="J6" s="96" t="s">
        <v>424</v>
      </c>
      <c r="K6" s="111" t="s">
        <v>425</v>
      </c>
      <c r="L6" s="112" t="s">
        <v>426</v>
      </c>
      <c r="M6" s="112"/>
      <c r="N6" s="112"/>
      <c r="O6" s="113"/>
      <c r="P6" s="114"/>
      <c r="Q6" s="97"/>
    </row>
    <row r="7" ht="54" customHeight="1" spans="1:17">
      <c r="A7" s="19"/>
      <c r="B7" s="97"/>
      <c r="C7" s="97"/>
      <c r="D7" s="97"/>
      <c r="E7" s="97"/>
      <c r="F7" s="97"/>
      <c r="G7" s="97"/>
      <c r="H7" s="97" t="s">
        <v>33</v>
      </c>
      <c r="I7" s="97"/>
      <c r="J7" s="97"/>
      <c r="K7" s="115"/>
      <c r="L7" s="97" t="s">
        <v>33</v>
      </c>
      <c r="M7" s="97" t="s">
        <v>40</v>
      </c>
      <c r="N7" s="97" t="s">
        <v>427</v>
      </c>
      <c r="O7" s="34" t="s">
        <v>42</v>
      </c>
      <c r="P7" s="115" t="s">
        <v>43</v>
      </c>
      <c r="Q7" s="97" t="s">
        <v>44</v>
      </c>
    </row>
    <row r="8" ht="15" customHeight="1" spans="1:17">
      <c r="A8" s="74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52.5" customHeight="1" spans="1:17">
      <c r="A9" s="100" t="s">
        <v>46</v>
      </c>
      <c r="B9" s="101"/>
      <c r="C9" s="101"/>
      <c r="D9" s="102"/>
      <c r="E9" s="103"/>
      <c r="F9" s="24">
        <v>684067</v>
      </c>
      <c r="G9" s="24">
        <v>684067</v>
      </c>
      <c r="H9" s="24">
        <v>684067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104" t="s">
        <v>46</v>
      </c>
      <c r="B10" s="101"/>
      <c r="C10" s="101"/>
      <c r="D10" s="102"/>
      <c r="E10" s="103"/>
      <c r="F10" s="24">
        <v>684067</v>
      </c>
      <c r="G10" s="24">
        <v>684067</v>
      </c>
      <c r="H10" s="24">
        <v>684067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100" t="str">
        <f t="shared" ref="A11:A22" si="0">"     "&amp;"公用经费安排的公务用车运维费"</f>
        <v>     公用经费安排的公务用车运维费</v>
      </c>
      <c r="B11" s="101" t="s">
        <v>428</v>
      </c>
      <c r="C11" s="101" t="s">
        <v>429</v>
      </c>
      <c r="D11" s="102" t="s">
        <v>430</v>
      </c>
      <c r="E11" s="103">
        <v>1</v>
      </c>
      <c r="F11" s="24">
        <v>44000</v>
      </c>
      <c r="G11" s="24">
        <v>44000</v>
      </c>
      <c r="H11" s="24">
        <v>44000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52.5" customHeight="1" spans="1:17">
      <c r="A12" s="100" t="str">
        <f t="shared" si="0"/>
        <v>     公用经费安排的公务用车运维费</v>
      </c>
      <c r="B12" s="101" t="s">
        <v>287</v>
      </c>
      <c r="C12" s="101" t="s">
        <v>431</v>
      </c>
      <c r="D12" s="102" t="s">
        <v>430</v>
      </c>
      <c r="E12" s="103">
        <v>1</v>
      </c>
      <c r="F12" s="24">
        <v>38000</v>
      </c>
      <c r="G12" s="24">
        <v>38000</v>
      </c>
      <c r="H12" s="24">
        <v>38000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52.5" customHeight="1" spans="1:17">
      <c r="A13" s="100" t="str">
        <f t="shared" si="0"/>
        <v>     公用经费安排的公务用车运维费</v>
      </c>
      <c r="B13" s="101" t="s">
        <v>432</v>
      </c>
      <c r="C13" s="101" t="s">
        <v>433</v>
      </c>
      <c r="D13" s="102" t="s">
        <v>430</v>
      </c>
      <c r="E13" s="103">
        <v>1</v>
      </c>
      <c r="F13" s="24">
        <v>12000</v>
      </c>
      <c r="G13" s="24">
        <v>12000</v>
      </c>
      <c r="H13" s="24">
        <v>12000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52.5" customHeight="1" spans="1:17">
      <c r="A14" s="100" t="str">
        <f t="shared" ref="A14:A17" si="1">"     "&amp;"2025年部门预算特定业务费资金"</f>
        <v>     2025年部门预算特定业务费资金</v>
      </c>
      <c r="B14" s="101" t="s">
        <v>434</v>
      </c>
      <c r="C14" s="101" t="s">
        <v>435</v>
      </c>
      <c r="D14" s="102" t="s">
        <v>436</v>
      </c>
      <c r="E14" s="103">
        <v>174</v>
      </c>
      <c r="F14" s="24">
        <v>103182</v>
      </c>
      <c r="G14" s="24">
        <v>103182</v>
      </c>
      <c r="H14" s="24">
        <v>103182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52.5" customHeight="1" spans="1:17">
      <c r="A15" s="100" t="str">
        <f t="shared" si="1"/>
        <v>     2025年部门预算特定业务费资金</v>
      </c>
      <c r="B15" s="101" t="s">
        <v>437</v>
      </c>
      <c r="C15" s="101" t="s">
        <v>438</v>
      </c>
      <c r="D15" s="102" t="s">
        <v>430</v>
      </c>
      <c r="E15" s="103">
        <v>1</v>
      </c>
      <c r="F15" s="24">
        <v>20000</v>
      </c>
      <c r="G15" s="24">
        <v>20000</v>
      </c>
      <c r="H15" s="24">
        <v>20000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52.5" customHeight="1" spans="1:17">
      <c r="A16" s="100" t="str">
        <f t="shared" si="1"/>
        <v>     2025年部门预算特定业务费资金</v>
      </c>
      <c r="B16" s="101" t="s">
        <v>439</v>
      </c>
      <c r="C16" s="101" t="s">
        <v>440</v>
      </c>
      <c r="D16" s="102" t="s">
        <v>441</v>
      </c>
      <c r="E16" s="103">
        <v>47</v>
      </c>
      <c r="F16" s="24">
        <v>326885</v>
      </c>
      <c r="G16" s="24">
        <v>326885</v>
      </c>
      <c r="H16" s="24">
        <v>326885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52.5" customHeight="1" spans="1:17">
      <c r="A17" s="100" t="str">
        <f t="shared" si="1"/>
        <v>     2025年部门预算特定业务费资金</v>
      </c>
      <c r="B17" s="101" t="s">
        <v>210</v>
      </c>
      <c r="C17" s="101" t="s">
        <v>440</v>
      </c>
      <c r="D17" s="102" t="s">
        <v>442</v>
      </c>
      <c r="E17" s="103">
        <v>1</v>
      </c>
      <c r="F17" s="24">
        <v>140000</v>
      </c>
      <c r="G17" s="24">
        <v>140000</v>
      </c>
      <c r="H17" s="24">
        <v>140000</v>
      </c>
      <c r="I17" s="24"/>
      <c r="J17" s="24"/>
      <c r="K17" s="24"/>
      <c r="L17" s="24"/>
      <c r="M17" s="24"/>
      <c r="N17" s="24"/>
      <c r="O17" s="24"/>
      <c r="P17" s="24"/>
      <c r="Q17" s="24"/>
    </row>
    <row r="18" ht="52.5" customHeight="1" spans="1:17">
      <c r="A18" s="100" t="s">
        <v>48</v>
      </c>
      <c r="B18" s="26"/>
      <c r="C18" s="26"/>
      <c r="D18" s="26"/>
      <c r="E18" s="26"/>
      <c r="F18" s="24">
        <v>62000</v>
      </c>
      <c r="G18" s="24">
        <v>62000</v>
      </c>
      <c r="H18" s="24">
        <v>62000</v>
      </c>
      <c r="I18" s="24"/>
      <c r="J18" s="24"/>
      <c r="K18" s="24"/>
      <c r="L18" s="24"/>
      <c r="M18" s="24"/>
      <c r="N18" s="24"/>
      <c r="O18" s="24"/>
      <c r="P18" s="24"/>
      <c r="Q18" s="24"/>
    </row>
    <row r="19" ht="52.5" customHeight="1" spans="1:17">
      <c r="A19" s="104" t="s">
        <v>48</v>
      </c>
      <c r="B19" s="26"/>
      <c r="C19" s="26"/>
      <c r="D19" s="26"/>
      <c r="E19" s="26"/>
      <c r="F19" s="24">
        <v>62000</v>
      </c>
      <c r="G19" s="24">
        <v>62000</v>
      </c>
      <c r="H19" s="24">
        <v>62000</v>
      </c>
      <c r="I19" s="24"/>
      <c r="J19" s="24"/>
      <c r="K19" s="24"/>
      <c r="L19" s="24"/>
      <c r="M19" s="24"/>
      <c r="N19" s="24"/>
      <c r="O19" s="24"/>
      <c r="P19" s="24"/>
      <c r="Q19" s="24"/>
    </row>
    <row r="20" ht="52.5" customHeight="1" spans="1:17">
      <c r="A20" s="100" t="str">
        <f t="shared" si="0"/>
        <v>     公用经费安排的公务用车运维费</v>
      </c>
      <c r="B20" s="101" t="s">
        <v>443</v>
      </c>
      <c r="C20" s="101" t="s">
        <v>429</v>
      </c>
      <c r="D20" s="102" t="s">
        <v>430</v>
      </c>
      <c r="E20" s="103">
        <v>1</v>
      </c>
      <c r="F20" s="24">
        <v>13000</v>
      </c>
      <c r="G20" s="24">
        <v>13000</v>
      </c>
      <c r="H20" s="24">
        <v>13000</v>
      </c>
      <c r="I20" s="24"/>
      <c r="J20" s="24"/>
      <c r="K20" s="24"/>
      <c r="L20" s="24"/>
      <c r="M20" s="24"/>
      <c r="N20" s="24"/>
      <c r="O20" s="24"/>
      <c r="P20" s="24"/>
      <c r="Q20" s="24"/>
    </row>
    <row r="21" ht="52.5" customHeight="1" spans="1:17">
      <c r="A21" s="100" t="str">
        <f t="shared" si="0"/>
        <v>     公用经费安排的公务用车运维费</v>
      </c>
      <c r="B21" s="101" t="s">
        <v>444</v>
      </c>
      <c r="C21" s="101" t="s">
        <v>431</v>
      </c>
      <c r="D21" s="102" t="s">
        <v>430</v>
      </c>
      <c r="E21" s="103">
        <v>1</v>
      </c>
      <c r="F21" s="24">
        <v>13000</v>
      </c>
      <c r="G21" s="24">
        <v>13000</v>
      </c>
      <c r="H21" s="24">
        <v>13000</v>
      </c>
      <c r="I21" s="24"/>
      <c r="J21" s="24"/>
      <c r="K21" s="24"/>
      <c r="L21" s="24"/>
      <c r="M21" s="24"/>
      <c r="N21" s="24"/>
      <c r="O21" s="24"/>
      <c r="P21" s="24"/>
      <c r="Q21" s="24"/>
    </row>
    <row r="22" ht="52.5" customHeight="1" spans="1:17">
      <c r="A22" s="100" t="str">
        <f t="shared" si="0"/>
        <v>     公用经费安排的公务用车运维费</v>
      </c>
      <c r="B22" s="101" t="s">
        <v>445</v>
      </c>
      <c r="C22" s="101" t="s">
        <v>433</v>
      </c>
      <c r="D22" s="102" t="s">
        <v>430</v>
      </c>
      <c r="E22" s="103">
        <v>1</v>
      </c>
      <c r="F22" s="24">
        <v>6000</v>
      </c>
      <c r="G22" s="24">
        <v>6000</v>
      </c>
      <c r="H22" s="24">
        <v>6000</v>
      </c>
      <c r="I22" s="24"/>
      <c r="J22" s="24"/>
      <c r="K22" s="24"/>
      <c r="L22" s="24"/>
      <c r="M22" s="24"/>
      <c r="N22" s="24"/>
      <c r="O22" s="24"/>
      <c r="P22" s="24"/>
      <c r="Q22" s="24"/>
    </row>
    <row r="23" ht="52.5" customHeight="1" spans="1:17">
      <c r="A23" s="100" t="str">
        <f t="shared" ref="A23:A24" si="2">"     "&amp;"业务经费"</f>
        <v>     业务经费</v>
      </c>
      <c r="B23" s="101" t="s">
        <v>446</v>
      </c>
      <c r="C23" s="101" t="s">
        <v>435</v>
      </c>
      <c r="D23" s="102" t="s">
        <v>436</v>
      </c>
      <c r="E23" s="103">
        <v>1</v>
      </c>
      <c r="F23" s="24">
        <v>10000</v>
      </c>
      <c r="G23" s="24">
        <v>10000</v>
      </c>
      <c r="H23" s="24">
        <v>10000</v>
      </c>
      <c r="I23" s="24"/>
      <c r="J23" s="24"/>
      <c r="K23" s="24"/>
      <c r="L23" s="24"/>
      <c r="M23" s="24"/>
      <c r="N23" s="24"/>
      <c r="O23" s="24"/>
      <c r="P23" s="24"/>
      <c r="Q23" s="24"/>
    </row>
    <row r="24" ht="52.5" customHeight="1" spans="1:17">
      <c r="A24" s="100" t="str">
        <f t="shared" si="2"/>
        <v>     业务经费</v>
      </c>
      <c r="B24" s="101" t="s">
        <v>358</v>
      </c>
      <c r="C24" s="101" t="s">
        <v>440</v>
      </c>
      <c r="D24" s="102" t="s">
        <v>441</v>
      </c>
      <c r="E24" s="103">
        <v>1</v>
      </c>
      <c r="F24" s="24">
        <v>20000</v>
      </c>
      <c r="G24" s="24">
        <v>20000</v>
      </c>
      <c r="H24" s="24">
        <v>20000</v>
      </c>
      <c r="I24" s="24"/>
      <c r="J24" s="24"/>
      <c r="K24" s="24"/>
      <c r="L24" s="24"/>
      <c r="M24" s="24"/>
      <c r="N24" s="24"/>
      <c r="O24" s="24"/>
      <c r="P24" s="24"/>
      <c r="Q24" s="24"/>
    </row>
    <row r="25" ht="30" customHeight="1" spans="1:17">
      <c r="A25" s="105" t="s">
        <v>414</v>
      </c>
      <c r="B25" s="106"/>
      <c r="C25" s="106"/>
      <c r="D25" s="106"/>
      <c r="E25" s="103"/>
      <c r="F25" s="24">
        <v>746067</v>
      </c>
      <c r="G25" s="24">
        <v>746067</v>
      </c>
      <c r="H25" s="24">
        <v>746067</v>
      </c>
      <c r="I25" s="24"/>
      <c r="J25" s="24"/>
      <c r="K25" s="24"/>
      <c r="L25" s="24"/>
      <c r="M25" s="24"/>
      <c r="N25" s="24"/>
      <c r="O25" s="24"/>
      <c r="P25" s="24"/>
      <c r="Q25" s="24"/>
    </row>
  </sheetData>
  <mergeCells count="16">
    <mergeCell ref="A3:Q3"/>
    <mergeCell ref="A4:F4"/>
    <mergeCell ref="G5:Q5"/>
    <mergeCell ref="L6:Q6"/>
    <mergeCell ref="A25:E2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8"/>
  <sheetViews>
    <sheetView showZeros="0" workbookViewId="0">
      <pane ySplit="1" topLeftCell="A14" activePane="bottomLeft" state="frozen"/>
      <selection/>
      <selection pane="bottomLeft"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4"/>
      <c r="B2" s="4"/>
      <c r="C2" s="4"/>
      <c r="D2" s="4"/>
      <c r="E2" s="4"/>
      <c r="F2" s="4"/>
      <c r="G2" s="4"/>
      <c r="H2" s="87"/>
      <c r="I2" s="2"/>
      <c r="J2" s="2"/>
      <c r="K2" s="87"/>
      <c r="L2" s="2"/>
      <c r="M2" s="93"/>
      <c r="N2" s="93" t="s">
        <v>447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tr">
        <f>"单位名称："&amp;"芒市民政局"</f>
        <v>单位名称：芒市民政局</v>
      </c>
      <c r="B4" s="33"/>
      <c r="C4" s="33"/>
      <c r="D4" s="33"/>
      <c r="E4" s="33"/>
      <c r="F4" s="33"/>
      <c r="G4" s="33"/>
      <c r="H4" s="87"/>
      <c r="I4" s="2"/>
      <c r="J4" s="2"/>
      <c r="K4" s="87"/>
      <c r="L4" s="2"/>
      <c r="M4" s="94"/>
      <c r="N4" s="43" t="s">
        <v>27</v>
      </c>
    </row>
    <row r="5" ht="15.75" customHeight="1" spans="1:14">
      <c r="A5" s="12" t="s">
        <v>417</v>
      </c>
      <c r="B5" s="12" t="s">
        <v>448</v>
      </c>
      <c r="C5" s="12" t="s">
        <v>449</v>
      </c>
      <c r="D5" s="13" t="s">
        <v>221</v>
      </c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7.25" customHeight="1" spans="1:14">
      <c r="A6" s="17"/>
      <c r="B6" s="17"/>
      <c r="C6" s="17"/>
      <c r="D6" s="88" t="s">
        <v>30</v>
      </c>
      <c r="E6" s="12" t="s">
        <v>34</v>
      </c>
      <c r="F6" s="12" t="s">
        <v>423</v>
      </c>
      <c r="G6" s="12" t="s">
        <v>424</v>
      </c>
      <c r="H6" s="12" t="s">
        <v>425</v>
      </c>
      <c r="I6" s="13" t="s">
        <v>426</v>
      </c>
      <c r="J6" s="14"/>
      <c r="K6" s="14"/>
      <c r="L6" s="14"/>
      <c r="M6" s="14"/>
      <c r="N6" s="15"/>
    </row>
    <row r="7" ht="40.5" customHeight="1" spans="1:14">
      <c r="A7" s="19"/>
      <c r="B7" s="19"/>
      <c r="C7" s="19"/>
      <c r="D7" s="74"/>
      <c r="E7" s="17" t="s">
        <v>33</v>
      </c>
      <c r="F7" s="19"/>
      <c r="G7" s="19"/>
      <c r="H7" s="74"/>
      <c r="I7" s="17" t="s">
        <v>33</v>
      </c>
      <c r="J7" s="17" t="s">
        <v>40</v>
      </c>
      <c r="K7" s="17" t="s">
        <v>41</v>
      </c>
      <c r="L7" s="17" t="s">
        <v>42</v>
      </c>
      <c r="M7" s="17" t="s">
        <v>43</v>
      </c>
      <c r="N7" s="17" t="s">
        <v>44</v>
      </c>
    </row>
    <row r="8" ht="15" customHeight="1" spans="1:14">
      <c r="A8" s="36">
        <v>1</v>
      </c>
      <c r="B8" s="36">
        <v>2</v>
      </c>
      <c r="C8" s="36">
        <v>3</v>
      </c>
      <c r="D8" s="36">
        <v>7</v>
      </c>
      <c r="E8" s="36">
        <v>8</v>
      </c>
      <c r="F8" s="36">
        <v>9</v>
      </c>
      <c r="G8" s="36">
        <v>10</v>
      </c>
      <c r="H8" s="36">
        <v>11</v>
      </c>
      <c r="I8" s="36">
        <v>12</v>
      </c>
      <c r="J8" s="36">
        <v>13</v>
      </c>
      <c r="K8" s="36">
        <v>14</v>
      </c>
      <c r="L8" s="36">
        <v>15</v>
      </c>
      <c r="M8" s="36">
        <v>16</v>
      </c>
      <c r="N8" s="36">
        <v>17</v>
      </c>
    </row>
    <row r="9" ht="52.5" customHeight="1" spans="1:14">
      <c r="A9" s="89" t="s">
        <v>46</v>
      </c>
      <c r="B9" s="89"/>
      <c r="C9" s="89"/>
      <c r="D9" s="24">
        <v>783800</v>
      </c>
      <c r="E9" s="24">
        <v>783800</v>
      </c>
      <c r="F9" s="24"/>
      <c r="G9" s="24"/>
      <c r="H9" s="24"/>
      <c r="I9" s="24"/>
      <c r="J9" s="24"/>
      <c r="K9" s="24"/>
      <c r="L9" s="24"/>
      <c r="M9" s="24"/>
      <c r="N9" s="24"/>
    </row>
    <row r="10" ht="52.5" customHeight="1" spans="1:14">
      <c r="A10" s="90" t="s">
        <v>46</v>
      </c>
      <c r="B10" s="91"/>
      <c r="C10" s="91"/>
      <c r="D10" s="24">
        <v>783800</v>
      </c>
      <c r="E10" s="24">
        <v>783800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52.5" customHeight="1" spans="1:14">
      <c r="A11" s="91" t="str">
        <f>"     "&amp;"民政保安工资"</f>
        <v>     民政保安工资</v>
      </c>
      <c r="B11" s="91" t="s">
        <v>450</v>
      </c>
      <c r="C11" s="91" t="s">
        <v>451</v>
      </c>
      <c r="D11" s="24">
        <v>28800</v>
      </c>
      <c r="E11" s="24">
        <v>28800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52.5" customHeight="1" spans="1:14">
      <c r="A12" s="91" t="str">
        <f t="shared" ref="A12:A17" si="0">"     "&amp;"2025年部门预算特定业务费资金"</f>
        <v>     2025年部门预算特定业务费资金</v>
      </c>
      <c r="B12" s="91" t="s">
        <v>437</v>
      </c>
      <c r="C12" s="91" t="s">
        <v>452</v>
      </c>
      <c r="D12" s="24">
        <v>20000</v>
      </c>
      <c r="E12" s="24">
        <v>20000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52.5" customHeight="1" spans="1:14">
      <c r="A13" s="91" t="str">
        <f t="shared" si="0"/>
        <v>     2025年部门预算特定业务费资金</v>
      </c>
      <c r="B13" s="91" t="s">
        <v>453</v>
      </c>
      <c r="C13" s="91" t="s">
        <v>454</v>
      </c>
      <c r="D13" s="24">
        <v>100000</v>
      </c>
      <c r="E13" s="24">
        <v>100000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52.5" customHeight="1" spans="1:14">
      <c r="A14" s="91" t="str">
        <f t="shared" si="0"/>
        <v>     2025年部门预算特定业务费资金</v>
      </c>
      <c r="B14" s="91" t="s">
        <v>455</v>
      </c>
      <c r="C14" s="91" t="s">
        <v>456</v>
      </c>
      <c r="D14" s="24">
        <v>35000</v>
      </c>
      <c r="E14" s="24">
        <v>35000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52.5" customHeight="1" spans="1:14">
      <c r="A15" s="91" t="str">
        <f t="shared" si="0"/>
        <v>     2025年部门预算特定业务费资金</v>
      </c>
      <c r="B15" s="91" t="s">
        <v>457</v>
      </c>
      <c r="C15" s="91" t="s">
        <v>458</v>
      </c>
      <c r="D15" s="24">
        <v>50000</v>
      </c>
      <c r="E15" s="24">
        <v>50000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52.5" customHeight="1" spans="1:14">
      <c r="A16" s="91" t="str">
        <f t="shared" si="0"/>
        <v>     2025年部门预算特定业务费资金</v>
      </c>
      <c r="B16" s="91" t="s">
        <v>459</v>
      </c>
      <c r="C16" s="91" t="s">
        <v>460</v>
      </c>
      <c r="D16" s="24">
        <v>200000</v>
      </c>
      <c r="E16" s="24">
        <v>200000</v>
      </c>
      <c r="F16" s="24"/>
      <c r="G16" s="24"/>
      <c r="H16" s="24"/>
      <c r="I16" s="24"/>
      <c r="J16" s="24"/>
      <c r="K16" s="24"/>
      <c r="L16" s="24"/>
      <c r="M16" s="24"/>
      <c r="N16" s="24"/>
    </row>
    <row r="17" ht="52.5" customHeight="1" spans="1:14">
      <c r="A17" s="91" t="str">
        <f t="shared" si="0"/>
        <v>     2025年部门预算特定业务费资金</v>
      </c>
      <c r="B17" s="91" t="s">
        <v>461</v>
      </c>
      <c r="C17" s="91" t="s">
        <v>462</v>
      </c>
      <c r="D17" s="24">
        <v>350000</v>
      </c>
      <c r="E17" s="24">
        <v>350000</v>
      </c>
      <c r="F17" s="24"/>
      <c r="G17" s="24"/>
      <c r="H17" s="24"/>
      <c r="I17" s="24"/>
      <c r="J17" s="24"/>
      <c r="K17" s="24"/>
      <c r="L17" s="24"/>
      <c r="M17" s="24"/>
      <c r="N17" s="24"/>
    </row>
    <row r="18" ht="30" customHeight="1" spans="1:14">
      <c r="A18" s="13" t="s">
        <v>30</v>
      </c>
      <c r="B18" s="92"/>
      <c r="C18" s="92"/>
      <c r="D18" s="24">
        <v>783800</v>
      </c>
      <c r="E18" s="24">
        <v>783800</v>
      </c>
      <c r="F18" s="24"/>
      <c r="G18" s="24"/>
      <c r="H18" s="24"/>
      <c r="I18" s="24"/>
      <c r="J18" s="24"/>
      <c r="K18" s="24"/>
      <c r="L18" s="24"/>
      <c r="M18" s="24"/>
      <c r="N18" s="24"/>
    </row>
  </sheetData>
  <mergeCells count="13">
    <mergeCell ref="A3:N3"/>
    <mergeCell ref="A4:H4"/>
    <mergeCell ref="D5:N5"/>
    <mergeCell ref="I6:N6"/>
    <mergeCell ref="A18:C18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pane ySplit="1" topLeftCell="A2" activePane="bottomLeft" state="frozen"/>
      <selection/>
      <selection pane="bottomLeft" activeCell="A12" sqref="A12:P1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1:16">
      <c r="A2" s="64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1" t="s">
        <v>463</v>
      </c>
    </row>
    <row r="3" ht="27.75" customHeight="1" spans="1:16">
      <c r="A3" s="66" t="str">
        <f>"2025"&amp;"年市对下转移支付预算表"</f>
        <v>2025年市对下转移支付预算表</v>
      </c>
      <c r="B3" s="6"/>
      <c r="C3" s="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6"/>
    </row>
    <row r="4" customHeight="1" spans="1:16">
      <c r="A4" s="67" t="s">
        <v>1</v>
      </c>
      <c r="B4" s="68"/>
      <c r="C4" s="6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2"/>
    </row>
    <row r="5" ht="18" customHeight="1" spans="1:16">
      <c r="A5" s="69" t="str">
        <f>"单位名称："&amp;"芒市民政局"</f>
        <v>单位名称：芒市民政局</v>
      </c>
      <c r="B5" s="70"/>
      <c r="C5" s="7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3"/>
    </row>
    <row r="6" ht="19.5" customHeight="1" spans="1:16">
      <c r="A6" s="71" t="s">
        <v>464</v>
      </c>
      <c r="B6" s="13" t="s">
        <v>221</v>
      </c>
      <c r="C6" s="14"/>
      <c r="D6" s="72"/>
      <c r="E6" s="73" t="s">
        <v>465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84"/>
    </row>
    <row r="7" ht="40.5" customHeight="1" spans="1:16">
      <c r="A7" s="74"/>
      <c r="B7" s="17" t="s">
        <v>30</v>
      </c>
      <c r="C7" s="12" t="s">
        <v>34</v>
      </c>
      <c r="D7" s="75" t="s">
        <v>466</v>
      </c>
      <c r="E7" s="75" t="s">
        <v>467</v>
      </c>
      <c r="F7" s="75" t="s">
        <v>468</v>
      </c>
      <c r="G7" s="75" t="s">
        <v>469</v>
      </c>
      <c r="H7" s="75" t="s">
        <v>470</v>
      </c>
      <c r="I7" s="75" t="s">
        <v>471</v>
      </c>
      <c r="J7" s="75" t="s">
        <v>472</v>
      </c>
      <c r="K7" s="75" t="s">
        <v>473</v>
      </c>
      <c r="L7" s="75" t="s">
        <v>474</v>
      </c>
      <c r="M7" s="34" t="s">
        <v>475</v>
      </c>
      <c r="N7" s="34" t="s">
        <v>476</v>
      </c>
      <c r="O7" s="85" t="s">
        <v>477</v>
      </c>
      <c r="P7" s="34" t="s">
        <v>478</v>
      </c>
    </row>
    <row r="8" ht="19.5" customHeight="1" spans="1:16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74">
        <v>16</v>
      </c>
    </row>
    <row r="9" ht="19.5" customHeight="1" spans="1:16">
      <c r="A9" s="37"/>
      <c r="B9" s="76"/>
      <c r="C9" s="76"/>
      <c r="D9" s="77"/>
      <c r="E9" s="78"/>
      <c r="F9" s="78"/>
      <c r="G9" s="78"/>
      <c r="H9" s="78"/>
      <c r="I9" s="78"/>
      <c r="J9" s="78"/>
      <c r="K9" s="78"/>
      <c r="L9" s="78"/>
      <c r="M9" s="86"/>
      <c r="N9" s="86"/>
      <c r="O9" s="86"/>
      <c r="P9" s="86"/>
    </row>
    <row r="10" ht="19.5" customHeight="1" spans="1:16">
      <c r="A10" s="37"/>
      <c r="B10" s="76"/>
      <c r="C10" s="76"/>
      <c r="D10" s="77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25"/>
    </row>
    <row r="11" ht="19.5" customHeight="1" spans="1:16">
      <c r="A11" s="52" t="s">
        <v>30</v>
      </c>
      <c r="B11" s="76"/>
      <c r="C11" s="76"/>
      <c r="D11" s="77"/>
      <c r="E11" s="78"/>
      <c r="F11" s="78"/>
      <c r="G11" s="78"/>
      <c r="H11" s="78"/>
      <c r="I11" s="78"/>
      <c r="J11" s="78"/>
      <c r="K11" s="78"/>
      <c r="L11" s="78"/>
      <c r="M11" s="86"/>
      <c r="N11" s="86"/>
      <c r="O11" s="86"/>
      <c r="P11" s="86"/>
    </row>
    <row r="12" customHeight="1" spans="1:16">
      <c r="A12" s="80" t="s">
        <v>479</v>
      </c>
      <c r="B12" s="80"/>
      <c r="C12" s="8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0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3" t="s">
        <v>480</v>
      </c>
    </row>
    <row r="3" ht="28.5" customHeight="1" spans="1:10">
      <c r="A3" s="56" t="str">
        <f>"2025"&amp;"年市对下转移支付绩效目标表"</f>
        <v>2025年市对下转移支付绩效目标表</v>
      </c>
      <c r="B3" s="6"/>
      <c r="C3" s="6"/>
      <c r="D3" s="6"/>
      <c r="E3" s="6"/>
      <c r="F3" s="57"/>
      <c r="G3" s="6"/>
      <c r="H3" s="57"/>
      <c r="I3" s="57"/>
      <c r="J3" s="6"/>
    </row>
    <row r="4" ht="17.25" customHeight="1" spans="1:8">
      <c r="A4" s="7" t="str">
        <f>"单位名称："&amp;"芒市民政局"</f>
        <v>单位名称：芒市民政局</v>
      </c>
      <c r="B4" s="58"/>
      <c r="C4" s="58"/>
      <c r="D4" s="58"/>
      <c r="E4" s="58"/>
      <c r="F4" s="59"/>
      <c r="G4" s="58"/>
      <c r="H4" s="59"/>
    </row>
    <row r="5" ht="44.25" customHeight="1" spans="1:10">
      <c r="A5" s="35" t="s">
        <v>368</v>
      </c>
      <c r="B5" s="35" t="s">
        <v>369</v>
      </c>
      <c r="C5" s="35" t="s">
        <v>370</v>
      </c>
      <c r="D5" s="35" t="s">
        <v>371</v>
      </c>
      <c r="E5" s="35" t="s">
        <v>372</v>
      </c>
      <c r="F5" s="60" t="s">
        <v>373</v>
      </c>
      <c r="G5" s="35" t="s">
        <v>374</v>
      </c>
      <c r="H5" s="60" t="s">
        <v>375</v>
      </c>
      <c r="I5" s="60" t="s">
        <v>376</v>
      </c>
      <c r="J5" s="35" t="s">
        <v>377</v>
      </c>
    </row>
    <row r="6" ht="14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60">
        <v>6</v>
      </c>
      <c r="G6" s="35">
        <v>7</v>
      </c>
      <c r="H6" s="60">
        <v>8</v>
      </c>
      <c r="I6" s="60">
        <v>9</v>
      </c>
      <c r="J6" s="35">
        <v>10</v>
      </c>
    </row>
    <row r="7" ht="25.95" customHeight="1" spans="1:10">
      <c r="A7" s="37"/>
      <c r="B7" s="50"/>
      <c r="C7" s="50"/>
      <c r="D7" s="50"/>
      <c r="E7" s="61"/>
      <c r="F7" s="62"/>
      <c r="G7" s="61"/>
      <c r="H7" s="62"/>
      <c r="I7" s="62"/>
      <c r="J7" s="61"/>
    </row>
    <row r="8" ht="25.95" customHeight="1" spans="1:10">
      <c r="A8" s="37"/>
      <c r="B8" s="23" t="s">
        <v>481</v>
      </c>
      <c r="C8" s="23" t="s">
        <v>481</v>
      </c>
      <c r="D8" s="23" t="s">
        <v>481</v>
      </c>
      <c r="E8" s="37" t="s">
        <v>481</v>
      </c>
      <c r="F8" s="23" t="s">
        <v>481</v>
      </c>
      <c r="G8" s="37" t="s">
        <v>481</v>
      </c>
      <c r="H8" s="23" t="s">
        <v>481</v>
      </c>
      <c r="I8" s="23" t="s">
        <v>481</v>
      </c>
      <c r="J8" s="37" t="s">
        <v>481</v>
      </c>
    </row>
    <row r="9" ht="32" customHeight="1" spans="1:1">
      <c r="A9" s="55" t="s">
        <v>479</v>
      </c>
    </row>
  </sheetData>
  <mergeCells count="2">
    <mergeCell ref="A3:J3"/>
    <mergeCell ref="A4:H4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9.14285714285714" defaultRowHeight="12" customHeight="1" outlineLevelCol="7"/>
  <cols>
    <col min="1" max="8" width="16.9142857142857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43" t="s">
        <v>482</v>
      </c>
    </row>
    <row r="3" ht="28.5" customHeight="1" spans="1:8">
      <c r="A3" s="44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5" t="str">
        <f>"单位名称："&amp;"芒市民政局"</f>
        <v>单位名称：芒市民政局</v>
      </c>
      <c r="B4" s="32"/>
      <c r="C4" s="46"/>
      <c r="D4" s="2"/>
      <c r="E4" s="2"/>
      <c r="F4" s="2"/>
      <c r="G4" s="2"/>
      <c r="H4" s="2"/>
    </row>
    <row r="5" ht="18" customHeight="1" spans="1:8">
      <c r="A5" s="12" t="s">
        <v>214</v>
      </c>
      <c r="B5" s="12" t="s">
        <v>483</v>
      </c>
      <c r="C5" s="12" t="s">
        <v>484</v>
      </c>
      <c r="D5" s="12" t="s">
        <v>485</v>
      </c>
      <c r="E5" s="12" t="s">
        <v>486</v>
      </c>
      <c r="F5" s="47" t="s">
        <v>487</v>
      </c>
      <c r="G5" s="48"/>
      <c r="H5" s="49"/>
    </row>
    <row r="6" ht="18" customHeight="1" spans="1:8">
      <c r="A6" s="19"/>
      <c r="B6" s="19"/>
      <c r="C6" s="19"/>
      <c r="D6" s="19"/>
      <c r="E6" s="19"/>
      <c r="F6" s="35" t="s">
        <v>421</v>
      </c>
      <c r="G6" s="35" t="s">
        <v>488</v>
      </c>
      <c r="H6" s="35" t="s">
        <v>489</v>
      </c>
    </row>
    <row r="7" ht="21" customHeight="1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ht="33" customHeight="1" spans="1:8">
      <c r="A8" s="50"/>
      <c r="B8" s="50"/>
      <c r="C8" s="50"/>
      <c r="D8" s="50"/>
      <c r="E8" s="50"/>
      <c r="F8" s="41"/>
      <c r="G8" s="51"/>
      <c r="H8" s="51"/>
    </row>
    <row r="9" ht="24" customHeight="1" spans="1:8">
      <c r="A9" s="52" t="s">
        <v>30</v>
      </c>
      <c r="B9" s="53"/>
      <c r="C9" s="53"/>
      <c r="D9" s="53"/>
      <c r="E9" s="53"/>
      <c r="F9" s="42"/>
      <c r="G9" s="54"/>
      <c r="H9" s="54"/>
    </row>
    <row r="10" ht="24" customHeight="1" spans="1:1">
      <c r="A10" s="55" t="s">
        <v>490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4"/>
  <sheetViews>
    <sheetView showZeros="0" workbookViewId="0">
      <pane ySplit="1" topLeftCell="A2" activePane="bottomLeft" state="frozen"/>
      <selection/>
      <selection pane="bottomLeft" activeCell="F11" sqref="F11"/>
    </sheetView>
  </sheetViews>
  <sheetFormatPr defaultColWidth="9.14285714285714" defaultRowHeight="14.25" customHeight="1"/>
  <cols>
    <col min="1" max="1" width="10.2857142857143" customWidth="1"/>
    <col min="2" max="2" width="33.1428571428571" customWidth="1"/>
    <col min="3" max="3" width="14.4285714285714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4"/>
      <c r="I2" s="4"/>
      <c r="J2" s="4"/>
      <c r="K2" s="5" t="s">
        <v>491</v>
      </c>
    </row>
    <row r="3" ht="27.75" customHeight="1" spans="1:11">
      <c r="A3" s="30" t="str">
        <f>"2025"&amp;"年上级补助项目支出预算表"</f>
        <v>2025年上级补助项目支出预算表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"单位名称："&amp;"芒市民政局"</f>
        <v>单位名称：芒市民政局</v>
      </c>
      <c r="B4" s="32"/>
      <c r="C4" s="32"/>
      <c r="D4" s="32"/>
      <c r="E4" s="32"/>
      <c r="F4" s="32"/>
      <c r="G4" s="32"/>
      <c r="H4" s="33"/>
      <c r="I4" s="33"/>
      <c r="J4" s="33"/>
      <c r="K4" s="40" t="s">
        <v>27</v>
      </c>
    </row>
    <row r="5" ht="21.75" customHeight="1" spans="1:11">
      <c r="A5" s="34" t="s">
        <v>344</v>
      </c>
      <c r="B5" s="34" t="s">
        <v>216</v>
      </c>
      <c r="C5" s="34" t="s">
        <v>345</v>
      </c>
      <c r="D5" s="35" t="s">
        <v>217</v>
      </c>
      <c r="E5" s="35" t="s">
        <v>218</v>
      </c>
      <c r="F5" s="35" t="s">
        <v>346</v>
      </c>
      <c r="G5" s="35" t="s">
        <v>347</v>
      </c>
      <c r="H5" s="36" t="s">
        <v>30</v>
      </c>
      <c r="I5" s="36" t="s">
        <v>492</v>
      </c>
      <c r="J5" s="36"/>
      <c r="K5" s="36"/>
    </row>
    <row r="6" ht="21.7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 t="s">
        <v>35</v>
      </c>
      <c r="K6" s="35" t="s">
        <v>36</v>
      </c>
    </row>
    <row r="7" ht="27" customHeight="1" spans="1:11">
      <c r="A7" s="34"/>
      <c r="B7" s="34"/>
      <c r="C7" s="34"/>
      <c r="D7" s="35"/>
      <c r="E7" s="35"/>
      <c r="F7" s="35"/>
      <c r="G7" s="35"/>
      <c r="H7" s="36"/>
      <c r="I7" s="35" t="s">
        <v>33</v>
      </c>
      <c r="J7" s="35"/>
      <c r="K7" s="35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  <c r="K8" s="21">
        <v>11</v>
      </c>
    </row>
    <row r="9" ht="21" customHeight="1" spans="1:11">
      <c r="A9" s="37"/>
      <c r="B9" s="23" t="s">
        <v>493</v>
      </c>
      <c r="C9" s="37"/>
      <c r="D9" s="37"/>
      <c r="E9" s="37"/>
      <c r="F9" s="37"/>
      <c r="G9" s="37"/>
      <c r="H9" s="24">
        <v>3300</v>
      </c>
      <c r="I9" s="24">
        <v>3300</v>
      </c>
      <c r="J9" s="24"/>
      <c r="K9" s="41"/>
    </row>
    <row r="10" ht="21" customHeight="1" spans="1:11">
      <c r="A10" s="23" t="s">
        <v>351</v>
      </c>
      <c r="B10" s="23" t="s">
        <v>493</v>
      </c>
      <c r="C10" s="23" t="s">
        <v>46</v>
      </c>
      <c r="D10" s="23" t="s">
        <v>102</v>
      </c>
      <c r="E10" s="23" t="s">
        <v>103</v>
      </c>
      <c r="F10" s="23" t="s">
        <v>307</v>
      </c>
      <c r="G10" s="23" t="s">
        <v>308</v>
      </c>
      <c r="H10" s="24">
        <v>3300</v>
      </c>
      <c r="I10" s="24">
        <v>3300</v>
      </c>
      <c r="J10" s="24"/>
      <c r="K10" s="42"/>
    </row>
    <row r="11" spans="1:11">
      <c r="A11" s="26"/>
      <c r="B11" s="23" t="s">
        <v>494</v>
      </c>
      <c r="C11" s="26"/>
      <c r="D11" s="26"/>
      <c r="E11" s="26"/>
      <c r="F11" s="26"/>
      <c r="G11" s="26"/>
      <c r="H11" s="24">
        <v>34760000</v>
      </c>
      <c r="I11" s="24">
        <v>34760000</v>
      </c>
      <c r="J11" s="24"/>
      <c r="K11" s="26"/>
    </row>
    <row r="12" ht="22.5" spans="1:11">
      <c r="A12" s="23" t="s">
        <v>495</v>
      </c>
      <c r="B12" s="23" t="s">
        <v>494</v>
      </c>
      <c r="C12" s="23" t="s">
        <v>46</v>
      </c>
      <c r="D12" s="23" t="s">
        <v>122</v>
      </c>
      <c r="E12" s="23" t="s">
        <v>123</v>
      </c>
      <c r="F12" s="23" t="s">
        <v>320</v>
      </c>
      <c r="G12" s="23" t="s">
        <v>321</v>
      </c>
      <c r="H12" s="24">
        <v>2983800</v>
      </c>
      <c r="I12" s="24">
        <v>2983800</v>
      </c>
      <c r="J12" s="24"/>
      <c r="K12" s="26"/>
    </row>
    <row r="13" ht="22.5" spans="1:11">
      <c r="A13" s="23" t="s">
        <v>495</v>
      </c>
      <c r="B13" s="23" t="s">
        <v>494</v>
      </c>
      <c r="C13" s="23" t="s">
        <v>46</v>
      </c>
      <c r="D13" s="23" t="s">
        <v>122</v>
      </c>
      <c r="E13" s="23" t="s">
        <v>123</v>
      </c>
      <c r="F13" s="23" t="s">
        <v>320</v>
      </c>
      <c r="G13" s="23" t="s">
        <v>321</v>
      </c>
      <c r="H13" s="24">
        <v>430000</v>
      </c>
      <c r="I13" s="24">
        <v>430000</v>
      </c>
      <c r="J13" s="24"/>
      <c r="K13" s="26"/>
    </row>
    <row r="14" ht="22.5" spans="1:11">
      <c r="A14" s="23" t="s">
        <v>495</v>
      </c>
      <c r="B14" s="23" t="s">
        <v>494</v>
      </c>
      <c r="C14" s="23" t="s">
        <v>46</v>
      </c>
      <c r="D14" s="23" t="s">
        <v>124</v>
      </c>
      <c r="E14" s="23" t="s">
        <v>125</v>
      </c>
      <c r="F14" s="23" t="s">
        <v>320</v>
      </c>
      <c r="G14" s="23" t="s">
        <v>321</v>
      </c>
      <c r="H14" s="24">
        <v>18803200</v>
      </c>
      <c r="I14" s="24">
        <v>18803200</v>
      </c>
      <c r="J14" s="24"/>
      <c r="K14" s="26"/>
    </row>
    <row r="15" ht="22.5" spans="1:11">
      <c r="A15" s="23" t="s">
        <v>495</v>
      </c>
      <c r="B15" s="23" t="s">
        <v>494</v>
      </c>
      <c r="C15" s="23" t="s">
        <v>46</v>
      </c>
      <c r="D15" s="23" t="s">
        <v>124</v>
      </c>
      <c r="E15" s="23" t="s">
        <v>125</v>
      </c>
      <c r="F15" s="23" t="s">
        <v>320</v>
      </c>
      <c r="G15" s="23" t="s">
        <v>321</v>
      </c>
      <c r="H15" s="24">
        <v>2000000</v>
      </c>
      <c r="I15" s="24">
        <v>2000000</v>
      </c>
      <c r="J15" s="24"/>
      <c r="K15" s="26"/>
    </row>
    <row r="16" spans="1:11">
      <c r="A16" s="23" t="s">
        <v>495</v>
      </c>
      <c r="B16" s="23" t="s">
        <v>494</v>
      </c>
      <c r="C16" s="23" t="s">
        <v>46</v>
      </c>
      <c r="D16" s="23" t="s">
        <v>128</v>
      </c>
      <c r="E16" s="23" t="s">
        <v>129</v>
      </c>
      <c r="F16" s="23" t="s">
        <v>320</v>
      </c>
      <c r="G16" s="23" t="s">
        <v>321</v>
      </c>
      <c r="H16" s="24">
        <v>1100000</v>
      </c>
      <c r="I16" s="24">
        <v>1100000</v>
      </c>
      <c r="J16" s="24"/>
      <c r="K16" s="26"/>
    </row>
    <row r="17" spans="1:11">
      <c r="A17" s="23" t="s">
        <v>495</v>
      </c>
      <c r="B17" s="23" t="s">
        <v>494</v>
      </c>
      <c r="C17" s="23" t="s">
        <v>46</v>
      </c>
      <c r="D17" s="23" t="s">
        <v>128</v>
      </c>
      <c r="E17" s="23" t="s">
        <v>129</v>
      </c>
      <c r="F17" s="23" t="s">
        <v>320</v>
      </c>
      <c r="G17" s="23" t="s">
        <v>321</v>
      </c>
      <c r="H17" s="24">
        <v>100000</v>
      </c>
      <c r="I17" s="24">
        <v>100000</v>
      </c>
      <c r="J17" s="24"/>
      <c r="K17" s="26"/>
    </row>
    <row r="18" ht="26" customHeight="1" spans="1:11">
      <c r="A18" s="23" t="s">
        <v>495</v>
      </c>
      <c r="B18" s="23" t="s">
        <v>494</v>
      </c>
      <c r="C18" s="23" t="s">
        <v>46</v>
      </c>
      <c r="D18" s="23" t="s">
        <v>134</v>
      </c>
      <c r="E18" s="23" t="s">
        <v>135</v>
      </c>
      <c r="F18" s="23" t="s">
        <v>320</v>
      </c>
      <c r="G18" s="23" t="s">
        <v>321</v>
      </c>
      <c r="H18" s="24">
        <v>940000</v>
      </c>
      <c r="I18" s="24">
        <v>940000</v>
      </c>
      <c r="J18" s="24"/>
      <c r="K18" s="26"/>
    </row>
    <row r="19" ht="24" customHeight="1" spans="1:11">
      <c r="A19" s="23" t="s">
        <v>495</v>
      </c>
      <c r="B19" s="23" t="s">
        <v>494</v>
      </c>
      <c r="C19" s="23" t="s">
        <v>46</v>
      </c>
      <c r="D19" s="23" t="s">
        <v>134</v>
      </c>
      <c r="E19" s="23" t="s">
        <v>135</v>
      </c>
      <c r="F19" s="23" t="s">
        <v>320</v>
      </c>
      <c r="G19" s="23" t="s">
        <v>321</v>
      </c>
      <c r="H19" s="24">
        <v>90000</v>
      </c>
      <c r="I19" s="24">
        <v>90000</v>
      </c>
      <c r="J19" s="24"/>
      <c r="K19" s="26"/>
    </row>
    <row r="20" ht="29" customHeight="1" spans="1:11">
      <c r="A20" s="23" t="s">
        <v>495</v>
      </c>
      <c r="B20" s="23" t="s">
        <v>494</v>
      </c>
      <c r="C20" s="23" t="s">
        <v>46</v>
      </c>
      <c r="D20" s="23" t="s">
        <v>136</v>
      </c>
      <c r="E20" s="23" t="s">
        <v>137</v>
      </c>
      <c r="F20" s="23" t="s">
        <v>320</v>
      </c>
      <c r="G20" s="23" t="s">
        <v>321</v>
      </c>
      <c r="H20" s="24">
        <v>7733000</v>
      </c>
      <c r="I20" s="24">
        <v>7733000</v>
      </c>
      <c r="J20" s="24"/>
      <c r="K20" s="26"/>
    </row>
    <row r="21" ht="24" customHeight="1" spans="1:11">
      <c r="A21" s="23" t="s">
        <v>495</v>
      </c>
      <c r="B21" s="23" t="s">
        <v>494</v>
      </c>
      <c r="C21" s="23" t="s">
        <v>46</v>
      </c>
      <c r="D21" s="23" t="s">
        <v>136</v>
      </c>
      <c r="E21" s="23" t="s">
        <v>137</v>
      </c>
      <c r="F21" s="23" t="s">
        <v>320</v>
      </c>
      <c r="G21" s="23" t="s">
        <v>321</v>
      </c>
      <c r="H21" s="24">
        <v>580000</v>
      </c>
      <c r="I21" s="24">
        <v>580000</v>
      </c>
      <c r="J21" s="24"/>
      <c r="K21" s="26"/>
    </row>
    <row r="22" spans="1:11">
      <c r="A22" s="26"/>
      <c r="B22" s="23" t="s">
        <v>496</v>
      </c>
      <c r="C22" s="26"/>
      <c r="D22" s="26"/>
      <c r="E22" s="26"/>
      <c r="F22" s="26"/>
      <c r="G22" s="26"/>
      <c r="H22" s="24">
        <v>2782100</v>
      </c>
      <c r="I22" s="24">
        <v>2782100</v>
      </c>
      <c r="J22" s="24"/>
      <c r="K22" s="26"/>
    </row>
    <row r="23" ht="22.5" spans="1:11">
      <c r="A23" s="23" t="s">
        <v>495</v>
      </c>
      <c r="B23" s="23" t="s">
        <v>496</v>
      </c>
      <c r="C23" s="23" t="s">
        <v>46</v>
      </c>
      <c r="D23" s="23" t="s">
        <v>88</v>
      </c>
      <c r="E23" s="23" t="s">
        <v>89</v>
      </c>
      <c r="F23" s="23" t="s">
        <v>265</v>
      </c>
      <c r="G23" s="23" t="s">
        <v>266</v>
      </c>
      <c r="H23" s="24">
        <v>2163500</v>
      </c>
      <c r="I23" s="24">
        <v>2163500</v>
      </c>
      <c r="J23" s="24"/>
      <c r="K23" s="26"/>
    </row>
    <row r="24" spans="1:11">
      <c r="A24" s="23" t="s">
        <v>495</v>
      </c>
      <c r="B24" s="23" t="s">
        <v>496</v>
      </c>
      <c r="C24" s="23" t="s">
        <v>46</v>
      </c>
      <c r="D24" s="23" t="s">
        <v>112</v>
      </c>
      <c r="E24" s="23" t="s">
        <v>113</v>
      </c>
      <c r="F24" s="23" t="s">
        <v>307</v>
      </c>
      <c r="G24" s="23" t="s">
        <v>308</v>
      </c>
      <c r="H24" s="24">
        <v>618600</v>
      </c>
      <c r="I24" s="24">
        <v>618600</v>
      </c>
      <c r="J24" s="24"/>
      <c r="K24" s="26"/>
    </row>
    <row r="25" ht="30" customHeight="1" spans="1:11">
      <c r="A25" s="26"/>
      <c r="B25" s="23" t="s">
        <v>497</v>
      </c>
      <c r="C25" s="26"/>
      <c r="D25" s="26"/>
      <c r="E25" s="26"/>
      <c r="F25" s="26"/>
      <c r="G25" s="26"/>
      <c r="H25" s="24">
        <v>2698000</v>
      </c>
      <c r="I25" s="24"/>
      <c r="J25" s="24">
        <v>2698000</v>
      </c>
      <c r="K25" s="26"/>
    </row>
    <row r="26" ht="29" customHeight="1" spans="1:11">
      <c r="A26" s="23" t="s">
        <v>351</v>
      </c>
      <c r="B26" s="23" t="s">
        <v>497</v>
      </c>
      <c r="C26" s="23" t="s">
        <v>46</v>
      </c>
      <c r="D26" s="23" t="s">
        <v>160</v>
      </c>
      <c r="E26" s="23" t="s">
        <v>161</v>
      </c>
      <c r="F26" s="23" t="s">
        <v>307</v>
      </c>
      <c r="G26" s="23" t="s">
        <v>308</v>
      </c>
      <c r="H26" s="24">
        <v>58000</v>
      </c>
      <c r="I26" s="24"/>
      <c r="J26" s="24">
        <v>58000</v>
      </c>
      <c r="K26" s="26"/>
    </row>
    <row r="27" ht="27" customHeight="1" spans="1:11">
      <c r="A27" s="23" t="s">
        <v>351</v>
      </c>
      <c r="B27" s="23" t="s">
        <v>497</v>
      </c>
      <c r="C27" s="23" t="s">
        <v>46</v>
      </c>
      <c r="D27" s="23" t="s">
        <v>160</v>
      </c>
      <c r="E27" s="23" t="s">
        <v>161</v>
      </c>
      <c r="F27" s="23" t="s">
        <v>361</v>
      </c>
      <c r="G27" s="23" t="s">
        <v>362</v>
      </c>
      <c r="H27" s="24">
        <v>2640000</v>
      </c>
      <c r="I27" s="24"/>
      <c r="J27" s="24">
        <v>2640000</v>
      </c>
      <c r="K27" s="26"/>
    </row>
    <row r="28" ht="15" customHeight="1" spans="1:11">
      <c r="A28" s="26"/>
      <c r="B28" s="23" t="s">
        <v>498</v>
      </c>
      <c r="C28" s="26"/>
      <c r="D28" s="26"/>
      <c r="E28" s="26"/>
      <c r="F28" s="26"/>
      <c r="G28" s="26"/>
      <c r="H28" s="24">
        <v>2400000</v>
      </c>
      <c r="I28" s="24">
        <v>2400000</v>
      </c>
      <c r="J28" s="24"/>
      <c r="K28" s="26"/>
    </row>
    <row r="29" ht="18" customHeight="1" spans="1:11">
      <c r="A29" s="23" t="s">
        <v>495</v>
      </c>
      <c r="B29" s="23" t="s">
        <v>498</v>
      </c>
      <c r="C29" s="23" t="s">
        <v>46</v>
      </c>
      <c r="D29" s="23" t="s">
        <v>110</v>
      </c>
      <c r="E29" s="23" t="s">
        <v>111</v>
      </c>
      <c r="F29" s="23" t="s">
        <v>307</v>
      </c>
      <c r="G29" s="23" t="s">
        <v>308</v>
      </c>
      <c r="H29" s="24">
        <v>2400000</v>
      </c>
      <c r="I29" s="24">
        <v>2400000</v>
      </c>
      <c r="J29" s="24"/>
      <c r="K29" s="26"/>
    </row>
    <row r="30" ht="15" customHeight="1" spans="1:11">
      <c r="A30" s="26"/>
      <c r="B30" s="23" t="s">
        <v>499</v>
      </c>
      <c r="C30" s="26"/>
      <c r="D30" s="26"/>
      <c r="E30" s="26"/>
      <c r="F30" s="26"/>
      <c r="G30" s="26"/>
      <c r="H30" s="24">
        <v>500000</v>
      </c>
      <c r="I30" s="24">
        <v>500000</v>
      </c>
      <c r="J30" s="24"/>
      <c r="K30" s="26"/>
    </row>
    <row r="31" ht="22.5" spans="1:11">
      <c r="A31" s="23" t="s">
        <v>500</v>
      </c>
      <c r="B31" s="23" t="s">
        <v>499</v>
      </c>
      <c r="C31" s="23" t="s">
        <v>48</v>
      </c>
      <c r="D31" s="23" t="s">
        <v>130</v>
      </c>
      <c r="E31" s="23" t="s">
        <v>131</v>
      </c>
      <c r="F31" s="23" t="s">
        <v>320</v>
      </c>
      <c r="G31" s="23" t="s">
        <v>321</v>
      </c>
      <c r="H31" s="24">
        <v>500000</v>
      </c>
      <c r="I31" s="24">
        <v>500000</v>
      </c>
      <c r="J31" s="24"/>
      <c r="K31" s="26"/>
    </row>
    <row r="32" spans="1:11">
      <c r="A32" s="26"/>
      <c r="B32" s="23" t="s">
        <v>501</v>
      </c>
      <c r="C32" s="26"/>
      <c r="D32" s="26"/>
      <c r="E32" s="26"/>
      <c r="F32" s="26"/>
      <c r="G32" s="26"/>
      <c r="H32" s="24">
        <v>10000</v>
      </c>
      <c r="I32" s="24">
        <v>10000</v>
      </c>
      <c r="J32" s="24"/>
      <c r="K32" s="26"/>
    </row>
    <row r="33" ht="22.5" spans="1:11">
      <c r="A33" s="23" t="s">
        <v>500</v>
      </c>
      <c r="B33" s="23" t="s">
        <v>501</v>
      </c>
      <c r="C33" s="23" t="s">
        <v>48</v>
      </c>
      <c r="D33" s="23" t="s">
        <v>130</v>
      </c>
      <c r="E33" s="23" t="s">
        <v>131</v>
      </c>
      <c r="F33" s="23" t="s">
        <v>286</v>
      </c>
      <c r="G33" s="23" t="s">
        <v>287</v>
      </c>
      <c r="H33" s="24">
        <v>10000</v>
      </c>
      <c r="I33" s="24">
        <v>10000</v>
      </c>
      <c r="J33" s="24"/>
      <c r="K33" s="26"/>
    </row>
    <row r="34" ht="23" customHeight="1" spans="1:11">
      <c r="A34" s="38" t="s">
        <v>414</v>
      </c>
      <c r="B34" s="39"/>
      <c r="C34" s="39"/>
      <c r="D34" s="39"/>
      <c r="E34" s="39"/>
      <c r="F34" s="39"/>
      <c r="G34" s="39"/>
      <c r="H34" s="24">
        <v>43153400</v>
      </c>
      <c r="I34" s="24">
        <v>40455400</v>
      </c>
      <c r="J34" s="24">
        <v>2698000</v>
      </c>
      <c r="K34" s="42"/>
    </row>
  </sheetData>
  <mergeCells count="15">
    <mergeCell ref="A3:K3"/>
    <mergeCell ref="A4:G4"/>
    <mergeCell ref="I5:K5"/>
    <mergeCell ref="A34:G3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4"/>
      <c r="F2" s="4"/>
      <c r="G2" s="5" t="s">
        <v>502</v>
      </c>
    </row>
    <row r="3" ht="27.75" customHeight="1" spans="1:7">
      <c r="A3" s="6" t="str">
        <f>"2025"&amp;"年部门项目支出中期规划预算表"</f>
        <v>2025年部门项目支出中期规划预算表</v>
      </c>
      <c r="B3" s="6"/>
      <c r="C3" s="6"/>
      <c r="D3" s="6"/>
      <c r="E3" s="6"/>
      <c r="F3" s="6"/>
      <c r="G3" s="6"/>
    </row>
    <row r="4" ht="13.5" customHeight="1" spans="1:7">
      <c r="A4" s="7" t="str">
        <f>"单位名称："&amp;"芒市民政局"</f>
        <v>单位名称：芒市民政局</v>
      </c>
      <c r="B4" s="8"/>
      <c r="C4" s="8"/>
      <c r="D4" s="8"/>
      <c r="E4" s="9"/>
      <c r="F4" s="9"/>
      <c r="G4" s="10" t="s">
        <v>27</v>
      </c>
    </row>
    <row r="5" ht="21.75" customHeight="1" spans="1:7">
      <c r="A5" s="11" t="s">
        <v>345</v>
      </c>
      <c r="B5" s="11" t="s">
        <v>344</v>
      </c>
      <c r="C5" s="11" t="s">
        <v>216</v>
      </c>
      <c r="D5" s="12" t="s">
        <v>503</v>
      </c>
      <c r="E5" s="13" t="s">
        <v>34</v>
      </c>
      <c r="F5" s="14"/>
      <c r="G5" s="15"/>
    </row>
    <row r="6" ht="21.75" customHeight="1" spans="1:7">
      <c r="A6" s="16"/>
      <c r="B6" s="16"/>
      <c r="C6" s="16"/>
      <c r="D6" s="17"/>
      <c r="E6" s="12" t="str">
        <f>"2025"&amp;"年"</f>
        <v>2025年</v>
      </c>
      <c r="F6" s="12" t="str">
        <f>"2025"+1&amp;"年"</f>
        <v>2026年</v>
      </c>
      <c r="G6" s="12" t="str">
        <f>"2025"+2&amp;"年"</f>
        <v>2027年</v>
      </c>
    </row>
    <row r="7" ht="40.5" customHeight="1" spans="1:7">
      <c r="A7" s="18"/>
      <c r="B7" s="18"/>
      <c r="C7" s="18"/>
      <c r="D7" s="19"/>
      <c r="E7" s="19" t="s">
        <v>33</v>
      </c>
      <c r="F7" s="19" t="s">
        <v>33</v>
      </c>
      <c r="G7" s="19" t="s">
        <v>33</v>
      </c>
    </row>
    <row r="8" ht="15" customHeight="1" spans="1:7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0">
        <v>6</v>
      </c>
      <c r="G8" s="20">
        <v>7</v>
      </c>
    </row>
    <row r="9" ht="52.5" customHeight="1" spans="1:7">
      <c r="A9" s="22" t="s">
        <v>46</v>
      </c>
      <c r="B9" s="23"/>
      <c r="C9" s="23"/>
      <c r="D9" s="23"/>
      <c r="E9" s="24">
        <v>10000000</v>
      </c>
      <c r="F9" s="24"/>
      <c r="G9" s="24"/>
    </row>
    <row r="10" ht="52.5" customHeight="1" spans="1:7">
      <c r="A10" s="25"/>
      <c r="B10" s="23" t="s">
        <v>504</v>
      </c>
      <c r="C10" s="23" t="s">
        <v>350</v>
      </c>
      <c r="D10" s="23" t="s">
        <v>505</v>
      </c>
      <c r="E10" s="24">
        <v>10000000</v>
      </c>
      <c r="F10" s="24"/>
      <c r="G10" s="24"/>
    </row>
    <row r="11" ht="52.5" customHeight="1" spans="1:7">
      <c r="A11" s="22" t="s">
        <v>48</v>
      </c>
      <c r="B11" s="26"/>
      <c r="C11" s="26"/>
      <c r="D11" s="26"/>
      <c r="E11" s="24">
        <v>240000</v>
      </c>
      <c r="F11" s="24"/>
      <c r="G11" s="24"/>
    </row>
    <row r="12" ht="52.5" customHeight="1" spans="1:7">
      <c r="A12" s="26"/>
      <c r="B12" s="23" t="s">
        <v>504</v>
      </c>
      <c r="C12" s="23" t="s">
        <v>365</v>
      </c>
      <c r="D12" s="23" t="s">
        <v>505</v>
      </c>
      <c r="E12" s="24">
        <v>240000</v>
      </c>
      <c r="F12" s="24"/>
      <c r="G12" s="24"/>
    </row>
    <row r="13" ht="30" customHeight="1" spans="1:7">
      <c r="A13" s="27" t="s">
        <v>30</v>
      </c>
      <c r="B13" s="28" t="s">
        <v>481</v>
      </c>
      <c r="C13" s="28"/>
      <c r="D13" s="29"/>
      <c r="E13" s="24">
        <v>10240000</v>
      </c>
      <c r="F13" s="24"/>
      <c r="G13" s="24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5"/>
      <c r="B2" s="2"/>
      <c r="C2" s="2"/>
      <c r="D2" s="2"/>
      <c r="E2" s="2"/>
      <c r="F2" s="2"/>
      <c r="G2" s="2"/>
      <c r="H2" s="2"/>
      <c r="I2" s="87"/>
      <c r="J2" s="2"/>
      <c r="K2" s="2"/>
      <c r="L2" s="2"/>
      <c r="M2" s="2"/>
      <c r="N2" s="2"/>
      <c r="O2" s="2"/>
      <c r="P2" s="93" t="s">
        <v>26</v>
      </c>
      <c r="Q2" s="93" t="s">
        <v>26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tr">
        <f>"单位名称："&amp;"芒市民政局"</f>
        <v>单位名称：芒市民政局</v>
      </c>
      <c r="B4" s="3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93" t="s">
        <v>27</v>
      </c>
      <c r="Q4" s="93"/>
    </row>
    <row r="5" ht="21" customHeight="1" spans="1:19">
      <c r="A5" s="12" t="s">
        <v>28</v>
      </c>
      <c r="B5" s="12" t="s">
        <v>29</v>
      </c>
      <c r="C5" s="12" t="s">
        <v>30</v>
      </c>
      <c r="D5" s="47" t="s">
        <v>31</v>
      </c>
      <c r="E5" s="48"/>
      <c r="F5" s="48"/>
      <c r="G5" s="48"/>
      <c r="H5" s="48"/>
      <c r="I5" s="14"/>
      <c r="J5" s="48"/>
      <c r="K5" s="48"/>
      <c r="L5" s="48"/>
      <c r="M5" s="48"/>
      <c r="N5" s="49"/>
      <c r="O5" s="47" t="s">
        <v>32</v>
      </c>
      <c r="P5" s="48"/>
      <c r="Q5" s="48"/>
      <c r="R5" s="48"/>
      <c r="S5" s="49"/>
    </row>
    <row r="6" ht="41.25" customHeight="1" spans="1:19">
      <c r="A6" s="17"/>
      <c r="B6" s="17"/>
      <c r="C6" s="17"/>
      <c r="D6" s="17" t="s">
        <v>33</v>
      </c>
      <c r="E6" s="17" t="s">
        <v>34</v>
      </c>
      <c r="F6" s="17" t="s">
        <v>35</v>
      </c>
      <c r="G6" s="17" t="s">
        <v>36</v>
      </c>
      <c r="H6" s="12" t="s">
        <v>37</v>
      </c>
      <c r="I6" s="178" t="s">
        <v>38</v>
      </c>
      <c r="J6" s="178"/>
      <c r="K6" s="178"/>
      <c r="L6" s="178"/>
      <c r="M6" s="178"/>
      <c r="N6" s="178"/>
      <c r="O6" s="12" t="s">
        <v>33</v>
      </c>
      <c r="P6" s="12" t="s">
        <v>34</v>
      </c>
      <c r="Q6" s="12" t="s">
        <v>35</v>
      </c>
      <c r="R6" s="12" t="s">
        <v>36</v>
      </c>
      <c r="S6" s="12" t="s">
        <v>39</v>
      </c>
    </row>
    <row r="7" ht="43.5" customHeight="1" spans="1:19">
      <c r="A7" s="74"/>
      <c r="B7" s="74"/>
      <c r="C7" s="74"/>
      <c r="D7" s="88"/>
      <c r="E7" s="88"/>
      <c r="F7" s="88"/>
      <c r="G7" s="74"/>
      <c r="H7" s="74"/>
      <c r="I7" s="36" t="s">
        <v>33</v>
      </c>
      <c r="J7" s="34" t="s">
        <v>40</v>
      </c>
      <c r="K7" s="34" t="s">
        <v>41</v>
      </c>
      <c r="L7" s="11" t="s">
        <v>42</v>
      </c>
      <c r="M7" s="11" t="s">
        <v>43</v>
      </c>
      <c r="N7" s="11" t="s">
        <v>44</v>
      </c>
      <c r="O7" s="88"/>
      <c r="P7" s="88"/>
      <c r="Q7" s="88"/>
      <c r="R7" s="88"/>
      <c r="S7" s="88"/>
    </row>
    <row r="8" ht="21" customHeight="1" spans="1:19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60">
        <v>19</v>
      </c>
    </row>
    <row r="9" ht="52.5" customHeight="1" spans="1:19">
      <c r="A9" s="176" t="s">
        <v>45</v>
      </c>
      <c r="B9" s="176" t="s">
        <v>46</v>
      </c>
      <c r="C9" s="24">
        <v>34565278.25</v>
      </c>
      <c r="D9" s="24">
        <v>34565278.25</v>
      </c>
      <c r="E9" s="24">
        <v>34565278.25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52.5" customHeight="1" spans="1:19">
      <c r="A10" s="176" t="s">
        <v>47</v>
      </c>
      <c r="B10" s="176" t="s">
        <v>48</v>
      </c>
      <c r="C10" s="24">
        <v>1694650.49</v>
      </c>
      <c r="D10" s="24">
        <v>1694650.49</v>
      </c>
      <c r="E10" s="24">
        <v>1694650.49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6"/>
    </row>
    <row r="11" ht="30" customHeight="1" spans="1:19">
      <c r="A11" s="13" t="s">
        <v>30</v>
      </c>
      <c r="B11" s="177"/>
      <c r="C11" s="166">
        <v>36259928.74</v>
      </c>
      <c r="D11" s="166">
        <v>36259928.74</v>
      </c>
      <c r="E11" s="166">
        <v>36259928.74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2"/>
  <sheetViews>
    <sheetView showZeros="0" workbookViewId="0">
      <pane ySplit="1" topLeftCell="A2" activePane="bottomLeft" state="frozen"/>
      <selection/>
      <selection pane="bottomLeft" activeCell="C48" sqref="C48"/>
    </sheetView>
  </sheetViews>
  <sheetFormatPr defaultColWidth="8.84761904761905" defaultRowHeight="15" customHeight="1"/>
  <cols>
    <col min="1" max="1" width="11.8571428571429" customWidth="1"/>
    <col min="2" max="2" width="21.2857142857143" customWidth="1"/>
    <col min="3" max="6" width="14.4761904761905" customWidth="1"/>
    <col min="7" max="7" width="10.2857142857143" customWidth="1"/>
    <col min="8" max="8" width="4.34285714285714" customWidth="1"/>
    <col min="9" max="9" width="7.28571428571429" customWidth="1"/>
    <col min="10" max="10" width="8.57142857142857" customWidth="1"/>
    <col min="11" max="11" width="9.57142857142857" customWidth="1"/>
    <col min="12" max="13" width="12.7714285714286" customWidth="1"/>
    <col min="14" max="14" width="5.77142857142857" customWidth="1"/>
    <col min="15" max="15" width="12.7714285714286" customWidth="1"/>
  </cols>
  <sheetData>
    <row r="1" customHeight="1" spans="1: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ht="18.75" customHeight="1" spans="1: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43" t="s">
        <v>49</v>
      </c>
      <c r="O2" s="43"/>
    </row>
    <row r="3" ht="36" customHeight="1" spans="1:15">
      <c r="A3" s="169" t="str">
        <f>"2025"&amp;"年部门支出预算表"</f>
        <v>2025年部门支出预算表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ht="18.75" customHeight="1" spans="1:15">
      <c r="A4" s="32" t="str">
        <f>"单位名称："&amp;"芒市民政局"</f>
        <v>单位名称：芒市民政局</v>
      </c>
      <c r="B4" s="32"/>
      <c r="C4" s="32"/>
      <c r="D4" s="32"/>
      <c r="E4" s="32"/>
      <c r="F4" s="32"/>
      <c r="G4" s="168"/>
      <c r="H4" s="168"/>
      <c r="I4" s="168"/>
      <c r="J4" s="168"/>
      <c r="K4" s="168"/>
      <c r="L4" s="168"/>
      <c r="M4" s="168"/>
      <c r="N4" s="43" t="s">
        <v>1</v>
      </c>
      <c r="O4" s="43"/>
    </row>
    <row r="5" ht="31.5" customHeight="1" spans="1:15">
      <c r="A5" s="170" t="s">
        <v>50</v>
      </c>
      <c r="B5" s="170" t="s">
        <v>51</v>
      </c>
      <c r="C5" s="170" t="s">
        <v>30</v>
      </c>
      <c r="D5" s="170" t="s">
        <v>34</v>
      </c>
      <c r="E5" s="170"/>
      <c r="F5" s="170"/>
      <c r="G5" s="170" t="s">
        <v>35</v>
      </c>
      <c r="H5" s="170" t="s">
        <v>36</v>
      </c>
      <c r="I5" s="170" t="s">
        <v>52</v>
      </c>
      <c r="J5" s="170" t="s">
        <v>53</v>
      </c>
      <c r="K5" s="170"/>
      <c r="L5" s="170"/>
      <c r="M5" s="170"/>
      <c r="N5" s="170"/>
      <c r="O5" s="170"/>
    </row>
    <row r="6" ht="37.3" customHeight="1" spans="1:15">
      <c r="A6" s="170"/>
      <c r="B6" s="170"/>
      <c r="C6" s="170"/>
      <c r="D6" s="170" t="s">
        <v>33</v>
      </c>
      <c r="E6" s="170" t="s">
        <v>54</v>
      </c>
      <c r="F6" s="170" t="s">
        <v>55</v>
      </c>
      <c r="G6" s="170"/>
      <c r="H6" s="170"/>
      <c r="I6" s="170"/>
      <c r="J6" s="170" t="s">
        <v>33</v>
      </c>
      <c r="K6" s="170" t="s">
        <v>56</v>
      </c>
      <c r="L6" s="170" t="s">
        <v>57</v>
      </c>
      <c r="M6" s="170" t="s">
        <v>58</v>
      </c>
      <c r="N6" s="170" t="s">
        <v>59</v>
      </c>
      <c r="O6" s="170" t="s">
        <v>60</v>
      </c>
    </row>
    <row r="7" ht="18.75" customHeight="1" spans="1:15">
      <c r="A7" s="171" t="s">
        <v>61</v>
      </c>
      <c r="B7" s="171" t="s">
        <v>62</v>
      </c>
      <c r="C7" s="171" t="s">
        <v>63</v>
      </c>
      <c r="D7" s="171" t="s">
        <v>64</v>
      </c>
      <c r="E7" s="171" t="s">
        <v>65</v>
      </c>
      <c r="F7" s="171" t="s">
        <v>66</v>
      </c>
      <c r="G7" s="171" t="s">
        <v>67</v>
      </c>
      <c r="H7" s="171" t="s">
        <v>68</v>
      </c>
      <c r="I7" s="171" t="s">
        <v>69</v>
      </c>
      <c r="J7" s="171" t="s">
        <v>70</v>
      </c>
      <c r="K7" s="171" t="s">
        <v>71</v>
      </c>
      <c r="L7" s="171" t="s">
        <v>72</v>
      </c>
      <c r="M7" s="171" t="s">
        <v>73</v>
      </c>
      <c r="N7" s="171" t="s">
        <v>74</v>
      </c>
      <c r="O7" s="171" t="s">
        <v>75</v>
      </c>
    </row>
    <row r="8" spans="1:15">
      <c r="A8" s="172" t="s">
        <v>76</v>
      </c>
      <c r="B8" s="172" t="s">
        <v>77</v>
      </c>
      <c r="C8" s="139">
        <v>35099257.69</v>
      </c>
      <c r="D8" s="139">
        <v>35099257.69</v>
      </c>
      <c r="E8" s="139">
        <v>24859257.69</v>
      </c>
      <c r="F8" s="139">
        <v>10240000</v>
      </c>
      <c r="G8" s="139"/>
      <c r="H8" s="139"/>
      <c r="I8" s="139"/>
      <c r="J8" s="139"/>
      <c r="K8" s="139"/>
      <c r="L8" s="139"/>
      <c r="M8" s="139"/>
      <c r="N8" s="139"/>
      <c r="O8" s="139"/>
    </row>
    <row r="9" spans="1:15">
      <c r="A9" s="173" t="s">
        <v>78</v>
      </c>
      <c r="B9" s="173" t="s">
        <v>79</v>
      </c>
      <c r="C9" s="139">
        <v>12488362.96</v>
      </c>
      <c r="D9" s="139">
        <v>12488362.96</v>
      </c>
      <c r="E9" s="139">
        <v>6815162.96</v>
      </c>
      <c r="F9" s="139">
        <v>5673200</v>
      </c>
      <c r="G9" s="139"/>
      <c r="H9" s="139"/>
      <c r="I9" s="139"/>
      <c r="J9" s="139"/>
      <c r="K9" s="139"/>
      <c r="L9" s="139"/>
      <c r="M9" s="139"/>
      <c r="N9" s="139"/>
      <c r="O9" s="139"/>
    </row>
    <row r="10" spans="1:15">
      <c r="A10" s="174" t="s">
        <v>80</v>
      </c>
      <c r="B10" s="174" t="s">
        <v>81</v>
      </c>
      <c r="C10" s="139">
        <v>5239962.96</v>
      </c>
      <c r="D10" s="139">
        <v>5239962.96</v>
      </c>
      <c r="E10" s="139">
        <v>5239962.96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spans="1:15">
      <c r="A11" s="174" t="s">
        <v>82</v>
      </c>
      <c r="B11" s="174" t="s">
        <v>83</v>
      </c>
      <c r="C11" s="139">
        <v>4575400</v>
      </c>
      <c r="D11" s="139">
        <v>4575400</v>
      </c>
      <c r="E11" s="139">
        <v>1555200</v>
      </c>
      <c r="F11" s="139">
        <v>3020200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15">
      <c r="A12" s="174" t="s">
        <v>84</v>
      </c>
      <c r="B12" s="174" t="s">
        <v>85</v>
      </c>
      <c r="C12" s="139">
        <v>1000000</v>
      </c>
      <c r="D12" s="139">
        <v>1000000</v>
      </c>
      <c r="E12" s="139"/>
      <c r="F12" s="139">
        <v>1000000</v>
      </c>
      <c r="G12" s="139"/>
      <c r="H12" s="139"/>
      <c r="I12" s="139"/>
      <c r="J12" s="139"/>
      <c r="K12" s="139"/>
      <c r="L12" s="139"/>
      <c r="M12" s="139"/>
      <c r="N12" s="139"/>
      <c r="O12" s="139"/>
    </row>
    <row r="13" spans="1:15">
      <c r="A13" s="174" t="s">
        <v>86</v>
      </c>
      <c r="B13" s="174" t="s">
        <v>87</v>
      </c>
      <c r="C13" s="139">
        <v>90000</v>
      </c>
      <c r="D13" s="139">
        <v>90000</v>
      </c>
      <c r="E13" s="139"/>
      <c r="F13" s="139">
        <v>90000</v>
      </c>
      <c r="G13" s="139"/>
      <c r="H13" s="139"/>
      <c r="I13" s="139"/>
      <c r="J13" s="139"/>
      <c r="K13" s="139"/>
      <c r="L13" s="139"/>
      <c r="M13" s="139"/>
      <c r="N13" s="139"/>
      <c r="O13" s="139"/>
    </row>
    <row r="14" spans="1:15">
      <c r="A14" s="174" t="s">
        <v>88</v>
      </c>
      <c r="B14" s="174" t="s">
        <v>89</v>
      </c>
      <c r="C14" s="139">
        <v>1583000</v>
      </c>
      <c r="D14" s="139">
        <v>1583000</v>
      </c>
      <c r="E14" s="139">
        <v>20000</v>
      </c>
      <c r="F14" s="139">
        <v>1563000</v>
      </c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5">
      <c r="A15" s="173" t="s">
        <v>90</v>
      </c>
      <c r="B15" s="173" t="s">
        <v>91</v>
      </c>
      <c r="C15" s="139">
        <v>1697470.69</v>
      </c>
      <c r="D15" s="139">
        <v>1697470.69</v>
      </c>
      <c r="E15" s="139">
        <v>1660670.69</v>
      </c>
      <c r="F15" s="139">
        <v>36800</v>
      </c>
      <c r="G15" s="139"/>
      <c r="H15" s="139"/>
      <c r="I15" s="139"/>
      <c r="J15" s="139"/>
      <c r="K15" s="139"/>
      <c r="L15" s="139"/>
      <c r="M15" s="139"/>
      <c r="N15" s="139"/>
      <c r="O15" s="139"/>
    </row>
    <row r="16" spans="1:15">
      <c r="A16" s="174" t="s">
        <v>92</v>
      </c>
      <c r="B16" s="174" t="s">
        <v>93</v>
      </c>
      <c r="C16" s="139">
        <v>362412</v>
      </c>
      <c r="D16" s="139">
        <v>362412</v>
      </c>
      <c r="E16" s="139">
        <v>325612</v>
      </c>
      <c r="F16" s="139">
        <v>36800</v>
      </c>
      <c r="G16" s="139"/>
      <c r="H16" s="139"/>
      <c r="I16" s="139"/>
      <c r="J16" s="139"/>
      <c r="K16" s="139"/>
      <c r="L16" s="139"/>
      <c r="M16" s="139"/>
      <c r="N16" s="139"/>
      <c r="O16" s="139"/>
    </row>
    <row r="17" spans="1:15">
      <c r="A17" s="174" t="s">
        <v>94</v>
      </c>
      <c r="B17" s="174" t="s">
        <v>95</v>
      </c>
      <c r="C17" s="139">
        <v>8400</v>
      </c>
      <c r="D17" s="139">
        <v>8400</v>
      </c>
      <c r="E17" s="139">
        <v>8400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2.5" spans="1:15">
      <c r="A18" s="174" t="s">
        <v>96</v>
      </c>
      <c r="B18" s="174" t="s">
        <v>97</v>
      </c>
      <c r="C18" s="139">
        <v>1021544.01</v>
      </c>
      <c r="D18" s="139">
        <v>1021544.01</v>
      </c>
      <c r="E18" s="139">
        <v>1021544.01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2.5" spans="1:15">
      <c r="A19" s="174" t="s">
        <v>98</v>
      </c>
      <c r="B19" s="174" t="s">
        <v>99</v>
      </c>
      <c r="C19" s="139">
        <v>305114.68</v>
      </c>
      <c r="D19" s="139">
        <v>305114.68</v>
      </c>
      <c r="E19" s="139">
        <v>305114.68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73" t="s">
        <v>100</v>
      </c>
      <c r="B20" s="173" t="s">
        <v>101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spans="1:15">
      <c r="A21" s="174" t="s">
        <v>102</v>
      </c>
      <c r="B21" s="174" t="s">
        <v>103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spans="1:15">
      <c r="A22" s="173" t="s">
        <v>104</v>
      </c>
      <c r="B22" s="173" t="s">
        <v>105</v>
      </c>
      <c r="C22" s="139">
        <v>30000</v>
      </c>
      <c r="D22" s="139">
        <v>30000</v>
      </c>
      <c r="E22" s="139">
        <v>30000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spans="1:15">
      <c r="A23" s="174" t="s">
        <v>106</v>
      </c>
      <c r="B23" s="174" t="s">
        <v>107</v>
      </c>
      <c r="C23" s="139">
        <v>30000</v>
      </c>
      <c r="D23" s="139">
        <v>30000</v>
      </c>
      <c r="E23" s="139">
        <v>30000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spans="1:15">
      <c r="A24" s="173" t="s">
        <v>108</v>
      </c>
      <c r="B24" s="173" t="s">
        <v>109</v>
      </c>
      <c r="C24" s="139">
        <v>9268224</v>
      </c>
      <c r="D24" s="139">
        <v>9268224</v>
      </c>
      <c r="E24" s="139">
        <v>4978224</v>
      </c>
      <c r="F24" s="139">
        <v>4290000</v>
      </c>
      <c r="G24" s="139"/>
      <c r="H24" s="139"/>
      <c r="I24" s="139"/>
      <c r="J24" s="139"/>
      <c r="K24" s="139"/>
      <c r="L24" s="139"/>
      <c r="M24" s="139"/>
      <c r="N24" s="139"/>
      <c r="O24" s="139"/>
    </row>
    <row r="25" spans="1:15">
      <c r="A25" s="174" t="s">
        <v>110</v>
      </c>
      <c r="B25" s="174" t="s">
        <v>111</v>
      </c>
      <c r="C25" s="139">
        <v>154560</v>
      </c>
      <c r="D25" s="139">
        <v>154560</v>
      </c>
      <c r="E25" s="139">
        <v>154560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1:15">
      <c r="A26" s="174" t="s">
        <v>112</v>
      </c>
      <c r="B26" s="174" t="s">
        <v>113</v>
      </c>
      <c r="C26" s="139">
        <v>4823664</v>
      </c>
      <c r="D26" s="139">
        <v>4823664</v>
      </c>
      <c r="E26" s="139">
        <v>4823664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spans="1:15">
      <c r="A27" s="174" t="s">
        <v>114</v>
      </c>
      <c r="B27" s="174" t="s">
        <v>115</v>
      </c>
      <c r="C27" s="139">
        <v>4290000</v>
      </c>
      <c r="D27" s="139">
        <v>4290000</v>
      </c>
      <c r="E27" s="139"/>
      <c r="F27" s="139">
        <v>4290000</v>
      </c>
      <c r="G27" s="139"/>
      <c r="H27" s="139"/>
      <c r="I27" s="139"/>
      <c r="J27" s="139"/>
      <c r="K27" s="139"/>
      <c r="L27" s="139"/>
      <c r="M27" s="139"/>
      <c r="N27" s="139"/>
      <c r="O27" s="139"/>
    </row>
    <row r="28" spans="1:15">
      <c r="A28" s="173" t="s">
        <v>116</v>
      </c>
      <c r="B28" s="173" t="s">
        <v>117</v>
      </c>
      <c r="C28" s="139">
        <v>5881200</v>
      </c>
      <c r="D28" s="139">
        <v>5881200</v>
      </c>
      <c r="E28" s="139">
        <v>5881200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spans="1:15">
      <c r="A29" s="174" t="s">
        <v>118</v>
      </c>
      <c r="B29" s="174" t="s">
        <v>119</v>
      </c>
      <c r="C29" s="139">
        <v>5881200</v>
      </c>
      <c r="D29" s="139">
        <v>5881200</v>
      </c>
      <c r="E29" s="139">
        <v>5881200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spans="1:15">
      <c r="A30" s="173" t="s">
        <v>120</v>
      </c>
      <c r="B30" s="173" t="s">
        <v>121</v>
      </c>
      <c r="C30" s="139">
        <v>2897156</v>
      </c>
      <c r="D30" s="139">
        <v>2897156</v>
      </c>
      <c r="E30" s="139">
        <v>2897156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spans="1:15">
      <c r="A31" s="174" t="s">
        <v>122</v>
      </c>
      <c r="B31" s="174" t="s">
        <v>123</v>
      </c>
      <c r="C31" s="139">
        <v>774200</v>
      </c>
      <c r="D31" s="139">
        <v>774200</v>
      </c>
      <c r="E31" s="139">
        <v>774200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spans="1:15">
      <c r="A32" s="174" t="s">
        <v>124</v>
      </c>
      <c r="B32" s="174" t="s">
        <v>125</v>
      </c>
      <c r="C32" s="139">
        <v>2122956</v>
      </c>
      <c r="D32" s="139">
        <v>2122956</v>
      </c>
      <c r="E32" s="139">
        <v>2122956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spans="1:15">
      <c r="A33" s="173" t="s">
        <v>126</v>
      </c>
      <c r="B33" s="173" t="s">
        <v>127</v>
      </c>
      <c r="C33" s="139">
        <v>1234072.56</v>
      </c>
      <c r="D33" s="139">
        <v>1234072.56</v>
      </c>
      <c r="E33" s="139">
        <v>994072.56</v>
      </c>
      <c r="F33" s="139">
        <v>240000</v>
      </c>
      <c r="G33" s="139"/>
      <c r="H33" s="139"/>
      <c r="I33" s="139"/>
      <c r="J33" s="139"/>
      <c r="K33" s="139"/>
      <c r="L33" s="139"/>
      <c r="M33" s="139"/>
      <c r="N33" s="139"/>
      <c r="O33" s="139"/>
    </row>
    <row r="34" spans="1:15">
      <c r="A34" s="174" t="s">
        <v>128</v>
      </c>
      <c r="B34" s="174" t="s">
        <v>129</v>
      </c>
      <c r="C34" s="139">
        <v>123000</v>
      </c>
      <c r="D34" s="139">
        <v>123000</v>
      </c>
      <c r="E34" s="139">
        <v>123000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spans="1:15">
      <c r="A35" s="174" t="s">
        <v>130</v>
      </c>
      <c r="B35" s="174" t="s">
        <v>131</v>
      </c>
      <c r="C35" s="139">
        <v>1111072.56</v>
      </c>
      <c r="D35" s="139">
        <v>1111072.56</v>
      </c>
      <c r="E35" s="139">
        <v>871072.56</v>
      </c>
      <c r="F35" s="139">
        <v>240000</v>
      </c>
      <c r="G35" s="139"/>
      <c r="H35" s="139"/>
      <c r="I35" s="139"/>
      <c r="J35" s="139"/>
      <c r="K35" s="139"/>
      <c r="L35" s="139"/>
      <c r="M35" s="139"/>
      <c r="N35" s="139"/>
      <c r="O35" s="139"/>
    </row>
    <row r="36" spans="1:15">
      <c r="A36" s="173" t="s">
        <v>132</v>
      </c>
      <c r="B36" s="173" t="s">
        <v>133</v>
      </c>
      <c r="C36" s="139">
        <v>741552</v>
      </c>
      <c r="D36" s="139">
        <v>741552</v>
      </c>
      <c r="E36" s="139">
        <v>741552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1:15">
      <c r="A37" s="174" t="s">
        <v>134</v>
      </c>
      <c r="B37" s="174" t="s">
        <v>135</v>
      </c>
      <c r="C37" s="139">
        <v>43362</v>
      </c>
      <c r="D37" s="139">
        <v>43362</v>
      </c>
      <c r="E37" s="139">
        <v>43362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spans="1:15">
      <c r="A38" s="174" t="s">
        <v>136</v>
      </c>
      <c r="B38" s="174" t="s">
        <v>137</v>
      </c>
      <c r="C38" s="139">
        <v>698190</v>
      </c>
      <c r="D38" s="139">
        <v>698190</v>
      </c>
      <c r="E38" s="139">
        <v>698190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spans="1:15">
      <c r="A39" s="173" t="s">
        <v>138</v>
      </c>
      <c r="B39" s="173" t="s">
        <v>139</v>
      </c>
      <c r="C39" s="139">
        <v>861219.48</v>
      </c>
      <c r="D39" s="139">
        <v>861219.48</v>
      </c>
      <c r="E39" s="139">
        <v>861219.48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spans="1:15">
      <c r="A40" s="174" t="s">
        <v>140</v>
      </c>
      <c r="B40" s="174" t="s">
        <v>139</v>
      </c>
      <c r="C40" s="139">
        <v>861219.48</v>
      </c>
      <c r="D40" s="139">
        <v>861219.48</v>
      </c>
      <c r="E40" s="139">
        <v>861219.48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spans="1:15">
      <c r="A41" s="172" t="s">
        <v>141</v>
      </c>
      <c r="B41" s="172" t="s">
        <v>142</v>
      </c>
      <c r="C41" s="139">
        <v>471265.05</v>
      </c>
      <c r="D41" s="139">
        <v>471265.05</v>
      </c>
      <c r="E41" s="139">
        <v>471265.05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spans="1:15">
      <c r="A42" s="173" t="s">
        <v>143</v>
      </c>
      <c r="B42" s="173" t="s">
        <v>144</v>
      </c>
      <c r="C42" s="139">
        <v>471265.05</v>
      </c>
      <c r="D42" s="139">
        <v>471265.05</v>
      </c>
      <c r="E42" s="139">
        <v>471265.05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spans="1:15">
      <c r="A43" s="174" t="s">
        <v>145</v>
      </c>
      <c r="B43" s="174" t="s">
        <v>146</v>
      </c>
      <c r="C43" s="139">
        <v>394481.57</v>
      </c>
      <c r="D43" s="139">
        <v>394481.57</v>
      </c>
      <c r="E43" s="139">
        <v>394481.57</v>
      </c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5">
      <c r="A44" s="174" t="s">
        <v>147</v>
      </c>
      <c r="B44" s="174" t="s">
        <v>148</v>
      </c>
      <c r="C44" s="139">
        <v>65293.38</v>
      </c>
      <c r="D44" s="139">
        <v>65293.38</v>
      </c>
      <c r="E44" s="139">
        <v>65293.38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spans="1:15">
      <c r="A45" s="174" t="s">
        <v>149</v>
      </c>
      <c r="B45" s="174" t="s">
        <v>150</v>
      </c>
      <c r="C45" s="139">
        <v>11490.1</v>
      </c>
      <c r="D45" s="139">
        <v>11490.1</v>
      </c>
      <c r="E45" s="139">
        <v>11490.1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15">
      <c r="A46" s="172" t="s">
        <v>151</v>
      </c>
      <c r="B46" s="172" t="s">
        <v>152</v>
      </c>
      <c r="C46" s="139">
        <v>689406</v>
      </c>
      <c r="D46" s="139">
        <v>689406</v>
      </c>
      <c r="E46" s="139">
        <v>689406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spans="1:15">
      <c r="A47" s="173" t="s">
        <v>153</v>
      </c>
      <c r="B47" s="173" t="s">
        <v>154</v>
      </c>
      <c r="C47" s="139">
        <v>689406</v>
      </c>
      <c r="D47" s="139">
        <v>689406</v>
      </c>
      <c r="E47" s="139">
        <v>689406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</row>
    <row r="48" spans="1:15">
      <c r="A48" s="174" t="s">
        <v>155</v>
      </c>
      <c r="B48" s="174" t="s">
        <v>156</v>
      </c>
      <c r="C48" s="139">
        <v>689406</v>
      </c>
      <c r="D48" s="139">
        <v>689406</v>
      </c>
      <c r="E48" s="139">
        <v>689406</v>
      </c>
      <c r="F48" s="139"/>
      <c r="G48" s="139"/>
      <c r="H48" s="139"/>
      <c r="I48" s="139"/>
      <c r="J48" s="139"/>
      <c r="K48" s="139"/>
      <c r="L48" s="139"/>
      <c r="M48" s="139"/>
      <c r="N48" s="139"/>
      <c r="O48" s="139"/>
    </row>
    <row r="49" spans="1:15">
      <c r="A49" s="172" t="s">
        <v>157</v>
      </c>
      <c r="B49" s="172" t="s">
        <v>60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</row>
    <row r="50" spans="1:15">
      <c r="A50" s="173" t="s">
        <v>158</v>
      </c>
      <c r="B50" s="173" t="s">
        <v>159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ht="22.5" spans="1:15">
      <c r="A51" s="174" t="s">
        <v>160</v>
      </c>
      <c r="B51" s="174" t="s">
        <v>161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ht="30" customHeight="1" spans="1:15">
      <c r="A52" s="171" t="s">
        <v>30</v>
      </c>
      <c r="B52" s="171"/>
      <c r="C52" s="139">
        <v>36259928.74</v>
      </c>
      <c r="D52" s="139">
        <v>36259928.74</v>
      </c>
      <c r="E52" s="139">
        <v>26019928.74</v>
      </c>
      <c r="F52" s="139">
        <v>10240000</v>
      </c>
      <c r="G52" s="139"/>
      <c r="H52" s="139"/>
      <c r="I52" s="139"/>
      <c r="J52" s="139"/>
      <c r="K52" s="139"/>
      <c r="L52" s="139"/>
      <c r="M52" s="139"/>
      <c r="N52" s="139"/>
      <c r="O52" s="139"/>
    </row>
  </sheetData>
  <mergeCells count="13">
    <mergeCell ref="N2:O2"/>
    <mergeCell ref="A3:O3"/>
    <mergeCell ref="A4:F4"/>
    <mergeCell ref="N4:O4"/>
    <mergeCell ref="D5:F5"/>
    <mergeCell ref="J5:O5"/>
    <mergeCell ref="A52:B52"/>
    <mergeCell ref="A5:A6"/>
    <mergeCell ref="B5:B6"/>
    <mergeCell ref="C5:C6"/>
    <mergeCell ref="G5:G6"/>
    <mergeCell ref="H5:H6"/>
    <mergeCell ref="I5:I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12" activePane="bottomLeft" state="frozen"/>
      <selection/>
      <selection pane="bottomLeft"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customHeight="1" spans="1:4">
      <c r="A1" s="1"/>
      <c r="B1" s="1"/>
      <c r="C1" s="1"/>
      <c r="D1" s="1"/>
    </row>
    <row r="2" ht="17.25" customHeight="1" spans="1:4">
      <c r="A2" s="46"/>
      <c r="B2" s="46"/>
      <c r="C2" s="46"/>
      <c r="D2" s="93" t="s">
        <v>162</v>
      </c>
    </row>
    <row r="3" ht="30.75" customHeight="1" spans="1:4">
      <c r="A3" s="161" t="str">
        <f>"2025"&amp;"年部门财政拨款收支预算总表"</f>
        <v>2025年部门财政拨款收支预算总表</v>
      </c>
      <c r="B3" s="161"/>
      <c r="C3" s="161"/>
      <c r="D3" s="161"/>
    </row>
    <row r="4" ht="18.75" customHeight="1" spans="1:4">
      <c r="A4" s="32" t="str">
        <f>"单位名称："&amp;"芒市民政局"</f>
        <v>单位名称：芒市民政局</v>
      </c>
      <c r="B4" s="162"/>
      <c r="C4" s="162"/>
      <c r="D4" s="94" t="s">
        <v>1</v>
      </c>
    </row>
    <row r="5" ht="19.5" customHeight="1" spans="1:4">
      <c r="A5" s="13" t="s">
        <v>163</v>
      </c>
      <c r="B5" s="15"/>
      <c r="C5" s="13" t="s">
        <v>164</v>
      </c>
      <c r="D5" s="15"/>
    </row>
    <row r="6" ht="21.75" customHeight="1" spans="1:4">
      <c r="A6" s="71" t="s">
        <v>165</v>
      </c>
      <c r="B6" s="12" t="s">
        <v>5</v>
      </c>
      <c r="C6" s="71" t="s">
        <v>166</v>
      </c>
      <c r="D6" s="12" t="s">
        <v>5</v>
      </c>
    </row>
    <row r="7" ht="17.25" customHeight="1" spans="1:4">
      <c r="A7" s="74"/>
      <c r="B7" s="19"/>
      <c r="C7" s="74"/>
      <c r="D7" s="19"/>
    </row>
    <row r="8" ht="19.5" customHeight="1" spans="1:4">
      <c r="A8" s="89" t="s">
        <v>167</v>
      </c>
      <c r="B8" s="24">
        <v>36259928.74</v>
      </c>
      <c r="C8" s="89" t="s">
        <v>168</v>
      </c>
      <c r="D8" s="24">
        <v>36259928.74</v>
      </c>
    </row>
    <row r="9" ht="19.5" customHeight="1" spans="1:4">
      <c r="A9" s="89" t="s">
        <v>169</v>
      </c>
      <c r="B9" s="24">
        <v>36259928.74</v>
      </c>
      <c r="C9" s="163" t="s">
        <v>170</v>
      </c>
      <c r="D9" s="24"/>
    </row>
    <row r="10" ht="19.5" customHeight="1" spans="1:4">
      <c r="A10" s="164" t="s">
        <v>171</v>
      </c>
      <c r="B10" s="24"/>
      <c r="C10" s="163" t="s">
        <v>172</v>
      </c>
      <c r="D10" s="24"/>
    </row>
    <row r="11" ht="19.5" customHeight="1" spans="1:4">
      <c r="A11" s="164" t="s">
        <v>173</v>
      </c>
      <c r="B11" s="24"/>
      <c r="C11" s="163" t="s">
        <v>174</v>
      </c>
      <c r="D11" s="24"/>
    </row>
    <row r="12" ht="19.5" customHeight="1" spans="1:4">
      <c r="A12" s="164" t="s">
        <v>175</v>
      </c>
      <c r="B12" s="24"/>
      <c r="C12" s="163" t="s">
        <v>176</v>
      </c>
      <c r="D12" s="24"/>
    </row>
    <row r="13" ht="19.5" customHeight="1" spans="1:4">
      <c r="A13" s="164" t="s">
        <v>169</v>
      </c>
      <c r="B13" s="24"/>
      <c r="C13" s="163" t="s">
        <v>177</v>
      </c>
      <c r="D13" s="24"/>
    </row>
    <row r="14" ht="19.5" customHeight="1" spans="1:4">
      <c r="A14" s="164" t="s">
        <v>171</v>
      </c>
      <c r="B14" s="24"/>
      <c r="C14" s="163" t="s">
        <v>178</v>
      </c>
      <c r="D14" s="24"/>
    </row>
    <row r="15" ht="19.5" customHeight="1" spans="1:4">
      <c r="A15" s="164" t="s">
        <v>173</v>
      </c>
      <c r="B15" s="24"/>
      <c r="C15" s="163" t="s">
        <v>179</v>
      </c>
      <c r="D15" s="24"/>
    </row>
    <row r="16" ht="19.5" customHeight="1" spans="1:4">
      <c r="A16" s="165"/>
      <c r="B16" s="24"/>
      <c r="C16" s="163" t="s">
        <v>180</v>
      </c>
      <c r="D16" s="24">
        <v>35099257.69</v>
      </c>
    </row>
    <row r="17" ht="19.5" customHeight="1" spans="1:4">
      <c r="A17" s="165"/>
      <c r="B17" s="24"/>
      <c r="C17" s="163" t="s">
        <v>181</v>
      </c>
      <c r="D17" s="24">
        <v>471265.05</v>
      </c>
    </row>
    <row r="18" ht="19.5" customHeight="1" spans="1:4">
      <c r="A18" s="165"/>
      <c r="B18" s="24"/>
      <c r="C18" s="163" t="s">
        <v>182</v>
      </c>
      <c r="D18" s="24"/>
    </row>
    <row r="19" ht="19.5" customHeight="1" spans="1:4">
      <c r="A19" s="165"/>
      <c r="B19" s="24"/>
      <c r="C19" s="163" t="s">
        <v>183</v>
      </c>
      <c r="D19" s="24"/>
    </row>
    <row r="20" ht="19.5" customHeight="1" spans="1:4">
      <c r="A20" s="165"/>
      <c r="B20" s="24"/>
      <c r="C20" s="163" t="s">
        <v>184</v>
      </c>
      <c r="D20" s="24"/>
    </row>
    <row r="21" ht="19.5" customHeight="1" spans="1:4">
      <c r="A21" s="89"/>
      <c r="B21" s="24"/>
      <c r="C21" s="163" t="s">
        <v>185</v>
      </c>
      <c r="D21" s="24"/>
    </row>
    <row r="22" ht="19.5" customHeight="1" spans="1:4">
      <c r="A22" s="89"/>
      <c r="B22" s="24"/>
      <c r="C22" s="89" t="s">
        <v>186</v>
      </c>
      <c r="D22" s="24"/>
    </row>
    <row r="23" ht="19.5" customHeight="1" spans="1:4">
      <c r="A23" s="89"/>
      <c r="B23" s="24"/>
      <c r="C23" s="89" t="s">
        <v>187</v>
      </c>
      <c r="D23" s="24"/>
    </row>
    <row r="24" ht="19.5" customHeight="1" spans="1:4">
      <c r="A24" s="89"/>
      <c r="B24" s="24"/>
      <c r="C24" s="89" t="s">
        <v>188</v>
      </c>
      <c r="D24" s="24"/>
    </row>
    <row r="25" ht="19.5" customHeight="1" spans="1:4">
      <c r="A25" s="89"/>
      <c r="B25" s="24"/>
      <c r="C25" s="89" t="s">
        <v>189</v>
      </c>
      <c r="D25" s="24"/>
    </row>
    <row r="26" ht="19.5" customHeight="1" spans="1:4">
      <c r="A26" s="89"/>
      <c r="B26" s="24"/>
      <c r="C26" s="89" t="s">
        <v>190</v>
      </c>
      <c r="D26" s="24"/>
    </row>
    <row r="27" ht="19.5" customHeight="1" spans="1:4">
      <c r="A27" s="163"/>
      <c r="B27" s="24"/>
      <c r="C27" s="89" t="s">
        <v>191</v>
      </c>
      <c r="D27" s="24">
        <v>689406</v>
      </c>
    </row>
    <row r="28" ht="19.5" customHeight="1" spans="1:4">
      <c r="A28" s="89"/>
      <c r="B28" s="24"/>
      <c r="C28" s="89" t="s">
        <v>192</v>
      </c>
      <c r="D28" s="24"/>
    </row>
    <row r="29" customHeight="1" spans="1:4">
      <c r="A29" s="89"/>
      <c r="B29" s="24"/>
      <c r="C29" s="164" t="s">
        <v>193</v>
      </c>
      <c r="D29" s="24"/>
    </row>
    <row r="30" ht="19.5" customHeight="1" spans="1:4">
      <c r="A30" s="89"/>
      <c r="B30" s="24"/>
      <c r="C30" s="89" t="s">
        <v>194</v>
      </c>
      <c r="D30" s="24"/>
    </row>
    <row r="31" ht="19.5" customHeight="1" spans="1:4">
      <c r="A31" s="163"/>
      <c r="B31" s="24"/>
      <c r="C31" s="89" t="s">
        <v>195</v>
      </c>
      <c r="D31" s="24"/>
    </row>
    <row r="32" ht="18" customHeight="1" spans="1:4">
      <c r="A32" s="163"/>
      <c r="B32" s="24"/>
      <c r="C32" s="89" t="s">
        <v>196</v>
      </c>
      <c r="D32" s="24"/>
    </row>
    <row r="33" ht="18" customHeight="1" spans="1:4">
      <c r="A33" s="163"/>
      <c r="B33" s="24"/>
      <c r="C33" s="164" t="s">
        <v>197</v>
      </c>
      <c r="D33" s="24"/>
    </row>
    <row r="34" ht="18" customHeight="1" spans="1:4">
      <c r="A34" s="163"/>
      <c r="B34" s="24"/>
      <c r="C34" s="164" t="s">
        <v>198</v>
      </c>
      <c r="D34" s="24"/>
    </row>
    <row r="35" ht="19.5" customHeight="1" spans="1:4">
      <c r="A35" s="163"/>
      <c r="B35" s="166"/>
      <c r="C35" s="89" t="s">
        <v>199</v>
      </c>
      <c r="D35" s="166"/>
    </row>
    <row r="36" ht="19.5" customHeight="1" spans="1:4">
      <c r="A36" s="163"/>
      <c r="B36" s="24"/>
      <c r="C36" s="89" t="s">
        <v>200</v>
      </c>
      <c r="D36" s="24"/>
    </row>
    <row r="37" ht="19.5" customHeight="1" spans="1:4">
      <c r="A37" s="167" t="s">
        <v>24</v>
      </c>
      <c r="B37" s="24">
        <v>36259928.74</v>
      </c>
      <c r="C37" s="167" t="s">
        <v>25</v>
      </c>
      <c r="D37" s="24">
        <v>36259928.74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7"/>
  <sheetViews>
    <sheetView showZeros="0" workbookViewId="0">
      <pane ySplit="1" topLeftCell="A4" activePane="bottomLeft" state="frozen"/>
      <selection/>
      <selection pane="bottomLeft" activeCell="F8" sqref="F8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customHeight="1" spans="1:7">
      <c r="A1" s="127"/>
      <c r="B1" s="127"/>
      <c r="C1" s="127"/>
      <c r="D1" s="127"/>
      <c r="E1" s="127"/>
      <c r="F1" s="127"/>
      <c r="G1" s="127"/>
    </row>
    <row r="2" ht="18.75" customHeight="1" spans="1:7">
      <c r="A2" s="128"/>
      <c r="B2" s="128"/>
      <c r="C2" s="128"/>
      <c r="D2" s="128"/>
      <c r="E2" s="128"/>
      <c r="F2" s="128"/>
      <c r="G2" s="133" t="s">
        <v>201</v>
      </c>
    </row>
    <row r="3" ht="33" customHeight="1" spans="1:7">
      <c r="A3" s="154" t="str">
        <f>"2025"&amp;"年一般公共预算支出预算表（按功能科目分类）"</f>
        <v>2025年一般公共预算支出预算表（按功能科目分类）</v>
      </c>
      <c r="B3" s="154"/>
      <c r="C3" s="154"/>
      <c r="D3" s="154"/>
      <c r="E3" s="154"/>
      <c r="F3" s="154"/>
      <c r="G3" s="154"/>
    </row>
    <row r="4" ht="18.75" customHeight="1" spans="1:7">
      <c r="A4" s="155" t="str">
        <f>"单位名称："&amp;"芒市民政局"</f>
        <v>单位名称：芒市民政局</v>
      </c>
      <c r="B4" s="155"/>
      <c r="C4" s="128"/>
      <c r="D4" s="128"/>
      <c r="E4" s="128"/>
      <c r="F4" s="128"/>
      <c r="G4" s="133" t="s">
        <v>1</v>
      </c>
    </row>
    <row r="5" ht="18.75" customHeight="1" spans="1:7">
      <c r="A5" s="156" t="s">
        <v>202</v>
      </c>
      <c r="B5" s="156"/>
      <c r="C5" s="156" t="s">
        <v>30</v>
      </c>
      <c r="D5" s="156" t="s">
        <v>54</v>
      </c>
      <c r="E5" s="156"/>
      <c r="F5" s="156"/>
      <c r="G5" s="156" t="s">
        <v>55</v>
      </c>
    </row>
    <row r="6" ht="18.75" customHeight="1" spans="1:7">
      <c r="A6" s="156" t="s">
        <v>50</v>
      </c>
      <c r="B6" s="156" t="s">
        <v>51</v>
      </c>
      <c r="C6" s="156"/>
      <c r="D6" s="156" t="s">
        <v>33</v>
      </c>
      <c r="E6" s="156" t="s">
        <v>203</v>
      </c>
      <c r="F6" s="156" t="s">
        <v>204</v>
      </c>
      <c r="G6" s="156"/>
    </row>
    <row r="7" ht="18.75" customHeight="1" spans="1:7">
      <c r="A7" s="156" t="s">
        <v>61</v>
      </c>
      <c r="B7" s="156" t="s">
        <v>62</v>
      </c>
      <c r="C7" s="156" t="s">
        <v>63</v>
      </c>
      <c r="D7" s="156" t="s">
        <v>64</v>
      </c>
      <c r="E7" s="156" t="s">
        <v>65</v>
      </c>
      <c r="F7" s="156" t="s">
        <v>66</v>
      </c>
      <c r="G7" s="156" t="s">
        <v>67</v>
      </c>
    </row>
    <row r="8" ht="18.75" customHeight="1" spans="1:7">
      <c r="A8" s="157" t="s">
        <v>76</v>
      </c>
      <c r="B8" s="157" t="s">
        <v>77</v>
      </c>
      <c r="C8" s="158">
        <v>35099257.69</v>
      </c>
      <c r="D8" s="158">
        <v>24859257.69</v>
      </c>
      <c r="E8" s="158">
        <v>23610692.17</v>
      </c>
      <c r="F8" s="158">
        <v>1248565.52</v>
      </c>
      <c r="G8" s="158">
        <v>10240000</v>
      </c>
    </row>
    <row r="9" ht="18.75" customHeight="1" outlineLevel="1" spans="1:7">
      <c r="A9" s="159" t="s">
        <v>78</v>
      </c>
      <c r="B9" s="159" t="s">
        <v>79</v>
      </c>
      <c r="C9" s="158">
        <v>12488362.96</v>
      </c>
      <c r="D9" s="158">
        <v>6815162.96</v>
      </c>
      <c r="E9" s="158">
        <v>5664488</v>
      </c>
      <c r="F9" s="158">
        <v>1150674.96</v>
      </c>
      <c r="G9" s="158">
        <v>5673200</v>
      </c>
    </row>
    <row r="10" ht="18.75" customHeight="1" outlineLevel="2" spans="1:7">
      <c r="A10" s="160" t="s">
        <v>80</v>
      </c>
      <c r="B10" s="160" t="s">
        <v>81</v>
      </c>
      <c r="C10" s="158">
        <v>5239962.96</v>
      </c>
      <c r="D10" s="158">
        <v>5239962.96</v>
      </c>
      <c r="E10" s="158">
        <v>4377288</v>
      </c>
      <c r="F10" s="158">
        <v>862674.96</v>
      </c>
      <c r="G10" s="158"/>
    </row>
    <row r="11" ht="18.75" customHeight="1" outlineLevel="2" spans="1:7">
      <c r="A11" s="160" t="s">
        <v>82</v>
      </c>
      <c r="B11" s="160" t="s">
        <v>83</v>
      </c>
      <c r="C11" s="158">
        <v>4575400</v>
      </c>
      <c r="D11" s="158">
        <v>1555200</v>
      </c>
      <c r="E11" s="158">
        <v>1267200</v>
      </c>
      <c r="F11" s="158">
        <v>288000</v>
      </c>
      <c r="G11" s="158">
        <v>3020200</v>
      </c>
    </row>
    <row r="12" ht="18.75" customHeight="1" outlineLevel="2" spans="1:7">
      <c r="A12" s="160" t="s">
        <v>84</v>
      </c>
      <c r="B12" s="160" t="s">
        <v>85</v>
      </c>
      <c r="C12" s="158">
        <v>1000000</v>
      </c>
      <c r="D12" s="158"/>
      <c r="E12" s="158"/>
      <c r="F12" s="158"/>
      <c r="G12" s="158">
        <v>1000000</v>
      </c>
    </row>
    <row r="13" ht="18.75" customHeight="1" outlineLevel="2" spans="1:7">
      <c r="A13" s="160" t="s">
        <v>86</v>
      </c>
      <c r="B13" s="160" t="s">
        <v>87</v>
      </c>
      <c r="C13" s="158">
        <v>90000</v>
      </c>
      <c r="D13" s="158"/>
      <c r="E13" s="158"/>
      <c r="F13" s="158"/>
      <c r="G13" s="158">
        <v>90000</v>
      </c>
    </row>
    <row r="14" ht="18.75" customHeight="1" outlineLevel="2" spans="1:7">
      <c r="A14" s="160" t="s">
        <v>88</v>
      </c>
      <c r="B14" s="160" t="s">
        <v>89</v>
      </c>
      <c r="C14" s="158">
        <v>1583000</v>
      </c>
      <c r="D14" s="158">
        <v>20000</v>
      </c>
      <c r="E14" s="158">
        <v>20000</v>
      </c>
      <c r="F14" s="158"/>
      <c r="G14" s="158">
        <v>1563000</v>
      </c>
    </row>
    <row r="15" ht="18.75" customHeight="1" outlineLevel="1" spans="1:7">
      <c r="A15" s="159" t="s">
        <v>90</v>
      </c>
      <c r="B15" s="159" t="s">
        <v>91</v>
      </c>
      <c r="C15" s="158">
        <v>1697470.69</v>
      </c>
      <c r="D15" s="158">
        <v>1660670.69</v>
      </c>
      <c r="E15" s="158">
        <v>1632670.69</v>
      </c>
      <c r="F15" s="158">
        <v>28000</v>
      </c>
      <c r="G15" s="158">
        <v>36800</v>
      </c>
    </row>
    <row r="16" ht="18.75" customHeight="1" outlineLevel="2" spans="1:7">
      <c r="A16" s="160" t="s">
        <v>92</v>
      </c>
      <c r="B16" s="160" t="s">
        <v>93</v>
      </c>
      <c r="C16" s="158">
        <v>362412</v>
      </c>
      <c r="D16" s="158">
        <v>325612</v>
      </c>
      <c r="E16" s="158">
        <v>306012</v>
      </c>
      <c r="F16" s="158">
        <v>19600</v>
      </c>
      <c r="G16" s="158">
        <v>36800</v>
      </c>
    </row>
    <row r="17" ht="18.75" customHeight="1" outlineLevel="2" spans="1:7">
      <c r="A17" s="160" t="s">
        <v>94</v>
      </c>
      <c r="B17" s="160" t="s">
        <v>95</v>
      </c>
      <c r="C17" s="158">
        <v>8400</v>
      </c>
      <c r="D17" s="158">
        <v>8400</v>
      </c>
      <c r="E17" s="158"/>
      <c r="F17" s="158">
        <v>8400</v>
      </c>
      <c r="G17" s="158"/>
    </row>
    <row r="18" ht="36" customHeight="1" outlineLevel="2" spans="1:7">
      <c r="A18" s="160" t="s">
        <v>96</v>
      </c>
      <c r="B18" s="160" t="s">
        <v>97</v>
      </c>
      <c r="C18" s="158">
        <v>1021544.01</v>
      </c>
      <c r="D18" s="158">
        <v>1021544.01</v>
      </c>
      <c r="E18" s="158">
        <v>1021544.01</v>
      </c>
      <c r="F18" s="158"/>
      <c r="G18" s="158"/>
    </row>
    <row r="19" ht="27" customHeight="1" outlineLevel="2" spans="1:7">
      <c r="A19" s="160" t="s">
        <v>98</v>
      </c>
      <c r="B19" s="160" t="s">
        <v>99</v>
      </c>
      <c r="C19" s="158">
        <v>305114.68</v>
      </c>
      <c r="D19" s="158">
        <v>305114.68</v>
      </c>
      <c r="E19" s="158">
        <v>305114.68</v>
      </c>
      <c r="F19" s="158"/>
      <c r="G19" s="158"/>
    </row>
    <row r="20" ht="18.75" customHeight="1" outlineLevel="1" spans="1:7">
      <c r="A20" s="159" t="s">
        <v>104</v>
      </c>
      <c r="B20" s="159" t="s">
        <v>105</v>
      </c>
      <c r="C20" s="158">
        <v>30000</v>
      </c>
      <c r="D20" s="158">
        <v>30000</v>
      </c>
      <c r="E20" s="158">
        <v>30000</v>
      </c>
      <c r="F20" s="158"/>
      <c r="G20" s="158"/>
    </row>
    <row r="21" ht="18.75" customHeight="1" outlineLevel="2" spans="1:7">
      <c r="A21" s="160" t="s">
        <v>106</v>
      </c>
      <c r="B21" s="160" t="s">
        <v>107</v>
      </c>
      <c r="C21" s="158">
        <v>30000</v>
      </c>
      <c r="D21" s="158">
        <v>30000</v>
      </c>
      <c r="E21" s="158">
        <v>30000</v>
      </c>
      <c r="F21" s="158"/>
      <c r="G21" s="158"/>
    </row>
    <row r="22" ht="18.75" customHeight="1" outlineLevel="1" spans="1:7">
      <c r="A22" s="159" t="s">
        <v>108</v>
      </c>
      <c r="B22" s="159" t="s">
        <v>109</v>
      </c>
      <c r="C22" s="158">
        <v>9268224</v>
      </c>
      <c r="D22" s="158">
        <v>4978224</v>
      </c>
      <c r="E22" s="158">
        <v>4978224</v>
      </c>
      <c r="F22" s="158"/>
      <c r="G22" s="158">
        <v>4290000</v>
      </c>
    </row>
    <row r="23" ht="18.75" customHeight="1" outlineLevel="2" spans="1:7">
      <c r="A23" s="160" t="s">
        <v>110</v>
      </c>
      <c r="B23" s="160" t="s">
        <v>111</v>
      </c>
      <c r="C23" s="158">
        <v>154560</v>
      </c>
      <c r="D23" s="158">
        <v>154560</v>
      </c>
      <c r="E23" s="158">
        <v>154560</v>
      </c>
      <c r="F23" s="158"/>
      <c r="G23" s="158"/>
    </row>
    <row r="24" ht="18.75" customHeight="1" outlineLevel="2" spans="1:7">
      <c r="A24" s="160" t="s">
        <v>112</v>
      </c>
      <c r="B24" s="160" t="s">
        <v>113</v>
      </c>
      <c r="C24" s="158">
        <v>4823664</v>
      </c>
      <c r="D24" s="158">
        <v>4823664</v>
      </c>
      <c r="E24" s="158">
        <v>4823664</v>
      </c>
      <c r="F24" s="158"/>
      <c r="G24" s="158"/>
    </row>
    <row r="25" ht="18.75" customHeight="1" outlineLevel="2" spans="1:7">
      <c r="A25" s="160" t="s">
        <v>114</v>
      </c>
      <c r="B25" s="160" t="s">
        <v>115</v>
      </c>
      <c r="C25" s="158">
        <v>4290000</v>
      </c>
      <c r="D25" s="158"/>
      <c r="E25" s="158"/>
      <c r="F25" s="158"/>
      <c r="G25" s="158">
        <v>4290000</v>
      </c>
    </row>
    <row r="26" ht="18.75" customHeight="1" outlineLevel="1" spans="1:7">
      <c r="A26" s="159" t="s">
        <v>116</v>
      </c>
      <c r="B26" s="159" t="s">
        <v>117</v>
      </c>
      <c r="C26" s="158">
        <v>5881200</v>
      </c>
      <c r="D26" s="158">
        <v>5881200</v>
      </c>
      <c r="E26" s="158">
        <v>5881200</v>
      </c>
      <c r="F26" s="158"/>
      <c r="G26" s="158"/>
    </row>
    <row r="27" ht="18.75" customHeight="1" outlineLevel="2" spans="1:7">
      <c r="A27" s="160" t="s">
        <v>118</v>
      </c>
      <c r="B27" s="160" t="s">
        <v>119</v>
      </c>
      <c r="C27" s="158">
        <v>5881200</v>
      </c>
      <c r="D27" s="158">
        <v>5881200</v>
      </c>
      <c r="E27" s="158">
        <v>5881200</v>
      </c>
      <c r="F27" s="158"/>
      <c r="G27" s="158"/>
    </row>
    <row r="28" ht="18.75" customHeight="1" outlineLevel="1" spans="1:7">
      <c r="A28" s="159" t="s">
        <v>120</v>
      </c>
      <c r="B28" s="159" t="s">
        <v>121</v>
      </c>
      <c r="C28" s="158">
        <v>2897156</v>
      </c>
      <c r="D28" s="158">
        <v>2897156</v>
      </c>
      <c r="E28" s="158">
        <v>2897156</v>
      </c>
      <c r="F28" s="158"/>
      <c r="G28" s="158"/>
    </row>
    <row r="29" ht="30" customHeight="1" outlineLevel="2" spans="1:7">
      <c r="A29" s="160" t="s">
        <v>122</v>
      </c>
      <c r="B29" s="160" t="s">
        <v>123</v>
      </c>
      <c r="C29" s="158">
        <v>774200</v>
      </c>
      <c r="D29" s="158">
        <v>774200</v>
      </c>
      <c r="E29" s="158">
        <v>774200</v>
      </c>
      <c r="F29" s="158"/>
      <c r="G29" s="158"/>
    </row>
    <row r="30" ht="31" customHeight="1" outlineLevel="2" spans="1:7">
      <c r="A30" s="160" t="s">
        <v>124</v>
      </c>
      <c r="B30" s="160" t="s">
        <v>125</v>
      </c>
      <c r="C30" s="158">
        <v>2122956</v>
      </c>
      <c r="D30" s="158">
        <v>2122956</v>
      </c>
      <c r="E30" s="158">
        <v>2122956</v>
      </c>
      <c r="F30" s="158"/>
      <c r="G30" s="158"/>
    </row>
    <row r="31" ht="18.75" customHeight="1" outlineLevel="1" spans="1:7">
      <c r="A31" s="159" t="s">
        <v>126</v>
      </c>
      <c r="B31" s="159" t="s">
        <v>127</v>
      </c>
      <c r="C31" s="158">
        <v>1234072.56</v>
      </c>
      <c r="D31" s="158">
        <v>994072.56</v>
      </c>
      <c r="E31" s="158">
        <v>924182</v>
      </c>
      <c r="F31" s="158">
        <v>69890.56</v>
      </c>
      <c r="G31" s="158">
        <v>240000</v>
      </c>
    </row>
    <row r="32" ht="18.75" customHeight="1" outlineLevel="2" spans="1:7">
      <c r="A32" s="160" t="s">
        <v>128</v>
      </c>
      <c r="B32" s="160" t="s">
        <v>129</v>
      </c>
      <c r="C32" s="158">
        <v>123000</v>
      </c>
      <c r="D32" s="158">
        <v>123000</v>
      </c>
      <c r="E32" s="158">
        <v>123000</v>
      </c>
      <c r="F32" s="158"/>
      <c r="G32" s="158"/>
    </row>
    <row r="33" ht="18.75" customHeight="1" outlineLevel="2" spans="1:7">
      <c r="A33" s="160" t="s">
        <v>130</v>
      </c>
      <c r="B33" s="160" t="s">
        <v>131</v>
      </c>
      <c r="C33" s="158">
        <v>1111072.56</v>
      </c>
      <c r="D33" s="158">
        <v>871072.56</v>
      </c>
      <c r="E33" s="158">
        <v>801182</v>
      </c>
      <c r="F33" s="158">
        <v>69890.56</v>
      </c>
      <c r="G33" s="158">
        <v>240000</v>
      </c>
    </row>
    <row r="34" ht="18.75" customHeight="1" outlineLevel="1" spans="1:7">
      <c r="A34" s="159" t="s">
        <v>132</v>
      </c>
      <c r="B34" s="159" t="s">
        <v>133</v>
      </c>
      <c r="C34" s="158">
        <v>741552</v>
      </c>
      <c r="D34" s="158">
        <v>741552</v>
      </c>
      <c r="E34" s="158">
        <v>741552</v>
      </c>
      <c r="F34" s="158"/>
      <c r="G34" s="158"/>
    </row>
    <row r="35" ht="28" customHeight="1" outlineLevel="2" spans="1:7">
      <c r="A35" s="160" t="s">
        <v>134</v>
      </c>
      <c r="B35" s="160" t="s">
        <v>135</v>
      </c>
      <c r="C35" s="158">
        <v>43362</v>
      </c>
      <c r="D35" s="158">
        <v>43362</v>
      </c>
      <c r="E35" s="158">
        <v>43362</v>
      </c>
      <c r="F35" s="158"/>
      <c r="G35" s="158"/>
    </row>
    <row r="36" ht="30" customHeight="1" outlineLevel="2" spans="1:7">
      <c r="A36" s="160" t="s">
        <v>136</v>
      </c>
      <c r="B36" s="160" t="s">
        <v>137</v>
      </c>
      <c r="C36" s="158">
        <v>698190</v>
      </c>
      <c r="D36" s="158">
        <v>698190</v>
      </c>
      <c r="E36" s="158">
        <v>698190</v>
      </c>
      <c r="F36" s="158"/>
      <c r="G36" s="158"/>
    </row>
    <row r="37" ht="18.75" customHeight="1" outlineLevel="1" spans="1:7">
      <c r="A37" s="159" t="s">
        <v>138</v>
      </c>
      <c r="B37" s="159" t="s">
        <v>139</v>
      </c>
      <c r="C37" s="158">
        <v>861219.48</v>
      </c>
      <c r="D37" s="158">
        <v>861219.48</v>
      </c>
      <c r="E37" s="158">
        <v>861219.48</v>
      </c>
      <c r="F37" s="158"/>
      <c r="G37" s="158"/>
    </row>
    <row r="38" ht="25" customHeight="1" outlineLevel="2" spans="1:7">
      <c r="A38" s="160" t="s">
        <v>140</v>
      </c>
      <c r="B38" s="160" t="s">
        <v>139</v>
      </c>
      <c r="C38" s="158">
        <v>861219.48</v>
      </c>
      <c r="D38" s="158">
        <v>861219.48</v>
      </c>
      <c r="E38" s="158">
        <v>861219.48</v>
      </c>
      <c r="F38" s="158"/>
      <c r="G38" s="158"/>
    </row>
    <row r="39" ht="18.75" customHeight="1" spans="1:7">
      <c r="A39" s="157" t="s">
        <v>141</v>
      </c>
      <c r="B39" s="157" t="s">
        <v>142</v>
      </c>
      <c r="C39" s="158">
        <v>471265.05</v>
      </c>
      <c r="D39" s="158">
        <v>471265.05</v>
      </c>
      <c r="E39" s="158">
        <v>471265.05</v>
      </c>
      <c r="F39" s="158"/>
      <c r="G39" s="158"/>
    </row>
    <row r="40" ht="18.75" customHeight="1" outlineLevel="1" spans="1:7">
      <c r="A40" s="159" t="s">
        <v>143</v>
      </c>
      <c r="B40" s="159" t="s">
        <v>144</v>
      </c>
      <c r="C40" s="158">
        <v>471265.05</v>
      </c>
      <c r="D40" s="158">
        <v>471265.05</v>
      </c>
      <c r="E40" s="158">
        <v>471265.05</v>
      </c>
      <c r="F40" s="158"/>
      <c r="G40" s="158"/>
    </row>
    <row r="41" ht="18.75" customHeight="1" outlineLevel="2" spans="1:7">
      <c r="A41" s="160" t="s">
        <v>145</v>
      </c>
      <c r="B41" s="160" t="s">
        <v>146</v>
      </c>
      <c r="C41" s="158">
        <v>394481.57</v>
      </c>
      <c r="D41" s="158">
        <v>394481.57</v>
      </c>
      <c r="E41" s="158">
        <v>394481.57</v>
      </c>
      <c r="F41" s="158"/>
      <c r="G41" s="158"/>
    </row>
    <row r="42" ht="18.75" customHeight="1" outlineLevel="2" spans="1:7">
      <c r="A42" s="160" t="s">
        <v>147</v>
      </c>
      <c r="B42" s="160" t="s">
        <v>148</v>
      </c>
      <c r="C42" s="158">
        <v>65293.38</v>
      </c>
      <c r="D42" s="158">
        <v>65293.38</v>
      </c>
      <c r="E42" s="158">
        <v>65293.38</v>
      </c>
      <c r="F42" s="158"/>
      <c r="G42" s="158"/>
    </row>
    <row r="43" ht="24" customHeight="1" outlineLevel="2" spans="1:7">
      <c r="A43" s="160" t="s">
        <v>149</v>
      </c>
      <c r="B43" s="160" t="s">
        <v>150</v>
      </c>
      <c r="C43" s="158">
        <v>11490.1</v>
      </c>
      <c r="D43" s="158">
        <v>11490.1</v>
      </c>
      <c r="E43" s="158">
        <v>11490.1</v>
      </c>
      <c r="F43" s="158"/>
      <c r="G43" s="158"/>
    </row>
    <row r="44" ht="18.75" customHeight="1" spans="1:7">
      <c r="A44" s="157" t="s">
        <v>151</v>
      </c>
      <c r="B44" s="157" t="s">
        <v>152</v>
      </c>
      <c r="C44" s="158">
        <v>689406</v>
      </c>
      <c r="D44" s="158">
        <v>689406</v>
      </c>
      <c r="E44" s="158">
        <v>689406</v>
      </c>
      <c r="F44" s="158"/>
      <c r="G44" s="158"/>
    </row>
    <row r="45" ht="18.75" customHeight="1" outlineLevel="1" spans="1:7">
      <c r="A45" s="159" t="s">
        <v>153</v>
      </c>
      <c r="B45" s="159" t="s">
        <v>154</v>
      </c>
      <c r="C45" s="158">
        <v>689406</v>
      </c>
      <c r="D45" s="158">
        <v>689406</v>
      </c>
      <c r="E45" s="158">
        <v>689406</v>
      </c>
      <c r="F45" s="158"/>
      <c r="G45" s="158"/>
    </row>
    <row r="46" ht="18.75" customHeight="1" outlineLevel="2" spans="1:7">
      <c r="A46" s="160" t="s">
        <v>155</v>
      </c>
      <c r="B46" s="160" t="s">
        <v>156</v>
      </c>
      <c r="C46" s="158">
        <v>689406</v>
      </c>
      <c r="D46" s="158">
        <v>689406</v>
      </c>
      <c r="E46" s="158">
        <v>689406</v>
      </c>
      <c r="F46" s="158"/>
      <c r="G46" s="158"/>
    </row>
    <row r="47" ht="18.75" customHeight="1" spans="1:7">
      <c r="A47" s="156" t="s">
        <v>30</v>
      </c>
      <c r="B47" s="156"/>
      <c r="C47" s="158">
        <v>36259928.74</v>
      </c>
      <c r="D47" s="158">
        <v>26019928.74</v>
      </c>
      <c r="E47" s="158">
        <v>24771363.22</v>
      </c>
      <c r="F47" s="158">
        <v>1248565.52</v>
      </c>
      <c r="G47" s="158">
        <v>10240000</v>
      </c>
    </row>
  </sheetData>
  <mergeCells count="7">
    <mergeCell ref="A3:G3"/>
    <mergeCell ref="A4:C4"/>
    <mergeCell ref="A5:B5"/>
    <mergeCell ref="D5:F5"/>
    <mergeCell ref="A47:B47"/>
    <mergeCell ref="C5:C6"/>
    <mergeCell ref="G5:G6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5"/>
      <c r="B2" s="145"/>
      <c r="C2" s="146"/>
      <c r="D2" s="2"/>
      <c r="E2" s="2"/>
      <c r="F2" s="147" t="s">
        <v>205</v>
      </c>
    </row>
    <row r="3" ht="33.75" customHeight="1" spans="1:6">
      <c r="A3" s="148" t="str">
        <f>"2025"&amp;"年一般公共预算“三公”经费支出预算表"</f>
        <v>2025年一般公共预算“三公”经费支出预算表</v>
      </c>
      <c r="B3" s="148"/>
      <c r="C3" s="148"/>
      <c r="D3" s="148"/>
      <c r="E3" s="148"/>
      <c r="F3" s="148"/>
    </row>
    <row r="4" ht="21.75" customHeight="1" spans="1:6">
      <c r="A4" s="149" t="str">
        <f>"单位名称："&amp;"芒市民政局"</f>
        <v>单位名称：芒市民政局</v>
      </c>
      <c r="B4" s="145"/>
      <c r="C4" s="146"/>
      <c r="D4" s="4"/>
      <c r="E4" s="2"/>
      <c r="F4" s="147" t="s">
        <v>27</v>
      </c>
    </row>
    <row r="5" ht="19.5" customHeight="1" spans="1:6">
      <c r="A5" s="12" t="s">
        <v>206</v>
      </c>
      <c r="B5" s="71" t="s">
        <v>207</v>
      </c>
      <c r="C5" s="13" t="s">
        <v>208</v>
      </c>
      <c r="D5" s="14"/>
      <c r="E5" s="15"/>
      <c r="F5" s="71" t="s">
        <v>209</v>
      </c>
    </row>
    <row r="6" ht="19.5" customHeight="1" spans="1:6">
      <c r="A6" s="19"/>
      <c r="B6" s="74"/>
      <c r="C6" s="36" t="s">
        <v>33</v>
      </c>
      <c r="D6" s="36" t="s">
        <v>210</v>
      </c>
      <c r="E6" s="36" t="s">
        <v>211</v>
      </c>
      <c r="F6" s="74"/>
    </row>
    <row r="7" ht="18.75" customHeight="1" spans="1:6">
      <c r="A7" s="150">
        <v>1</v>
      </c>
      <c r="B7" s="150">
        <v>2</v>
      </c>
      <c r="C7" s="151">
        <v>3</v>
      </c>
      <c r="D7" s="150">
        <v>4</v>
      </c>
      <c r="E7" s="150">
        <v>5</v>
      </c>
      <c r="F7" s="150">
        <v>6</v>
      </c>
    </row>
    <row r="8" ht="24.75" customHeight="1" spans="1:6">
      <c r="A8" s="152">
        <v>169000</v>
      </c>
      <c r="B8" s="152"/>
      <c r="C8" s="153">
        <v>137000</v>
      </c>
      <c r="D8" s="152"/>
      <c r="E8" s="152">
        <v>137000</v>
      </c>
      <c r="F8" s="152">
        <v>32000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1"/>
  <sheetViews>
    <sheetView showZeros="0" workbookViewId="0">
      <pane ySplit="1" topLeftCell="A2" activePane="bottomLeft" state="frozen"/>
      <selection/>
      <selection pane="bottomLeft" activeCell="B9" sqref="B9"/>
    </sheetView>
  </sheetViews>
  <sheetFormatPr defaultColWidth="10.2857142857143" defaultRowHeight="15" customHeight="1"/>
  <cols>
    <col min="1" max="2" width="12.4190476190476" customWidth="1"/>
    <col min="3" max="3" width="16" customWidth="1"/>
    <col min="4" max="4" width="9" customWidth="1"/>
    <col min="5" max="5" width="10.5714285714286" customWidth="1"/>
    <col min="6" max="6" width="5.57142857142857" customWidth="1"/>
    <col min="7" max="7" width="8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3.8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3" t="s">
        <v>212</v>
      </c>
      <c r="U2" s="143"/>
      <c r="V2" s="143"/>
      <c r="W2" s="143"/>
    </row>
    <row r="3" ht="45.75" customHeight="1" spans="1:23">
      <c r="A3" s="141" t="s">
        <v>213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ht="18.75" customHeight="1" spans="1:23">
      <c r="A4" s="140" t="str">
        <f>"单位名称："&amp;"芒市民政局"</f>
        <v>单位名称：芒市民政局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3" t="s">
        <v>27</v>
      </c>
      <c r="U4" s="143"/>
      <c r="V4" s="143"/>
      <c r="W4" s="143"/>
    </row>
    <row r="5" ht="18.75" customHeight="1" spans="1:23">
      <c r="A5" s="142" t="s">
        <v>214</v>
      </c>
      <c r="B5" s="142" t="s">
        <v>215</v>
      </c>
      <c r="C5" s="142" t="s">
        <v>216</v>
      </c>
      <c r="D5" s="142" t="s">
        <v>217</v>
      </c>
      <c r="E5" s="142" t="s">
        <v>218</v>
      </c>
      <c r="F5" s="142" t="s">
        <v>219</v>
      </c>
      <c r="G5" s="142" t="s">
        <v>220</v>
      </c>
      <c r="H5" s="142" t="s">
        <v>221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ht="28.3" customHeight="1" spans="1:23">
      <c r="A6" s="142"/>
      <c r="B6" s="142"/>
      <c r="C6" s="142"/>
      <c r="D6" s="142"/>
      <c r="E6" s="142"/>
      <c r="F6" s="142"/>
      <c r="G6" s="142"/>
      <c r="H6" s="142" t="s">
        <v>222</v>
      </c>
      <c r="I6" s="142" t="s">
        <v>34</v>
      </c>
      <c r="J6" s="142" t="s">
        <v>223</v>
      </c>
      <c r="K6" s="142" t="s">
        <v>224</v>
      </c>
      <c r="L6" s="142" t="s">
        <v>225</v>
      </c>
      <c r="M6" s="142" t="s">
        <v>226</v>
      </c>
      <c r="N6" s="142" t="s">
        <v>227</v>
      </c>
      <c r="O6" s="142" t="s">
        <v>35</v>
      </c>
      <c r="P6" s="142" t="s">
        <v>36</v>
      </c>
      <c r="Q6" s="142" t="s">
        <v>37</v>
      </c>
      <c r="R6" s="142" t="s">
        <v>53</v>
      </c>
      <c r="S6" s="142"/>
      <c r="T6" s="142"/>
      <c r="U6" s="142"/>
      <c r="V6" s="142"/>
      <c r="W6" s="142"/>
    </row>
    <row r="7" ht="24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228</v>
      </c>
      <c r="J7" s="142" t="s">
        <v>223</v>
      </c>
      <c r="K7" s="142" t="s">
        <v>224</v>
      </c>
      <c r="L7" s="142" t="s">
        <v>225</v>
      </c>
      <c r="M7" s="142" t="s">
        <v>226</v>
      </c>
      <c r="N7" s="142" t="s">
        <v>34</v>
      </c>
      <c r="O7" s="142" t="s">
        <v>35</v>
      </c>
      <c r="P7" s="142" t="s">
        <v>36</v>
      </c>
      <c r="Q7" s="142"/>
      <c r="R7" s="142" t="s">
        <v>33</v>
      </c>
      <c r="S7" s="142" t="s">
        <v>40</v>
      </c>
      <c r="T7" s="142" t="s">
        <v>41</v>
      </c>
      <c r="U7" s="142" t="s">
        <v>42</v>
      </c>
      <c r="V7" s="142" t="s">
        <v>43</v>
      </c>
      <c r="W7" s="142" t="s">
        <v>44</v>
      </c>
    </row>
    <row r="8" ht="32.05" customHeight="1" spans="1:23">
      <c r="A8" s="142"/>
      <c r="B8" s="142"/>
      <c r="C8" s="142"/>
      <c r="D8" s="142"/>
      <c r="E8" s="142"/>
      <c r="F8" s="142"/>
      <c r="G8" s="142"/>
      <c r="H8" s="142"/>
      <c r="I8" s="142" t="s">
        <v>33</v>
      </c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ht="18.75" customHeight="1" spans="1:23">
      <c r="A9" s="142" t="s">
        <v>61</v>
      </c>
      <c r="B9" s="142" t="s">
        <v>62</v>
      </c>
      <c r="C9" s="142" t="s">
        <v>63</v>
      </c>
      <c r="D9" s="142" t="s">
        <v>64</v>
      </c>
      <c r="E9" s="142" t="s">
        <v>65</v>
      </c>
      <c r="F9" s="142" t="s">
        <v>66</v>
      </c>
      <c r="G9" s="142" t="s">
        <v>67</v>
      </c>
      <c r="H9" s="142" t="s">
        <v>68</v>
      </c>
      <c r="I9" s="142" t="s">
        <v>69</v>
      </c>
      <c r="J9" s="142" t="s">
        <v>70</v>
      </c>
      <c r="K9" s="142" t="s">
        <v>71</v>
      </c>
      <c r="L9" s="142" t="s">
        <v>72</v>
      </c>
      <c r="M9" s="142" t="s">
        <v>73</v>
      </c>
      <c r="N9" s="142" t="s">
        <v>74</v>
      </c>
      <c r="O9" s="142" t="s">
        <v>75</v>
      </c>
      <c r="P9" s="142" t="s">
        <v>229</v>
      </c>
      <c r="Q9" s="142" t="s">
        <v>230</v>
      </c>
      <c r="R9" s="142" t="s">
        <v>231</v>
      </c>
      <c r="S9" s="142" t="s">
        <v>232</v>
      </c>
      <c r="T9" s="142" t="s">
        <v>233</v>
      </c>
      <c r="U9" s="142" t="s">
        <v>234</v>
      </c>
      <c r="V9" s="142" t="s">
        <v>235</v>
      </c>
      <c r="W9" s="142" t="s">
        <v>236</v>
      </c>
    </row>
    <row r="10" spans="1:23">
      <c r="A10" s="132" t="s">
        <v>46</v>
      </c>
      <c r="B10" s="132"/>
      <c r="C10" s="132"/>
      <c r="D10" s="132"/>
      <c r="E10" s="132"/>
      <c r="F10" s="132"/>
      <c r="G10" s="132"/>
      <c r="H10" s="139">
        <v>24565278.25</v>
      </c>
      <c r="I10" s="139">
        <v>24565278.25</v>
      </c>
      <c r="J10" s="139"/>
      <c r="K10" s="139"/>
      <c r="L10" s="139">
        <v>24565278.25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22.5" outlineLevel="1" spans="1:23">
      <c r="A11" s="132" t="s">
        <v>46</v>
      </c>
      <c r="B11" s="132" t="s">
        <v>237</v>
      </c>
      <c r="C11" s="132" t="s">
        <v>238</v>
      </c>
      <c r="D11" s="132" t="s">
        <v>80</v>
      </c>
      <c r="E11" s="132" t="s">
        <v>81</v>
      </c>
      <c r="F11" s="132" t="s">
        <v>239</v>
      </c>
      <c r="G11" s="132" t="s">
        <v>240</v>
      </c>
      <c r="H11" s="139">
        <v>576144</v>
      </c>
      <c r="I11" s="139">
        <v>576144</v>
      </c>
      <c r="J11" s="139"/>
      <c r="K11" s="139"/>
      <c r="L11" s="139">
        <v>576144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22.5" outlineLevel="1" spans="1:23">
      <c r="A12" s="132" t="s">
        <v>46</v>
      </c>
      <c r="B12" s="132" t="s">
        <v>241</v>
      </c>
      <c r="C12" s="132" t="s">
        <v>242</v>
      </c>
      <c r="D12" s="132" t="s">
        <v>80</v>
      </c>
      <c r="E12" s="132" t="s">
        <v>81</v>
      </c>
      <c r="F12" s="132" t="s">
        <v>239</v>
      </c>
      <c r="G12" s="132" t="s">
        <v>240</v>
      </c>
      <c r="H12" s="139">
        <v>1248336</v>
      </c>
      <c r="I12" s="139">
        <v>1248336</v>
      </c>
      <c r="J12" s="139"/>
      <c r="K12" s="139"/>
      <c r="L12" s="139">
        <v>1248336</v>
      </c>
      <c r="M12" s="132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22.5" outlineLevel="1" spans="1:23">
      <c r="A13" s="132" t="s">
        <v>46</v>
      </c>
      <c r="B13" s="132" t="s">
        <v>237</v>
      </c>
      <c r="C13" s="132" t="s">
        <v>238</v>
      </c>
      <c r="D13" s="132" t="s">
        <v>80</v>
      </c>
      <c r="E13" s="132" t="s">
        <v>81</v>
      </c>
      <c r="F13" s="132" t="s">
        <v>243</v>
      </c>
      <c r="G13" s="132" t="s">
        <v>244</v>
      </c>
      <c r="H13" s="139">
        <v>686124</v>
      </c>
      <c r="I13" s="139">
        <v>686124</v>
      </c>
      <c r="J13" s="139"/>
      <c r="K13" s="139"/>
      <c r="L13" s="139">
        <v>686124</v>
      </c>
      <c r="M13" s="132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22.5" outlineLevel="1" spans="1:23">
      <c r="A14" s="132" t="s">
        <v>46</v>
      </c>
      <c r="B14" s="132" t="s">
        <v>241</v>
      </c>
      <c r="C14" s="132" t="s">
        <v>242</v>
      </c>
      <c r="D14" s="132" t="s">
        <v>80</v>
      </c>
      <c r="E14" s="132" t="s">
        <v>81</v>
      </c>
      <c r="F14" s="132" t="s">
        <v>243</v>
      </c>
      <c r="G14" s="132" t="s">
        <v>244</v>
      </c>
      <c r="H14" s="139">
        <v>157860</v>
      </c>
      <c r="I14" s="139">
        <v>157860</v>
      </c>
      <c r="J14" s="139"/>
      <c r="K14" s="139"/>
      <c r="L14" s="139">
        <v>157860</v>
      </c>
      <c r="M14" s="132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22.5" outlineLevel="1" spans="1:23">
      <c r="A15" s="132" t="s">
        <v>46</v>
      </c>
      <c r="B15" s="132" t="s">
        <v>237</v>
      </c>
      <c r="C15" s="132" t="s">
        <v>238</v>
      </c>
      <c r="D15" s="132" t="s">
        <v>80</v>
      </c>
      <c r="E15" s="132" t="s">
        <v>81</v>
      </c>
      <c r="F15" s="132" t="s">
        <v>245</v>
      </c>
      <c r="G15" s="132" t="s">
        <v>246</v>
      </c>
      <c r="H15" s="139">
        <v>48012</v>
      </c>
      <c r="I15" s="139">
        <v>48012</v>
      </c>
      <c r="J15" s="139"/>
      <c r="K15" s="139"/>
      <c r="L15" s="139">
        <v>48012</v>
      </c>
      <c r="M15" s="132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2.5" outlineLevel="1" spans="1:23">
      <c r="A16" s="132" t="s">
        <v>46</v>
      </c>
      <c r="B16" s="132" t="s">
        <v>241</v>
      </c>
      <c r="C16" s="132" t="s">
        <v>242</v>
      </c>
      <c r="D16" s="132" t="s">
        <v>80</v>
      </c>
      <c r="E16" s="132" t="s">
        <v>81</v>
      </c>
      <c r="F16" s="132" t="s">
        <v>247</v>
      </c>
      <c r="G16" s="132" t="s">
        <v>248</v>
      </c>
      <c r="H16" s="139">
        <v>104028</v>
      </c>
      <c r="I16" s="139">
        <v>104028</v>
      </c>
      <c r="J16" s="139"/>
      <c r="K16" s="139"/>
      <c r="L16" s="139">
        <v>104028</v>
      </c>
      <c r="M16" s="132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2.5" outlineLevel="1" spans="1:23">
      <c r="A17" s="132" t="s">
        <v>46</v>
      </c>
      <c r="B17" s="132" t="s">
        <v>241</v>
      </c>
      <c r="C17" s="132" t="s">
        <v>242</v>
      </c>
      <c r="D17" s="132" t="s">
        <v>80</v>
      </c>
      <c r="E17" s="132" t="s">
        <v>81</v>
      </c>
      <c r="F17" s="132" t="s">
        <v>247</v>
      </c>
      <c r="G17" s="132" t="s">
        <v>248</v>
      </c>
      <c r="H17" s="139">
        <v>430824</v>
      </c>
      <c r="I17" s="139">
        <v>430824</v>
      </c>
      <c r="J17" s="139"/>
      <c r="K17" s="139"/>
      <c r="L17" s="139">
        <v>430824</v>
      </c>
      <c r="M17" s="132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2.5" outlineLevel="1" spans="1:23">
      <c r="A18" s="132" t="s">
        <v>46</v>
      </c>
      <c r="B18" s="132" t="s">
        <v>241</v>
      </c>
      <c r="C18" s="132" t="s">
        <v>242</v>
      </c>
      <c r="D18" s="132" t="s">
        <v>80</v>
      </c>
      <c r="E18" s="132" t="s">
        <v>81</v>
      </c>
      <c r="F18" s="132" t="s">
        <v>247</v>
      </c>
      <c r="G18" s="132" t="s">
        <v>248</v>
      </c>
      <c r="H18" s="139">
        <v>416100</v>
      </c>
      <c r="I18" s="139">
        <v>416100</v>
      </c>
      <c r="J18" s="139"/>
      <c r="K18" s="139"/>
      <c r="L18" s="139">
        <v>416100</v>
      </c>
      <c r="M18" s="132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2.5" outlineLevel="1" spans="1:23">
      <c r="A19" s="132" t="s">
        <v>46</v>
      </c>
      <c r="B19" s="132" t="s">
        <v>241</v>
      </c>
      <c r="C19" s="132" t="s">
        <v>242</v>
      </c>
      <c r="D19" s="132" t="s">
        <v>80</v>
      </c>
      <c r="E19" s="132" t="s">
        <v>81</v>
      </c>
      <c r="F19" s="132" t="s">
        <v>247</v>
      </c>
      <c r="G19" s="132" t="s">
        <v>248</v>
      </c>
      <c r="H19" s="139">
        <v>709860</v>
      </c>
      <c r="I19" s="139">
        <v>709860</v>
      </c>
      <c r="J19" s="139"/>
      <c r="K19" s="139"/>
      <c r="L19" s="139">
        <v>709860</v>
      </c>
      <c r="M19" s="132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45" outlineLevel="1" spans="1:23">
      <c r="A20" s="132" t="s">
        <v>46</v>
      </c>
      <c r="B20" s="132" t="s">
        <v>249</v>
      </c>
      <c r="C20" s="132" t="s">
        <v>250</v>
      </c>
      <c r="D20" s="132" t="s">
        <v>96</v>
      </c>
      <c r="E20" s="132" t="s">
        <v>97</v>
      </c>
      <c r="F20" s="132" t="s">
        <v>251</v>
      </c>
      <c r="G20" s="132" t="s">
        <v>252</v>
      </c>
      <c r="H20" s="139">
        <v>858026.88</v>
      </c>
      <c r="I20" s="139">
        <v>858026.88</v>
      </c>
      <c r="J20" s="139"/>
      <c r="K20" s="139"/>
      <c r="L20" s="139">
        <v>858026.88</v>
      </c>
      <c r="M20" s="132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33.75" outlineLevel="1" spans="1:23">
      <c r="A21" s="132" t="s">
        <v>46</v>
      </c>
      <c r="B21" s="132" t="s">
        <v>249</v>
      </c>
      <c r="C21" s="132" t="s">
        <v>250</v>
      </c>
      <c r="D21" s="132" t="s">
        <v>98</v>
      </c>
      <c r="E21" s="132" t="s">
        <v>99</v>
      </c>
      <c r="F21" s="132" t="s">
        <v>253</v>
      </c>
      <c r="G21" s="132" t="s">
        <v>254</v>
      </c>
      <c r="H21" s="139">
        <v>136815.52</v>
      </c>
      <c r="I21" s="139">
        <v>136815.52</v>
      </c>
      <c r="J21" s="139"/>
      <c r="K21" s="139"/>
      <c r="L21" s="139">
        <v>136815.52</v>
      </c>
      <c r="M21" s="132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33.75" outlineLevel="1" spans="1:23">
      <c r="A22" s="132" t="s">
        <v>46</v>
      </c>
      <c r="B22" s="132" t="s">
        <v>249</v>
      </c>
      <c r="C22" s="132" t="s">
        <v>250</v>
      </c>
      <c r="D22" s="132" t="s">
        <v>98</v>
      </c>
      <c r="E22" s="132" t="s">
        <v>99</v>
      </c>
      <c r="F22" s="132" t="s">
        <v>253</v>
      </c>
      <c r="G22" s="132" t="s">
        <v>254</v>
      </c>
      <c r="H22" s="139"/>
      <c r="I22" s="139"/>
      <c r="J22" s="139"/>
      <c r="K22" s="139"/>
      <c r="L22" s="139"/>
      <c r="M22" s="132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33.75" outlineLevel="1" spans="1:23">
      <c r="A23" s="132" t="s">
        <v>46</v>
      </c>
      <c r="B23" s="132" t="s">
        <v>249</v>
      </c>
      <c r="C23" s="132" t="s">
        <v>250</v>
      </c>
      <c r="D23" s="132" t="s">
        <v>145</v>
      </c>
      <c r="E23" s="132" t="s">
        <v>146</v>
      </c>
      <c r="F23" s="132" t="s">
        <v>255</v>
      </c>
      <c r="G23" s="132" t="s">
        <v>256</v>
      </c>
      <c r="H23" s="139">
        <v>394481.57</v>
      </c>
      <c r="I23" s="139">
        <v>394481.57</v>
      </c>
      <c r="J23" s="139"/>
      <c r="K23" s="139"/>
      <c r="L23" s="139">
        <v>394481.57</v>
      </c>
      <c r="M23" s="132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33.75" outlineLevel="1" spans="1:23">
      <c r="A24" s="132" t="s">
        <v>46</v>
      </c>
      <c r="B24" s="132" t="s">
        <v>249</v>
      </c>
      <c r="C24" s="132" t="s">
        <v>250</v>
      </c>
      <c r="D24" s="132" t="s">
        <v>147</v>
      </c>
      <c r="E24" s="132" t="s">
        <v>148</v>
      </c>
      <c r="F24" s="132" t="s">
        <v>255</v>
      </c>
      <c r="G24" s="132" t="s">
        <v>256</v>
      </c>
      <c r="H24" s="139"/>
      <c r="I24" s="139"/>
      <c r="J24" s="139"/>
      <c r="K24" s="139"/>
      <c r="L24" s="139"/>
      <c r="M24" s="132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33.75" outlineLevel="1" spans="1:23">
      <c r="A25" s="132" t="s">
        <v>46</v>
      </c>
      <c r="B25" s="132" t="s">
        <v>249</v>
      </c>
      <c r="C25" s="132" t="s">
        <v>250</v>
      </c>
      <c r="D25" s="132" t="s">
        <v>140</v>
      </c>
      <c r="E25" s="132" t="s">
        <v>139</v>
      </c>
      <c r="F25" s="132" t="s">
        <v>257</v>
      </c>
      <c r="G25" s="132" t="s">
        <v>258</v>
      </c>
      <c r="H25" s="139">
        <v>20750.94</v>
      </c>
      <c r="I25" s="139">
        <v>20750.94</v>
      </c>
      <c r="J25" s="139"/>
      <c r="K25" s="139"/>
      <c r="L25" s="139">
        <v>20750.94</v>
      </c>
      <c r="M25" s="132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33.75" outlineLevel="1" spans="1:23">
      <c r="A26" s="132" t="s">
        <v>46</v>
      </c>
      <c r="B26" s="132" t="s">
        <v>249</v>
      </c>
      <c r="C26" s="132" t="s">
        <v>250</v>
      </c>
      <c r="D26" s="132" t="s">
        <v>149</v>
      </c>
      <c r="E26" s="132" t="s">
        <v>150</v>
      </c>
      <c r="F26" s="132" t="s">
        <v>257</v>
      </c>
      <c r="G26" s="132" t="s">
        <v>258</v>
      </c>
      <c r="H26" s="139"/>
      <c r="I26" s="139"/>
      <c r="J26" s="139"/>
      <c r="K26" s="139"/>
      <c r="L26" s="139"/>
      <c r="M26" s="132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33.75" outlineLevel="1" spans="1:23">
      <c r="A27" s="132" t="s">
        <v>46</v>
      </c>
      <c r="B27" s="132" t="s">
        <v>249</v>
      </c>
      <c r="C27" s="132" t="s">
        <v>250</v>
      </c>
      <c r="D27" s="132" t="s">
        <v>149</v>
      </c>
      <c r="E27" s="132" t="s">
        <v>150</v>
      </c>
      <c r="F27" s="132" t="s">
        <v>257</v>
      </c>
      <c r="G27" s="132" t="s">
        <v>258</v>
      </c>
      <c r="H27" s="139">
        <v>9695.74</v>
      </c>
      <c r="I27" s="139">
        <v>9695.74</v>
      </c>
      <c r="J27" s="139"/>
      <c r="K27" s="139"/>
      <c r="L27" s="139">
        <v>9695.74</v>
      </c>
      <c r="M27" s="132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33.75" outlineLevel="1" spans="1:23">
      <c r="A28" s="132" t="s">
        <v>46</v>
      </c>
      <c r="B28" s="132" t="s">
        <v>249</v>
      </c>
      <c r="C28" s="132" t="s">
        <v>250</v>
      </c>
      <c r="D28" s="132" t="s">
        <v>149</v>
      </c>
      <c r="E28" s="132" t="s">
        <v>150</v>
      </c>
      <c r="F28" s="132" t="s">
        <v>257</v>
      </c>
      <c r="G28" s="132" t="s">
        <v>258</v>
      </c>
      <c r="H28" s="139"/>
      <c r="I28" s="139"/>
      <c r="J28" s="139"/>
      <c r="K28" s="139"/>
      <c r="L28" s="139"/>
      <c r="M28" s="132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27" customHeight="1" outlineLevel="1" spans="1:23">
      <c r="A29" s="132" t="s">
        <v>46</v>
      </c>
      <c r="B29" s="132" t="s">
        <v>259</v>
      </c>
      <c r="C29" s="132" t="s">
        <v>156</v>
      </c>
      <c r="D29" s="132" t="s">
        <v>155</v>
      </c>
      <c r="E29" s="132" t="s">
        <v>156</v>
      </c>
      <c r="F29" s="132" t="s">
        <v>260</v>
      </c>
      <c r="G29" s="132" t="s">
        <v>156</v>
      </c>
      <c r="H29" s="139">
        <v>581744.16</v>
      </c>
      <c r="I29" s="139">
        <v>581744.16</v>
      </c>
      <c r="J29" s="139"/>
      <c r="K29" s="139"/>
      <c r="L29" s="139">
        <v>581744.16</v>
      </c>
      <c r="M29" s="132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33.75" outlineLevel="1" spans="1:23">
      <c r="A30" s="132" t="s">
        <v>46</v>
      </c>
      <c r="B30" s="132" t="s">
        <v>261</v>
      </c>
      <c r="C30" s="132" t="s">
        <v>262</v>
      </c>
      <c r="D30" s="132" t="s">
        <v>140</v>
      </c>
      <c r="E30" s="132" t="s">
        <v>139</v>
      </c>
      <c r="F30" s="132" t="s">
        <v>257</v>
      </c>
      <c r="G30" s="132" t="s">
        <v>258</v>
      </c>
      <c r="H30" s="139">
        <v>817896.48</v>
      </c>
      <c r="I30" s="139">
        <v>817896.48</v>
      </c>
      <c r="J30" s="139"/>
      <c r="K30" s="139"/>
      <c r="L30" s="139">
        <v>817896.48</v>
      </c>
      <c r="M30" s="132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22.5" outlineLevel="1" spans="1:23">
      <c r="A31" s="132" t="s">
        <v>46</v>
      </c>
      <c r="B31" s="132" t="s">
        <v>263</v>
      </c>
      <c r="C31" s="132" t="s">
        <v>264</v>
      </c>
      <c r="D31" s="132" t="s">
        <v>82</v>
      </c>
      <c r="E31" s="132" t="s">
        <v>83</v>
      </c>
      <c r="F31" s="132" t="s">
        <v>265</v>
      </c>
      <c r="G31" s="132" t="s">
        <v>266</v>
      </c>
      <c r="H31" s="139">
        <v>288000</v>
      </c>
      <c r="I31" s="139">
        <v>288000</v>
      </c>
      <c r="J31" s="139"/>
      <c r="K31" s="139"/>
      <c r="L31" s="139">
        <v>288000</v>
      </c>
      <c r="M31" s="132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22.5" outlineLevel="1" spans="1:23">
      <c r="A32" s="132" t="s">
        <v>46</v>
      </c>
      <c r="B32" s="132" t="s">
        <v>267</v>
      </c>
      <c r="C32" s="132" t="s">
        <v>268</v>
      </c>
      <c r="D32" s="132" t="s">
        <v>80</v>
      </c>
      <c r="E32" s="132" t="s">
        <v>81</v>
      </c>
      <c r="F32" s="132" t="s">
        <v>269</v>
      </c>
      <c r="G32" s="132" t="s">
        <v>270</v>
      </c>
      <c r="H32" s="139">
        <v>119400</v>
      </c>
      <c r="I32" s="139">
        <v>119400</v>
      </c>
      <c r="J32" s="139"/>
      <c r="K32" s="139"/>
      <c r="L32" s="139">
        <v>119400</v>
      </c>
      <c r="M32" s="132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22.5" outlineLevel="1" spans="1:23">
      <c r="A33" s="132" t="s">
        <v>46</v>
      </c>
      <c r="B33" s="132" t="s">
        <v>267</v>
      </c>
      <c r="C33" s="132" t="s">
        <v>268</v>
      </c>
      <c r="D33" s="132" t="s">
        <v>80</v>
      </c>
      <c r="E33" s="132" t="s">
        <v>81</v>
      </c>
      <c r="F33" s="132" t="s">
        <v>271</v>
      </c>
      <c r="G33" s="132" t="s">
        <v>272</v>
      </c>
      <c r="H33" s="139">
        <v>15000</v>
      </c>
      <c r="I33" s="139">
        <v>15000</v>
      </c>
      <c r="J33" s="139"/>
      <c r="K33" s="139"/>
      <c r="L33" s="139">
        <v>15000</v>
      </c>
      <c r="M33" s="132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22.5" outlineLevel="1" spans="1:23">
      <c r="A34" s="132" t="s">
        <v>46</v>
      </c>
      <c r="B34" s="132" t="s">
        <v>267</v>
      </c>
      <c r="C34" s="132" t="s">
        <v>268</v>
      </c>
      <c r="D34" s="132" t="s">
        <v>80</v>
      </c>
      <c r="E34" s="132" t="s">
        <v>81</v>
      </c>
      <c r="F34" s="132" t="s">
        <v>273</v>
      </c>
      <c r="G34" s="132" t="s">
        <v>274</v>
      </c>
      <c r="H34" s="139">
        <v>30000</v>
      </c>
      <c r="I34" s="139">
        <v>30000</v>
      </c>
      <c r="J34" s="139"/>
      <c r="K34" s="139"/>
      <c r="L34" s="139">
        <v>30000</v>
      </c>
      <c r="M34" s="132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22.5" outlineLevel="1" spans="1:23">
      <c r="A35" s="132" t="s">
        <v>46</v>
      </c>
      <c r="B35" s="132" t="s">
        <v>267</v>
      </c>
      <c r="C35" s="132" t="s">
        <v>268</v>
      </c>
      <c r="D35" s="132" t="s">
        <v>80</v>
      </c>
      <c r="E35" s="132" t="s">
        <v>81</v>
      </c>
      <c r="F35" s="132" t="s">
        <v>275</v>
      </c>
      <c r="G35" s="132" t="s">
        <v>276</v>
      </c>
      <c r="H35" s="139">
        <v>100000</v>
      </c>
      <c r="I35" s="139">
        <v>100000</v>
      </c>
      <c r="J35" s="139"/>
      <c r="K35" s="139"/>
      <c r="L35" s="139">
        <v>100000</v>
      </c>
      <c r="M35" s="132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22.5" outlineLevel="1" spans="1:23">
      <c r="A36" s="132" t="s">
        <v>46</v>
      </c>
      <c r="B36" s="132" t="s">
        <v>267</v>
      </c>
      <c r="C36" s="132" t="s">
        <v>268</v>
      </c>
      <c r="D36" s="132" t="s">
        <v>80</v>
      </c>
      <c r="E36" s="132" t="s">
        <v>81</v>
      </c>
      <c r="F36" s="132" t="s">
        <v>277</v>
      </c>
      <c r="G36" s="132" t="s">
        <v>278</v>
      </c>
      <c r="H36" s="139">
        <v>60000</v>
      </c>
      <c r="I36" s="139">
        <v>60000</v>
      </c>
      <c r="J36" s="139"/>
      <c r="K36" s="139"/>
      <c r="L36" s="139">
        <v>60000</v>
      </c>
      <c r="M36" s="132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22.5" outlineLevel="1" spans="1:23">
      <c r="A37" s="132" t="s">
        <v>46</v>
      </c>
      <c r="B37" s="132" t="s">
        <v>279</v>
      </c>
      <c r="C37" s="132" t="s">
        <v>280</v>
      </c>
      <c r="D37" s="132" t="s">
        <v>80</v>
      </c>
      <c r="E37" s="132" t="s">
        <v>81</v>
      </c>
      <c r="F37" s="132" t="s">
        <v>281</v>
      </c>
      <c r="G37" s="132" t="s">
        <v>209</v>
      </c>
      <c r="H37" s="139">
        <v>29000</v>
      </c>
      <c r="I37" s="139">
        <v>29000</v>
      </c>
      <c r="J37" s="139"/>
      <c r="K37" s="139"/>
      <c r="L37" s="139">
        <v>29000</v>
      </c>
      <c r="M37" s="132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22.5" outlineLevel="1" spans="1:23">
      <c r="A38" s="132" t="s">
        <v>46</v>
      </c>
      <c r="B38" s="132" t="s">
        <v>267</v>
      </c>
      <c r="C38" s="132" t="s">
        <v>268</v>
      </c>
      <c r="D38" s="132" t="s">
        <v>80</v>
      </c>
      <c r="E38" s="132" t="s">
        <v>81</v>
      </c>
      <c r="F38" s="132" t="s">
        <v>282</v>
      </c>
      <c r="G38" s="132" t="s">
        <v>283</v>
      </c>
      <c r="H38" s="139">
        <v>110000</v>
      </c>
      <c r="I38" s="139">
        <v>110000</v>
      </c>
      <c r="J38" s="139"/>
      <c r="K38" s="139"/>
      <c r="L38" s="139">
        <v>110000</v>
      </c>
      <c r="M38" s="132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33.75" outlineLevel="1" spans="1:23">
      <c r="A39" s="132" t="s">
        <v>46</v>
      </c>
      <c r="B39" s="132" t="s">
        <v>284</v>
      </c>
      <c r="C39" s="132" t="s">
        <v>285</v>
      </c>
      <c r="D39" s="132" t="s">
        <v>80</v>
      </c>
      <c r="E39" s="132" t="s">
        <v>81</v>
      </c>
      <c r="F39" s="132" t="s">
        <v>286</v>
      </c>
      <c r="G39" s="132" t="s">
        <v>287</v>
      </c>
      <c r="H39" s="139">
        <v>12000</v>
      </c>
      <c r="I39" s="139">
        <v>12000</v>
      </c>
      <c r="J39" s="139"/>
      <c r="K39" s="139"/>
      <c r="L39" s="139">
        <v>12000</v>
      </c>
      <c r="M39" s="132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33.75" outlineLevel="1" spans="1:23">
      <c r="A40" s="132" t="s">
        <v>46</v>
      </c>
      <c r="B40" s="132" t="s">
        <v>284</v>
      </c>
      <c r="C40" s="132" t="s">
        <v>285</v>
      </c>
      <c r="D40" s="132" t="s">
        <v>80</v>
      </c>
      <c r="E40" s="132" t="s">
        <v>81</v>
      </c>
      <c r="F40" s="132" t="s">
        <v>286</v>
      </c>
      <c r="G40" s="132" t="s">
        <v>287</v>
      </c>
      <c r="H40" s="139">
        <v>82000</v>
      </c>
      <c r="I40" s="139">
        <v>82000</v>
      </c>
      <c r="J40" s="139"/>
      <c r="K40" s="139"/>
      <c r="L40" s="139">
        <v>82000</v>
      </c>
      <c r="M40" s="132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33.75" outlineLevel="1" spans="1:23">
      <c r="A41" s="132" t="s">
        <v>46</v>
      </c>
      <c r="B41" s="132" t="s">
        <v>267</v>
      </c>
      <c r="C41" s="132" t="s">
        <v>268</v>
      </c>
      <c r="D41" s="132" t="s">
        <v>80</v>
      </c>
      <c r="E41" s="132" t="s">
        <v>81</v>
      </c>
      <c r="F41" s="132" t="s">
        <v>288</v>
      </c>
      <c r="G41" s="132" t="s">
        <v>289</v>
      </c>
      <c r="H41" s="139">
        <v>30000</v>
      </c>
      <c r="I41" s="139">
        <v>30000</v>
      </c>
      <c r="J41" s="139"/>
      <c r="K41" s="139"/>
      <c r="L41" s="139">
        <v>30000</v>
      </c>
      <c r="M41" s="132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33.75" outlineLevel="1" spans="1:23">
      <c r="A42" s="132" t="s">
        <v>46</v>
      </c>
      <c r="B42" s="132" t="s">
        <v>267</v>
      </c>
      <c r="C42" s="132" t="s">
        <v>268</v>
      </c>
      <c r="D42" s="132" t="s">
        <v>80</v>
      </c>
      <c r="E42" s="132" t="s">
        <v>81</v>
      </c>
      <c r="F42" s="132" t="s">
        <v>288</v>
      </c>
      <c r="G42" s="132" t="s">
        <v>289</v>
      </c>
      <c r="H42" s="139">
        <v>60000</v>
      </c>
      <c r="I42" s="139">
        <v>60000</v>
      </c>
      <c r="J42" s="139"/>
      <c r="K42" s="139"/>
      <c r="L42" s="139">
        <v>60000</v>
      </c>
      <c r="M42" s="132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33.75" outlineLevel="1" spans="1:23">
      <c r="A43" s="132" t="s">
        <v>46</v>
      </c>
      <c r="B43" s="132" t="s">
        <v>284</v>
      </c>
      <c r="C43" s="132" t="s">
        <v>285</v>
      </c>
      <c r="D43" s="132" t="s">
        <v>80</v>
      </c>
      <c r="E43" s="132" t="s">
        <v>81</v>
      </c>
      <c r="F43" s="132" t="s">
        <v>286</v>
      </c>
      <c r="G43" s="132" t="s">
        <v>287</v>
      </c>
      <c r="H43" s="139">
        <v>5000</v>
      </c>
      <c r="I43" s="139">
        <v>5000</v>
      </c>
      <c r="J43" s="139"/>
      <c r="K43" s="139"/>
      <c r="L43" s="139">
        <v>5000</v>
      </c>
      <c r="M43" s="132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22.5" outlineLevel="1" spans="1:23">
      <c r="A44" s="132" t="s">
        <v>46</v>
      </c>
      <c r="B44" s="132" t="s">
        <v>267</v>
      </c>
      <c r="C44" s="132" t="s">
        <v>268</v>
      </c>
      <c r="D44" s="132" t="s">
        <v>80</v>
      </c>
      <c r="E44" s="132" t="s">
        <v>81</v>
      </c>
      <c r="F44" s="132" t="s">
        <v>265</v>
      </c>
      <c r="G44" s="132" t="s">
        <v>266</v>
      </c>
      <c r="H44" s="139">
        <v>10000</v>
      </c>
      <c r="I44" s="139">
        <v>10000</v>
      </c>
      <c r="J44" s="139"/>
      <c r="K44" s="139"/>
      <c r="L44" s="139">
        <v>10000</v>
      </c>
      <c r="M44" s="132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22.5" outlineLevel="1" spans="1:23">
      <c r="A45" s="132" t="s">
        <v>46</v>
      </c>
      <c r="B45" s="132" t="s">
        <v>290</v>
      </c>
      <c r="C45" s="132" t="s">
        <v>291</v>
      </c>
      <c r="D45" s="132" t="s">
        <v>92</v>
      </c>
      <c r="E45" s="132" t="s">
        <v>93</v>
      </c>
      <c r="F45" s="132" t="s">
        <v>269</v>
      </c>
      <c r="G45" s="132" t="s">
        <v>270</v>
      </c>
      <c r="H45" s="139">
        <v>3000</v>
      </c>
      <c r="I45" s="139">
        <v>3000</v>
      </c>
      <c r="J45" s="139"/>
      <c r="K45" s="139"/>
      <c r="L45" s="139">
        <v>3000</v>
      </c>
      <c r="M45" s="132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22.5" outlineLevel="1" spans="1:23">
      <c r="A46" s="132" t="s">
        <v>46</v>
      </c>
      <c r="B46" s="132" t="s">
        <v>290</v>
      </c>
      <c r="C46" s="132" t="s">
        <v>291</v>
      </c>
      <c r="D46" s="132" t="s">
        <v>92</v>
      </c>
      <c r="E46" s="132" t="s">
        <v>93</v>
      </c>
      <c r="F46" s="132" t="s">
        <v>282</v>
      </c>
      <c r="G46" s="132" t="s">
        <v>283</v>
      </c>
      <c r="H46" s="139">
        <v>13800</v>
      </c>
      <c r="I46" s="139">
        <v>13800</v>
      </c>
      <c r="J46" s="139"/>
      <c r="K46" s="139"/>
      <c r="L46" s="139">
        <v>13800</v>
      </c>
      <c r="M46" s="132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22.5" outlineLevel="1" spans="1:23">
      <c r="A47" s="132" t="s">
        <v>46</v>
      </c>
      <c r="B47" s="132" t="s">
        <v>292</v>
      </c>
      <c r="C47" s="132" t="s">
        <v>293</v>
      </c>
      <c r="D47" s="132" t="s">
        <v>92</v>
      </c>
      <c r="E47" s="132" t="s">
        <v>93</v>
      </c>
      <c r="F47" s="132" t="s">
        <v>269</v>
      </c>
      <c r="G47" s="132" t="s">
        <v>270</v>
      </c>
      <c r="H47" s="139">
        <v>2800</v>
      </c>
      <c r="I47" s="139">
        <v>2800</v>
      </c>
      <c r="J47" s="139"/>
      <c r="K47" s="139"/>
      <c r="L47" s="139">
        <v>2800</v>
      </c>
      <c r="M47" s="132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22.5" outlineLevel="1" spans="1:23">
      <c r="A48" s="132" t="s">
        <v>46</v>
      </c>
      <c r="B48" s="132" t="s">
        <v>294</v>
      </c>
      <c r="C48" s="132" t="s">
        <v>295</v>
      </c>
      <c r="D48" s="132" t="s">
        <v>80</v>
      </c>
      <c r="E48" s="132" t="s">
        <v>81</v>
      </c>
      <c r="F48" s="132" t="s">
        <v>296</v>
      </c>
      <c r="G48" s="132" t="s">
        <v>295</v>
      </c>
      <c r="H48" s="139"/>
      <c r="I48" s="139"/>
      <c r="J48" s="139"/>
      <c r="K48" s="139"/>
      <c r="L48" s="139"/>
      <c r="M48" s="132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22.5" outlineLevel="1" spans="1:23">
      <c r="A49" s="132" t="s">
        <v>46</v>
      </c>
      <c r="B49" s="132" t="s">
        <v>294</v>
      </c>
      <c r="C49" s="132" t="s">
        <v>295</v>
      </c>
      <c r="D49" s="132" t="s">
        <v>80</v>
      </c>
      <c r="E49" s="132" t="s">
        <v>81</v>
      </c>
      <c r="F49" s="132" t="s">
        <v>296</v>
      </c>
      <c r="G49" s="132" t="s">
        <v>295</v>
      </c>
      <c r="H49" s="139">
        <v>81474.96</v>
      </c>
      <c r="I49" s="139">
        <v>81474.96</v>
      </c>
      <c r="J49" s="139"/>
      <c r="K49" s="139"/>
      <c r="L49" s="139">
        <v>81474.96</v>
      </c>
      <c r="M49" s="132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22.5" outlineLevel="1" spans="1:23">
      <c r="A50" s="132" t="s">
        <v>46</v>
      </c>
      <c r="B50" s="132" t="s">
        <v>297</v>
      </c>
      <c r="C50" s="132" t="s">
        <v>298</v>
      </c>
      <c r="D50" s="132" t="s">
        <v>80</v>
      </c>
      <c r="E50" s="132" t="s">
        <v>81</v>
      </c>
      <c r="F50" s="132" t="s">
        <v>299</v>
      </c>
      <c r="G50" s="132" t="s">
        <v>300</v>
      </c>
      <c r="H50" s="139">
        <v>118800</v>
      </c>
      <c r="I50" s="139">
        <v>118800</v>
      </c>
      <c r="J50" s="139"/>
      <c r="K50" s="139"/>
      <c r="L50" s="139">
        <v>118800</v>
      </c>
      <c r="M50" s="132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22.5" outlineLevel="1" spans="1:23">
      <c r="A51" s="132" t="s">
        <v>46</v>
      </c>
      <c r="B51" s="132" t="s">
        <v>301</v>
      </c>
      <c r="C51" s="132" t="s">
        <v>302</v>
      </c>
      <c r="D51" s="132" t="s">
        <v>92</v>
      </c>
      <c r="E51" s="132" t="s">
        <v>93</v>
      </c>
      <c r="F51" s="132" t="s">
        <v>303</v>
      </c>
      <c r="G51" s="132" t="s">
        <v>304</v>
      </c>
      <c r="H51" s="139">
        <v>306012</v>
      </c>
      <c r="I51" s="139">
        <v>306012</v>
      </c>
      <c r="J51" s="139"/>
      <c r="K51" s="139"/>
      <c r="L51" s="139">
        <v>306012</v>
      </c>
      <c r="M51" s="132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26" customHeight="1" outlineLevel="1" spans="1:23">
      <c r="A52" s="132" t="s">
        <v>46</v>
      </c>
      <c r="B52" s="132" t="s">
        <v>305</v>
      </c>
      <c r="C52" s="132" t="s">
        <v>306</v>
      </c>
      <c r="D52" s="132" t="s">
        <v>106</v>
      </c>
      <c r="E52" s="132" t="s">
        <v>107</v>
      </c>
      <c r="F52" s="132" t="s">
        <v>307</v>
      </c>
      <c r="G52" s="132" t="s">
        <v>308</v>
      </c>
      <c r="H52" s="139">
        <v>30000</v>
      </c>
      <c r="I52" s="139">
        <v>30000</v>
      </c>
      <c r="J52" s="139"/>
      <c r="K52" s="139"/>
      <c r="L52" s="139">
        <v>30000</v>
      </c>
      <c r="M52" s="132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26" customHeight="1" outlineLevel="1" spans="1:23">
      <c r="A53" s="132" t="s">
        <v>46</v>
      </c>
      <c r="B53" s="132" t="s">
        <v>309</v>
      </c>
      <c r="C53" s="132" t="s">
        <v>310</v>
      </c>
      <c r="D53" s="132" t="s">
        <v>110</v>
      </c>
      <c r="E53" s="132" t="s">
        <v>111</v>
      </c>
      <c r="F53" s="132" t="s">
        <v>307</v>
      </c>
      <c r="G53" s="132" t="s">
        <v>308</v>
      </c>
      <c r="H53" s="139">
        <v>154560</v>
      </c>
      <c r="I53" s="139">
        <v>154560</v>
      </c>
      <c r="J53" s="139"/>
      <c r="K53" s="139"/>
      <c r="L53" s="139">
        <v>154560</v>
      </c>
      <c r="M53" s="132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27" customHeight="1" outlineLevel="1" spans="1:23">
      <c r="A54" s="132" t="s">
        <v>46</v>
      </c>
      <c r="B54" s="132" t="s">
        <v>311</v>
      </c>
      <c r="C54" s="132" t="s">
        <v>312</v>
      </c>
      <c r="D54" s="132" t="s">
        <v>118</v>
      </c>
      <c r="E54" s="132" t="s">
        <v>119</v>
      </c>
      <c r="F54" s="132" t="s">
        <v>307</v>
      </c>
      <c r="G54" s="132" t="s">
        <v>308</v>
      </c>
      <c r="H54" s="139">
        <v>1976400</v>
      </c>
      <c r="I54" s="139">
        <v>1976400</v>
      </c>
      <c r="J54" s="139"/>
      <c r="K54" s="139"/>
      <c r="L54" s="139">
        <v>1976400</v>
      </c>
      <c r="M54" s="132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24" customHeight="1" outlineLevel="1" spans="1:23">
      <c r="A55" s="132" t="s">
        <v>46</v>
      </c>
      <c r="B55" s="132" t="s">
        <v>313</v>
      </c>
      <c r="C55" s="132" t="s">
        <v>314</v>
      </c>
      <c r="D55" s="132" t="s">
        <v>118</v>
      </c>
      <c r="E55" s="132" t="s">
        <v>119</v>
      </c>
      <c r="F55" s="132" t="s">
        <v>307</v>
      </c>
      <c r="G55" s="132" t="s">
        <v>308</v>
      </c>
      <c r="H55" s="139">
        <v>3904800</v>
      </c>
      <c r="I55" s="139">
        <v>3904800</v>
      </c>
      <c r="J55" s="139"/>
      <c r="K55" s="139"/>
      <c r="L55" s="139">
        <v>3904800</v>
      </c>
      <c r="M55" s="132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22.5" outlineLevel="1" spans="1:23">
      <c r="A56" s="132" t="s">
        <v>46</v>
      </c>
      <c r="B56" s="132" t="s">
        <v>315</v>
      </c>
      <c r="C56" s="132" t="s">
        <v>316</v>
      </c>
      <c r="D56" s="132" t="s">
        <v>112</v>
      </c>
      <c r="E56" s="132" t="s">
        <v>113</v>
      </c>
      <c r="F56" s="132" t="s">
        <v>307</v>
      </c>
      <c r="G56" s="132" t="s">
        <v>308</v>
      </c>
      <c r="H56" s="139">
        <v>4823664</v>
      </c>
      <c r="I56" s="139">
        <v>4823664</v>
      </c>
      <c r="J56" s="139"/>
      <c r="K56" s="139"/>
      <c r="L56" s="139">
        <v>4823664</v>
      </c>
      <c r="M56" s="132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26" customHeight="1" outlineLevel="1" spans="1:23">
      <c r="A57" s="132" t="s">
        <v>46</v>
      </c>
      <c r="B57" s="132" t="s">
        <v>317</v>
      </c>
      <c r="C57" s="132" t="s">
        <v>318</v>
      </c>
      <c r="D57" s="132" t="s">
        <v>88</v>
      </c>
      <c r="E57" s="132" t="s">
        <v>89</v>
      </c>
      <c r="F57" s="132" t="s">
        <v>307</v>
      </c>
      <c r="G57" s="132" t="s">
        <v>308</v>
      </c>
      <c r="H57" s="139">
        <v>20000</v>
      </c>
      <c r="I57" s="139">
        <v>20000</v>
      </c>
      <c r="J57" s="139"/>
      <c r="K57" s="139"/>
      <c r="L57" s="139">
        <v>20000</v>
      </c>
      <c r="M57" s="132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22.5" outlineLevel="1" spans="1:23">
      <c r="A58" s="132" t="s">
        <v>46</v>
      </c>
      <c r="B58" s="132" t="s">
        <v>319</v>
      </c>
      <c r="C58" s="132" t="s">
        <v>127</v>
      </c>
      <c r="D58" s="132" t="s">
        <v>128</v>
      </c>
      <c r="E58" s="132" t="s">
        <v>129</v>
      </c>
      <c r="F58" s="132" t="s">
        <v>320</v>
      </c>
      <c r="G58" s="132" t="s">
        <v>321</v>
      </c>
      <c r="H58" s="139">
        <v>100000</v>
      </c>
      <c r="I58" s="139">
        <v>100000</v>
      </c>
      <c r="J58" s="139"/>
      <c r="K58" s="139"/>
      <c r="L58" s="139">
        <v>100000</v>
      </c>
      <c r="M58" s="132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33.75" outlineLevel="1" spans="1:23">
      <c r="A59" s="132" t="s">
        <v>46</v>
      </c>
      <c r="B59" s="132" t="s">
        <v>322</v>
      </c>
      <c r="C59" s="132" t="s">
        <v>133</v>
      </c>
      <c r="D59" s="132" t="s">
        <v>134</v>
      </c>
      <c r="E59" s="132" t="s">
        <v>135</v>
      </c>
      <c r="F59" s="132" t="s">
        <v>320</v>
      </c>
      <c r="G59" s="132" t="s">
        <v>321</v>
      </c>
      <c r="H59" s="139">
        <v>43362</v>
      </c>
      <c r="I59" s="139">
        <v>43362</v>
      </c>
      <c r="J59" s="139"/>
      <c r="K59" s="139"/>
      <c r="L59" s="139">
        <v>43362</v>
      </c>
      <c r="M59" s="132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33.75" outlineLevel="1" spans="1:23">
      <c r="A60" s="132" t="s">
        <v>46</v>
      </c>
      <c r="B60" s="132" t="s">
        <v>322</v>
      </c>
      <c r="C60" s="132" t="s">
        <v>133</v>
      </c>
      <c r="D60" s="132" t="s">
        <v>136</v>
      </c>
      <c r="E60" s="132" t="s">
        <v>137</v>
      </c>
      <c r="F60" s="132" t="s">
        <v>320</v>
      </c>
      <c r="G60" s="132" t="s">
        <v>321</v>
      </c>
      <c r="H60" s="139">
        <v>698190</v>
      </c>
      <c r="I60" s="139">
        <v>698190</v>
      </c>
      <c r="J60" s="139"/>
      <c r="K60" s="139"/>
      <c r="L60" s="139">
        <v>698190</v>
      </c>
      <c r="M60" s="132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33.75" outlineLevel="1" spans="1:23">
      <c r="A61" s="132" t="s">
        <v>46</v>
      </c>
      <c r="B61" s="132" t="s">
        <v>323</v>
      </c>
      <c r="C61" s="132" t="s">
        <v>324</v>
      </c>
      <c r="D61" s="132" t="s">
        <v>124</v>
      </c>
      <c r="E61" s="132" t="s">
        <v>125</v>
      </c>
      <c r="F61" s="132" t="s">
        <v>320</v>
      </c>
      <c r="G61" s="132" t="s">
        <v>321</v>
      </c>
      <c r="H61" s="139">
        <v>2122956</v>
      </c>
      <c r="I61" s="139">
        <v>2122956</v>
      </c>
      <c r="J61" s="139"/>
      <c r="K61" s="139"/>
      <c r="L61" s="139">
        <v>2122956</v>
      </c>
      <c r="M61" s="132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33.75" outlineLevel="1" spans="1:23">
      <c r="A62" s="132" t="s">
        <v>46</v>
      </c>
      <c r="B62" s="132" t="s">
        <v>325</v>
      </c>
      <c r="C62" s="132" t="s">
        <v>326</v>
      </c>
      <c r="D62" s="132" t="s">
        <v>122</v>
      </c>
      <c r="E62" s="132" t="s">
        <v>123</v>
      </c>
      <c r="F62" s="132" t="s">
        <v>320</v>
      </c>
      <c r="G62" s="132" t="s">
        <v>321</v>
      </c>
      <c r="H62" s="139">
        <v>774200</v>
      </c>
      <c r="I62" s="139">
        <v>774200</v>
      </c>
      <c r="J62" s="139"/>
      <c r="K62" s="139"/>
      <c r="L62" s="139">
        <v>774200</v>
      </c>
      <c r="M62" s="132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27" customHeight="1" outlineLevel="1" spans="1:23">
      <c r="A63" s="132" t="s">
        <v>46</v>
      </c>
      <c r="B63" s="132" t="s">
        <v>327</v>
      </c>
      <c r="C63" s="132" t="s">
        <v>328</v>
      </c>
      <c r="D63" s="132" t="s">
        <v>82</v>
      </c>
      <c r="E63" s="132" t="s">
        <v>83</v>
      </c>
      <c r="F63" s="132" t="s">
        <v>329</v>
      </c>
      <c r="G63" s="132" t="s">
        <v>330</v>
      </c>
      <c r="H63" s="139">
        <v>1244160</v>
      </c>
      <c r="I63" s="139">
        <v>1244160</v>
      </c>
      <c r="J63" s="139"/>
      <c r="K63" s="139"/>
      <c r="L63" s="139">
        <v>1244160</v>
      </c>
      <c r="M63" s="132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22.5" spans="1:23">
      <c r="A64" s="132" t="s">
        <v>48</v>
      </c>
      <c r="B64" s="132"/>
      <c r="C64" s="132"/>
      <c r="D64" s="132"/>
      <c r="E64" s="132"/>
      <c r="F64" s="132"/>
      <c r="G64" s="132"/>
      <c r="H64" s="139">
        <v>1454650.49</v>
      </c>
      <c r="I64" s="139">
        <v>1454650.49</v>
      </c>
      <c r="J64" s="139"/>
      <c r="K64" s="139"/>
      <c r="L64" s="139">
        <v>1454650.49</v>
      </c>
      <c r="M64" s="132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22.5" outlineLevel="1" spans="1:23">
      <c r="A65" s="132" t="s">
        <v>48</v>
      </c>
      <c r="B65" s="132" t="s">
        <v>331</v>
      </c>
      <c r="C65" s="132" t="s">
        <v>242</v>
      </c>
      <c r="D65" s="132" t="s">
        <v>130</v>
      </c>
      <c r="E65" s="132" t="s">
        <v>131</v>
      </c>
      <c r="F65" s="132" t="s">
        <v>239</v>
      </c>
      <c r="G65" s="132" t="s">
        <v>240</v>
      </c>
      <c r="H65" s="139">
        <v>319848</v>
      </c>
      <c r="I65" s="139">
        <v>319848</v>
      </c>
      <c r="J65" s="139"/>
      <c r="K65" s="139"/>
      <c r="L65" s="139">
        <v>319848</v>
      </c>
      <c r="M65" s="132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22.5" outlineLevel="1" spans="1:23">
      <c r="A66" s="132" t="s">
        <v>48</v>
      </c>
      <c r="B66" s="132" t="s">
        <v>331</v>
      </c>
      <c r="C66" s="132" t="s">
        <v>242</v>
      </c>
      <c r="D66" s="132" t="s">
        <v>130</v>
      </c>
      <c r="E66" s="132" t="s">
        <v>131</v>
      </c>
      <c r="F66" s="132" t="s">
        <v>243</v>
      </c>
      <c r="G66" s="132" t="s">
        <v>244</v>
      </c>
      <c r="H66" s="139">
        <v>37680</v>
      </c>
      <c r="I66" s="139">
        <v>37680</v>
      </c>
      <c r="J66" s="139"/>
      <c r="K66" s="139"/>
      <c r="L66" s="139">
        <v>37680</v>
      </c>
      <c r="M66" s="132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22.5" outlineLevel="1" spans="1:23">
      <c r="A67" s="132" t="s">
        <v>48</v>
      </c>
      <c r="B67" s="132" t="s">
        <v>331</v>
      </c>
      <c r="C67" s="132" t="s">
        <v>242</v>
      </c>
      <c r="D67" s="132" t="s">
        <v>130</v>
      </c>
      <c r="E67" s="132" t="s">
        <v>131</v>
      </c>
      <c r="F67" s="132" t="s">
        <v>247</v>
      </c>
      <c r="G67" s="132" t="s">
        <v>248</v>
      </c>
      <c r="H67" s="139">
        <v>26654</v>
      </c>
      <c r="I67" s="139">
        <v>26654</v>
      </c>
      <c r="J67" s="139"/>
      <c r="K67" s="139"/>
      <c r="L67" s="139">
        <v>26654</v>
      </c>
      <c r="M67" s="132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22.5" outlineLevel="1" spans="1:23">
      <c r="A68" s="132" t="s">
        <v>48</v>
      </c>
      <c r="B68" s="132" t="s">
        <v>331</v>
      </c>
      <c r="C68" s="132" t="s">
        <v>242</v>
      </c>
      <c r="D68" s="132" t="s">
        <v>130</v>
      </c>
      <c r="E68" s="132" t="s">
        <v>131</v>
      </c>
      <c r="F68" s="132" t="s">
        <v>247</v>
      </c>
      <c r="G68" s="132" t="s">
        <v>248</v>
      </c>
      <c r="H68" s="139">
        <v>202296</v>
      </c>
      <c r="I68" s="139">
        <v>202296</v>
      </c>
      <c r="J68" s="139"/>
      <c r="K68" s="139"/>
      <c r="L68" s="139">
        <v>202296</v>
      </c>
      <c r="M68" s="132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22.5" outlineLevel="1" spans="1:23">
      <c r="A69" s="132" t="s">
        <v>48</v>
      </c>
      <c r="B69" s="132" t="s">
        <v>331</v>
      </c>
      <c r="C69" s="132" t="s">
        <v>242</v>
      </c>
      <c r="D69" s="132" t="s">
        <v>130</v>
      </c>
      <c r="E69" s="132" t="s">
        <v>131</v>
      </c>
      <c r="F69" s="132" t="s">
        <v>247</v>
      </c>
      <c r="G69" s="132" t="s">
        <v>248</v>
      </c>
      <c r="H69" s="139">
        <v>100500</v>
      </c>
      <c r="I69" s="139">
        <v>100500</v>
      </c>
      <c r="J69" s="139"/>
      <c r="K69" s="139"/>
      <c r="L69" s="139">
        <v>100500</v>
      </c>
      <c r="M69" s="132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27" customHeight="1" outlineLevel="1" spans="1:23">
      <c r="A70" s="132" t="s">
        <v>48</v>
      </c>
      <c r="B70" s="132" t="s">
        <v>331</v>
      </c>
      <c r="C70" s="132" t="s">
        <v>242</v>
      </c>
      <c r="D70" s="132" t="s">
        <v>130</v>
      </c>
      <c r="E70" s="132" t="s">
        <v>131</v>
      </c>
      <c r="F70" s="132" t="s">
        <v>247</v>
      </c>
      <c r="G70" s="132" t="s">
        <v>248</v>
      </c>
      <c r="H70" s="139">
        <v>114204</v>
      </c>
      <c r="I70" s="139">
        <v>114204</v>
      </c>
      <c r="J70" s="139"/>
      <c r="K70" s="139"/>
      <c r="L70" s="139">
        <v>114204</v>
      </c>
      <c r="M70" s="132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45" outlineLevel="1" spans="1:23">
      <c r="A71" s="132" t="s">
        <v>48</v>
      </c>
      <c r="B71" s="132" t="s">
        <v>332</v>
      </c>
      <c r="C71" s="132" t="s">
        <v>250</v>
      </c>
      <c r="D71" s="132" t="s">
        <v>96</v>
      </c>
      <c r="E71" s="132" t="s">
        <v>97</v>
      </c>
      <c r="F71" s="132" t="s">
        <v>251</v>
      </c>
      <c r="G71" s="132" t="s">
        <v>252</v>
      </c>
      <c r="H71" s="139">
        <v>163517.13</v>
      </c>
      <c r="I71" s="139">
        <v>163517.13</v>
      </c>
      <c r="J71" s="139"/>
      <c r="K71" s="139"/>
      <c r="L71" s="139">
        <v>163517.13</v>
      </c>
      <c r="M71" s="132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33.75" outlineLevel="1" spans="1:23">
      <c r="A72" s="132" t="s">
        <v>48</v>
      </c>
      <c r="B72" s="132" t="s">
        <v>332</v>
      </c>
      <c r="C72" s="132" t="s">
        <v>250</v>
      </c>
      <c r="D72" s="132" t="s">
        <v>98</v>
      </c>
      <c r="E72" s="132" t="s">
        <v>99</v>
      </c>
      <c r="F72" s="132" t="s">
        <v>253</v>
      </c>
      <c r="G72" s="132" t="s">
        <v>254</v>
      </c>
      <c r="H72" s="139">
        <v>168299.16</v>
      </c>
      <c r="I72" s="139">
        <v>168299.16</v>
      </c>
      <c r="J72" s="139"/>
      <c r="K72" s="139"/>
      <c r="L72" s="139">
        <v>168299.16</v>
      </c>
      <c r="M72" s="132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33.75" outlineLevel="1" spans="1:23">
      <c r="A73" s="132" t="s">
        <v>48</v>
      </c>
      <c r="B73" s="132" t="s">
        <v>332</v>
      </c>
      <c r="C73" s="132" t="s">
        <v>250</v>
      </c>
      <c r="D73" s="132" t="s">
        <v>98</v>
      </c>
      <c r="E73" s="132" t="s">
        <v>99</v>
      </c>
      <c r="F73" s="132" t="s">
        <v>253</v>
      </c>
      <c r="G73" s="132" t="s">
        <v>254</v>
      </c>
      <c r="H73" s="139"/>
      <c r="I73" s="139"/>
      <c r="J73" s="139"/>
      <c r="K73" s="139"/>
      <c r="L73" s="139"/>
      <c r="M73" s="132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33.75" outlineLevel="1" spans="1:23">
      <c r="A74" s="132" t="s">
        <v>48</v>
      </c>
      <c r="B74" s="132" t="s">
        <v>332</v>
      </c>
      <c r="C74" s="132" t="s">
        <v>250</v>
      </c>
      <c r="D74" s="132" t="s">
        <v>145</v>
      </c>
      <c r="E74" s="132" t="s">
        <v>146</v>
      </c>
      <c r="F74" s="132" t="s">
        <v>255</v>
      </c>
      <c r="G74" s="132" t="s">
        <v>256</v>
      </c>
      <c r="H74" s="139"/>
      <c r="I74" s="139"/>
      <c r="J74" s="139"/>
      <c r="K74" s="139"/>
      <c r="L74" s="139"/>
      <c r="M74" s="132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33.75" outlineLevel="1" spans="1:23">
      <c r="A75" s="132" t="s">
        <v>48</v>
      </c>
      <c r="B75" s="132" t="s">
        <v>332</v>
      </c>
      <c r="C75" s="132" t="s">
        <v>250</v>
      </c>
      <c r="D75" s="132" t="s">
        <v>147</v>
      </c>
      <c r="E75" s="132" t="s">
        <v>148</v>
      </c>
      <c r="F75" s="132" t="s">
        <v>255</v>
      </c>
      <c r="G75" s="132" t="s">
        <v>256</v>
      </c>
      <c r="H75" s="139">
        <v>65293.38</v>
      </c>
      <c r="I75" s="139">
        <v>65293.38</v>
      </c>
      <c r="J75" s="139"/>
      <c r="K75" s="139"/>
      <c r="L75" s="139">
        <v>65293.38</v>
      </c>
      <c r="M75" s="132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33.75" outlineLevel="1" spans="1:23">
      <c r="A76" s="132" t="s">
        <v>48</v>
      </c>
      <c r="B76" s="132" t="s">
        <v>332</v>
      </c>
      <c r="C76" s="132" t="s">
        <v>250</v>
      </c>
      <c r="D76" s="132" t="s">
        <v>140</v>
      </c>
      <c r="E76" s="132" t="s">
        <v>139</v>
      </c>
      <c r="F76" s="132" t="s">
        <v>257</v>
      </c>
      <c r="G76" s="132" t="s">
        <v>258</v>
      </c>
      <c r="H76" s="139">
        <v>3892.98</v>
      </c>
      <c r="I76" s="139">
        <v>3892.98</v>
      </c>
      <c r="J76" s="139"/>
      <c r="K76" s="139"/>
      <c r="L76" s="139">
        <v>3892.98</v>
      </c>
      <c r="M76" s="132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33.75" outlineLevel="1" spans="1:23">
      <c r="A77" s="132" t="s">
        <v>48</v>
      </c>
      <c r="B77" s="132" t="s">
        <v>332</v>
      </c>
      <c r="C77" s="132" t="s">
        <v>250</v>
      </c>
      <c r="D77" s="132" t="s">
        <v>149</v>
      </c>
      <c r="E77" s="132" t="s">
        <v>150</v>
      </c>
      <c r="F77" s="132" t="s">
        <v>257</v>
      </c>
      <c r="G77" s="132" t="s">
        <v>258</v>
      </c>
      <c r="H77" s="139"/>
      <c r="I77" s="139"/>
      <c r="J77" s="139"/>
      <c r="K77" s="139"/>
      <c r="L77" s="139"/>
      <c r="M77" s="132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33.75" outlineLevel="1" spans="1:23">
      <c r="A78" s="132" t="s">
        <v>48</v>
      </c>
      <c r="B78" s="132" t="s">
        <v>332</v>
      </c>
      <c r="C78" s="132" t="s">
        <v>250</v>
      </c>
      <c r="D78" s="132" t="s">
        <v>149</v>
      </c>
      <c r="E78" s="132" t="s">
        <v>150</v>
      </c>
      <c r="F78" s="132" t="s">
        <v>257</v>
      </c>
      <c r="G78" s="132" t="s">
        <v>258</v>
      </c>
      <c r="H78" s="139">
        <v>1794.36</v>
      </c>
      <c r="I78" s="139">
        <v>1794.36</v>
      </c>
      <c r="J78" s="139"/>
      <c r="K78" s="139"/>
      <c r="L78" s="139">
        <v>1794.36</v>
      </c>
      <c r="M78" s="132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38" customHeight="1" outlineLevel="1" spans="1:23">
      <c r="A79" s="132" t="s">
        <v>48</v>
      </c>
      <c r="B79" s="132" t="s">
        <v>332</v>
      </c>
      <c r="C79" s="132" t="s">
        <v>250</v>
      </c>
      <c r="D79" s="132" t="s">
        <v>149</v>
      </c>
      <c r="E79" s="132" t="s">
        <v>150</v>
      </c>
      <c r="F79" s="132" t="s">
        <v>257</v>
      </c>
      <c r="G79" s="132" t="s">
        <v>258</v>
      </c>
      <c r="H79" s="139"/>
      <c r="I79" s="139"/>
      <c r="J79" s="139"/>
      <c r="K79" s="139"/>
      <c r="L79" s="139"/>
      <c r="M79" s="132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31" customHeight="1" outlineLevel="1" spans="1:23">
      <c r="A80" s="132" t="s">
        <v>48</v>
      </c>
      <c r="B80" s="132" t="s">
        <v>333</v>
      </c>
      <c r="C80" s="132" t="s">
        <v>156</v>
      </c>
      <c r="D80" s="132" t="s">
        <v>155</v>
      </c>
      <c r="E80" s="132" t="s">
        <v>156</v>
      </c>
      <c r="F80" s="132" t="s">
        <v>260</v>
      </c>
      <c r="G80" s="132" t="s">
        <v>156</v>
      </c>
      <c r="H80" s="139">
        <v>107661.84</v>
      </c>
      <c r="I80" s="139">
        <v>107661.84</v>
      </c>
      <c r="J80" s="139"/>
      <c r="K80" s="139"/>
      <c r="L80" s="139">
        <v>107661.84</v>
      </c>
      <c r="M80" s="132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33.75" outlineLevel="1" spans="1:23">
      <c r="A81" s="132" t="s">
        <v>48</v>
      </c>
      <c r="B81" s="132" t="s">
        <v>334</v>
      </c>
      <c r="C81" s="132" t="s">
        <v>262</v>
      </c>
      <c r="D81" s="132" t="s">
        <v>140</v>
      </c>
      <c r="E81" s="132" t="s">
        <v>139</v>
      </c>
      <c r="F81" s="132" t="s">
        <v>257</v>
      </c>
      <c r="G81" s="132" t="s">
        <v>258</v>
      </c>
      <c r="H81" s="139">
        <v>18679.08</v>
      </c>
      <c r="I81" s="139">
        <v>18679.08</v>
      </c>
      <c r="J81" s="139"/>
      <c r="K81" s="139"/>
      <c r="L81" s="139">
        <v>18679.08</v>
      </c>
      <c r="M81" s="132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36" customHeight="1" outlineLevel="1" spans="1:23">
      <c r="A82" s="132" t="s">
        <v>48</v>
      </c>
      <c r="B82" s="132" t="s">
        <v>335</v>
      </c>
      <c r="C82" s="132" t="s">
        <v>285</v>
      </c>
      <c r="D82" s="132" t="s">
        <v>130</v>
      </c>
      <c r="E82" s="132" t="s">
        <v>131</v>
      </c>
      <c r="F82" s="132" t="s">
        <v>286</v>
      </c>
      <c r="G82" s="132" t="s">
        <v>287</v>
      </c>
      <c r="H82" s="139">
        <v>32000</v>
      </c>
      <c r="I82" s="139">
        <v>32000</v>
      </c>
      <c r="J82" s="139"/>
      <c r="K82" s="139"/>
      <c r="L82" s="139">
        <v>32000</v>
      </c>
      <c r="M82" s="132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25" customHeight="1" outlineLevel="1" spans="1:23">
      <c r="A83" s="132" t="s">
        <v>48</v>
      </c>
      <c r="B83" s="132" t="s">
        <v>336</v>
      </c>
      <c r="C83" s="132" t="s">
        <v>280</v>
      </c>
      <c r="D83" s="132" t="s">
        <v>130</v>
      </c>
      <c r="E83" s="132" t="s">
        <v>131</v>
      </c>
      <c r="F83" s="132" t="s">
        <v>281</v>
      </c>
      <c r="G83" s="132" t="s">
        <v>209</v>
      </c>
      <c r="H83" s="139">
        <v>3000</v>
      </c>
      <c r="I83" s="139">
        <v>3000</v>
      </c>
      <c r="J83" s="139"/>
      <c r="K83" s="139"/>
      <c r="L83" s="139">
        <v>3000</v>
      </c>
      <c r="M83" s="132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25" customHeight="1" outlineLevel="1" spans="1:23">
      <c r="A84" s="132" t="s">
        <v>48</v>
      </c>
      <c r="B84" s="132" t="s">
        <v>337</v>
      </c>
      <c r="C84" s="132" t="s">
        <v>268</v>
      </c>
      <c r="D84" s="132" t="s">
        <v>130</v>
      </c>
      <c r="E84" s="132" t="s">
        <v>131</v>
      </c>
      <c r="F84" s="132" t="s">
        <v>269</v>
      </c>
      <c r="G84" s="132" t="s">
        <v>270</v>
      </c>
      <c r="H84" s="139">
        <v>13400</v>
      </c>
      <c r="I84" s="139">
        <v>13400</v>
      </c>
      <c r="J84" s="139"/>
      <c r="K84" s="139"/>
      <c r="L84" s="139">
        <v>13400</v>
      </c>
      <c r="M84" s="132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33.75" outlineLevel="1" spans="1:23">
      <c r="A85" s="132" t="s">
        <v>48</v>
      </c>
      <c r="B85" s="132" t="s">
        <v>335</v>
      </c>
      <c r="C85" s="132" t="s">
        <v>285</v>
      </c>
      <c r="D85" s="132" t="s">
        <v>130</v>
      </c>
      <c r="E85" s="132" t="s">
        <v>131</v>
      </c>
      <c r="F85" s="132" t="s">
        <v>286</v>
      </c>
      <c r="G85" s="132" t="s">
        <v>287</v>
      </c>
      <c r="H85" s="139">
        <v>6000</v>
      </c>
      <c r="I85" s="139">
        <v>6000</v>
      </c>
      <c r="J85" s="139"/>
      <c r="K85" s="139"/>
      <c r="L85" s="139">
        <v>6000</v>
      </c>
      <c r="M85" s="132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26" customHeight="1" outlineLevel="1" spans="1:23">
      <c r="A86" s="132" t="s">
        <v>48</v>
      </c>
      <c r="B86" s="132" t="s">
        <v>338</v>
      </c>
      <c r="C86" s="132" t="s">
        <v>291</v>
      </c>
      <c r="D86" s="132" t="s">
        <v>94</v>
      </c>
      <c r="E86" s="132" t="s">
        <v>95</v>
      </c>
      <c r="F86" s="132" t="s">
        <v>282</v>
      </c>
      <c r="G86" s="132" t="s">
        <v>283</v>
      </c>
      <c r="H86" s="139">
        <v>8400</v>
      </c>
      <c r="I86" s="139">
        <v>8400</v>
      </c>
      <c r="J86" s="139"/>
      <c r="K86" s="139"/>
      <c r="L86" s="139">
        <v>8400</v>
      </c>
      <c r="M86" s="132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30" customHeight="1" outlineLevel="1" spans="1:23">
      <c r="A87" s="132" t="s">
        <v>48</v>
      </c>
      <c r="B87" s="132" t="s">
        <v>339</v>
      </c>
      <c r="C87" s="132" t="s">
        <v>295</v>
      </c>
      <c r="D87" s="132" t="s">
        <v>130</v>
      </c>
      <c r="E87" s="132" t="s">
        <v>131</v>
      </c>
      <c r="F87" s="132" t="s">
        <v>296</v>
      </c>
      <c r="G87" s="132" t="s">
        <v>295</v>
      </c>
      <c r="H87" s="139"/>
      <c r="I87" s="139"/>
      <c r="J87" s="139"/>
      <c r="K87" s="139"/>
      <c r="L87" s="139"/>
      <c r="M87" s="132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30" customHeight="1" outlineLevel="1" spans="1:23">
      <c r="A88" s="132" t="s">
        <v>48</v>
      </c>
      <c r="B88" s="132" t="s">
        <v>339</v>
      </c>
      <c r="C88" s="132" t="s">
        <v>295</v>
      </c>
      <c r="D88" s="132" t="s">
        <v>130</v>
      </c>
      <c r="E88" s="132" t="s">
        <v>131</v>
      </c>
      <c r="F88" s="132" t="s">
        <v>296</v>
      </c>
      <c r="G88" s="132" t="s">
        <v>295</v>
      </c>
      <c r="H88" s="139">
        <v>15490.56</v>
      </c>
      <c r="I88" s="139">
        <v>15490.56</v>
      </c>
      <c r="J88" s="139"/>
      <c r="K88" s="139"/>
      <c r="L88" s="139">
        <v>15490.56</v>
      </c>
      <c r="M88" s="132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28" customHeight="1" outlineLevel="1" spans="1:23">
      <c r="A89" s="132" t="s">
        <v>48</v>
      </c>
      <c r="B89" s="132" t="s">
        <v>340</v>
      </c>
      <c r="C89" s="132" t="s">
        <v>127</v>
      </c>
      <c r="D89" s="132" t="s">
        <v>128</v>
      </c>
      <c r="E89" s="132" t="s">
        <v>129</v>
      </c>
      <c r="F89" s="132" t="s">
        <v>320</v>
      </c>
      <c r="G89" s="132" t="s">
        <v>321</v>
      </c>
      <c r="H89" s="139">
        <v>23000</v>
      </c>
      <c r="I89" s="139">
        <v>23000</v>
      </c>
      <c r="J89" s="139"/>
      <c r="K89" s="139"/>
      <c r="L89" s="139">
        <v>23000</v>
      </c>
      <c r="M89" s="132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29" customHeight="1" outlineLevel="1" spans="1:23">
      <c r="A90" s="132" t="s">
        <v>48</v>
      </c>
      <c r="B90" s="132" t="s">
        <v>341</v>
      </c>
      <c r="C90" s="132" t="s">
        <v>328</v>
      </c>
      <c r="D90" s="132" t="s">
        <v>82</v>
      </c>
      <c r="E90" s="132" t="s">
        <v>83</v>
      </c>
      <c r="F90" s="132" t="s">
        <v>329</v>
      </c>
      <c r="G90" s="132" t="s">
        <v>330</v>
      </c>
      <c r="H90" s="139">
        <v>23040</v>
      </c>
      <c r="I90" s="139">
        <v>23040</v>
      </c>
      <c r="J90" s="139"/>
      <c r="K90" s="139"/>
      <c r="L90" s="139">
        <v>23040</v>
      </c>
      <c r="M90" s="132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30.75" customHeight="1" spans="1:23">
      <c r="A91" s="144" t="s">
        <v>30</v>
      </c>
      <c r="B91" s="144"/>
      <c r="C91" s="144"/>
      <c r="D91" s="144"/>
      <c r="E91" s="144"/>
      <c r="F91" s="144"/>
      <c r="G91" s="144"/>
      <c r="H91" s="139">
        <v>26019928.74</v>
      </c>
      <c r="I91" s="139">
        <v>26019928.74</v>
      </c>
      <c r="J91" s="139"/>
      <c r="K91" s="139"/>
      <c r="L91" s="139">
        <v>26019928.74</v>
      </c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91:G9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pane ySplit="1" topLeftCell="A2" activePane="bottomLeft" state="frozen"/>
      <selection/>
      <selection pane="bottomLeft" activeCell="I60" sqref="I60"/>
    </sheetView>
  </sheetViews>
  <sheetFormatPr defaultColWidth="10.2857142857143" defaultRowHeight="15" customHeight="1"/>
  <cols>
    <col min="1" max="1" width="9.71428571428571" customWidth="1"/>
    <col min="2" max="2" width="7.71428571428571" customWidth="1"/>
    <col min="3" max="3" width="13.7142857142857" customWidth="1"/>
    <col min="4" max="4" width="10.5714285714286" customWidth="1"/>
    <col min="5" max="5" width="8.14285714285714" customWidth="1"/>
    <col min="6" max="6" width="14.7142857142857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4.85714285714286" customWidth="1"/>
    <col min="18" max="18" width="6.42857142857143" customWidth="1"/>
    <col min="19" max="20" width="9.84761904761905" customWidth="1"/>
    <col min="21" max="21" width="7.57142857142857" customWidth="1"/>
    <col min="22" max="22" width="5" customWidth="1"/>
    <col min="23" max="23" width="6.28571428571429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34" t="s">
        <v>342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26.25" customHeight="1" spans="1:23">
      <c r="A3" s="129" t="s">
        <v>343</v>
      </c>
      <c r="B3" s="129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ht="18.75" customHeight="1" spans="1:23">
      <c r="A4" s="135" t="str">
        <f>"单位名称："&amp;"芒市民政局"</f>
        <v>单位名称：芒市民政局</v>
      </c>
      <c r="B4" s="135"/>
      <c r="C4" s="135"/>
      <c r="D4" s="135"/>
      <c r="E4" s="135"/>
      <c r="F4" s="135"/>
      <c r="G4" s="13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4" t="s">
        <v>27</v>
      </c>
      <c r="W4" s="134"/>
    </row>
    <row r="5" ht="26.25" customHeight="1" spans="1:23">
      <c r="A5" s="137" t="s">
        <v>344</v>
      </c>
      <c r="B5" s="137" t="s">
        <v>215</v>
      </c>
      <c r="C5" s="137" t="s">
        <v>216</v>
      </c>
      <c r="D5" s="137" t="s">
        <v>345</v>
      </c>
      <c r="E5" s="137" t="s">
        <v>217</v>
      </c>
      <c r="F5" s="137" t="s">
        <v>218</v>
      </c>
      <c r="G5" s="137" t="s">
        <v>346</v>
      </c>
      <c r="H5" s="137" t="s">
        <v>347</v>
      </c>
      <c r="I5" s="137" t="s">
        <v>30</v>
      </c>
      <c r="J5" s="137" t="s">
        <v>348</v>
      </c>
      <c r="K5" s="137"/>
      <c r="L5" s="137"/>
      <c r="M5" s="137"/>
      <c r="N5" s="137" t="s">
        <v>227</v>
      </c>
      <c r="O5" s="137"/>
      <c r="P5" s="137"/>
      <c r="Q5" s="137" t="s">
        <v>37</v>
      </c>
      <c r="R5" s="137" t="s">
        <v>53</v>
      </c>
      <c r="S5" s="137"/>
      <c r="T5" s="137"/>
      <c r="U5" s="137"/>
      <c r="V5" s="137"/>
      <c r="W5" s="137"/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34</v>
      </c>
      <c r="K6" s="137"/>
      <c r="L6" s="137" t="s">
        <v>35</v>
      </c>
      <c r="M6" s="137" t="s">
        <v>36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26.25" customHeight="1" spans="1:23">
      <c r="A7" s="137"/>
      <c r="B7" s="137"/>
      <c r="C7" s="137"/>
      <c r="D7" s="137"/>
      <c r="E7" s="137"/>
      <c r="F7" s="137"/>
      <c r="G7" s="137"/>
      <c r="H7" s="137"/>
      <c r="I7" s="137"/>
      <c r="J7" s="137" t="s">
        <v>33</v>
      </c>
      <c r="K7" s="137" t="s">
        <v>349</v>
      </c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61</v>
      </c>
      <c r="B8" s="137" t="s">
        <v>62</v>
      </c>
      <c r="C8" s="137" t="s">
        <v>63</v>
      </c>
      <c r="D8" s="137" t="s">
        <v>64</v>
      </c>
      <c r="E8" s="137" t="s">
        <v>65</v>
      </c>
      <c r="F8" s="137" t="s">
        <v>66</v>
      </c>
      <c r="G8" s="137" t="s">
        <v>67</v>
      </c>
      <c r="H8" s="137" t="s">
        <v>68</v>
      </c>
      <c r="I8" s="137" t="s">
        <v>69</v>
      </c>
      <c r="J8" s="137" t="s">
        <v>70</v>
      </c>
      <c r="K8" s="137" t="s">
        <v>71</v>
      </c>
      <c r="L8" s="137" t="s">
        <v>72</v>
      </c>
      <c r="M8" s="137" t="s">
        <v>73</v>
      </c>
      <c r="N8" s="137" t="s">
        <v>74</v>
      </c>
      <c r="O8" s="137" t="s">
        <v>75</v>
      </c>
      <c r="P8" s="137" t="s">
        <v>229</v>
      </c>
      <c r="Q8" s="137" t="s">
        <v>230</v>
      </c>
      <c r="R8" s="137" t="s">
        <v>231</v>
      </c>
      <c r="S8" s="137" t="s">
        <v>232</v>
      </c>
      <c r="T8" s="137" t="s">
        <v>233</v>
      </c>
      <c r="U8" s="137" t="s">
        <v>234</v>
      </c>
      <c r="V8" s="137" t="s">
        <v>235</v>
      </c>
      <c r="W8" s="137" t="s">
        <v>236</v>
      </c>
    </row>
    <row r="9" ht="22.5" spans="1:23">
      <c r="A9" s="132"/>
      <c r="B9" s="132"/>
      <c r="C9" s="132" t="s">
        <v>350</v>
      </c>
      <c r="D9" s="132"/>
      <c r="E9" s="132"/>
      <c r="F9" s="132"/>
      <c r="G9" s="132"/>
      <c r="H9" s="132"/>
      <c r="I9" s="139">
        <v>10000000</v>
      </c>
      <c r="J9" s="139">
        <v>10000000</v>
      </c>
      <c r="K9" s="139">
        <v>10000000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33.75" outlineLevel="1" spans="1:23">
      <c r="A10" s="132" t="s">
        <v>351</v>
      </c>
      <c r="B10" s="132" t="s">
        <v>352</v>
      </c>
      <c r="C10" s="132" t="s">
        <v>350</v>
      </c>
      <c r="D10" s="132" t="s">
        <v>46</v>
      </c>
      <c r="E10" s="132" t="s">
        <v>82</v>
      </c>
      <c r="F10" s="132" t="s">
        <v>83</v>
      </c>
      <c r="G10" s="132" t="s">
        <v>269</v>
      </c>
      <c r="H10" s="132" t="s">
        <v>270</v>
      </c>
      <c r="I10" s="139">
        <v>200000</v>
      </c>
      <c r="J10" s="139">
        <v>200000</v>
      </c>
      <c r="K10" s="139">
        <v>200000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33.75" outlineLevel="1" spans="1:23">
      <c r="A11" s="132" t="s">
        <v>351</v>
      </c>
      <c r="B11" s="132" t="s">
        <v>352</v>
      </c>
      <c r="C11" s="132" t="s">
        <v>350</v>
      </c>
      <c r="D11" s="132" t="s">
        <v>46</v>
      </c>
      <c r="E11" s="132" t="s">
        <v>82</v>
      </c>
      <c r="F11" s="132" t="s">
        <v>83</v>
      </c>
      <c r="G11" s="132" t="s">
        <v>269</v>
      </c>
      <c r="H11" s="132" t="s">
        <v>270</v>
      </c>
      <c r="I11" s="139">
        <v>70000</v>
      </c>
      <c r="J11" s="139">
        <v>70000</v>
      </c>
      <c r="K11" s="139">
        <v>70000</v>
      </c>
      <c r="L11" s="139"/>
      <c r="M11" s="139"/>
      <c r="N11" s="132"/>
      <c r="O11" s="132"/>
      <c r="P11" s="132"/>
      <c r="Q11" s="139"/>
      <c r="R11" s="139"/>
      <c r="S11" s="139"/>
      <c r="T11" s="139"/>
      <c r="U11" s="139"/>
      <c r="V11" s="139"/>
      <c r="W11" s="139"/>
    </row>
    <row r="12" ht="33.75" outlineLevel="1" spans="1:23">
      <c r="A12" s="132" t="s">
        <v>351</v>
      </c>
      <c r="B12" s="132" t="s">
        <v>352</v>
      </c>
      <c r="C12" s="132" t="s">
        <v>350</v>
      </c>
      <c r="D12" s="132" t="s">
        <v>46</v>
      </c>
      <c r="E12" s="132" t="s">
        <v>82</v>
      </c>
      <c r="F12" s="132" t="s">
        <v>83</v>
      </c>
      <c r="G12" s="132" t="s">
        <v>269</v>
      </c>
      <c r="H12" s="132" t="s">
        <v>270</v>
      </c>
      <c r="I12" s="139">
        <v>100000</v>
      </c>
      <c r="J12" s="139">
        <v>100000</v>
      </c>
      <c r="K12" s="139">
        <v>100000</v>
      </c>
      <c r="L12" s="139"/>
      <c r="M12" s="139"/>
      <c r="N12" s="132"/>
      <c r="O12" s="132"/>
      <c r="P12" s="132"/>
      <c r="Q12" s="139"/>
      <c r="R12" s="139"/>
      <c r="S12" s="139"/>
      <c r="T12" s="139"/>
      <c r="U12" s="139"/>
      <c r="V12" s="139"/>
      <c r="W12" s="139"/>
    </row>
    <row r="13" ht="33.75" outlineLevel="1" spans="1:23">
      <c r="A13" s="132" t="s">
        <v>351</v>
      </c>
      <c r="B13" s="132" t="s">
        <v>352</v>
      </c>
      <c r="C13" s="132" t="s">
        <v>350</v>
      </c>
      <c r="D13" s="132" t="s">
        <v>46</v>
      </c>
      <c r="E13" s="132" t="s">
        <v>82</v>
      </c>
      <c r="F13" s="132" t="s">
        <v>83</v>
      </c>
      <c r="G13" s="132" t="s">
        <v>269</v>
      </c>
      <c r="H13" s="132" t="s">
        <v>270</v>
      </c>
      <c r="I13" s="139">
        <v>10000</v>
      </c>
      <c r="J13" s="139">
        <v>10000</v>
      </c>
      <c r="K13" s="139">
        <v>10000</v>
      </c>
      <c r="L13" s="139"/>
      <c r="M13" s="139"/>
      <c r="N13" s="132"/>
      <c r="O13" s="132"/>
      <c r="P13" s="132"/>
      <c r="Q13" s="139"/>
      <c r="R13" s="139"/>
      <c r="S13" s="139"/>
      <c r="T13" s="139"/>
      <c r="U13" s="139"/>
      <c r="V13" s="139"/>
      <c r="W13" s="139"/>
    </row>
    <row r="14" ht="33.75" outlineLevel="1" spans="1:23">
      <c r="A14" s="132" t="s">
        <v>351</v>
      </c>
      <c r="B14" s="132" t="s">
        <v>352</v>
      </c>
      <c r="C14" s="132" t="s">
        <v>350</v>
      </c>
      <c r="D14" s="132" t="s">
        <v>46</v>
      </c>
      <c r="E14" s="132" t="s">
        <v>82</v>
      </c>
      <c r="F14" s="132" t="s">
        <v>83</v>
      </c>
      <c r="G14" s="132" t="s">
        <v>269</v>
      </c>
      <c r="H14" s="132" t="s">
        <v>270</v>
      </c>
      <c r="I14" s="139">
        <v>20000</v>
      </c>
      <c r="J14" s="139">
        <v>20000</v>
      </c>
      <c r="K14" s="139">
        <v>20000</v>
      </c>
      <c r="L14" s="139"/>
      <c r="M14" s="139"/>
      <c r="N14" s="132"/>
      <c r="O14" s="132"/>
      <c r="P14" s="132"/>
      <c r="Q14" s="139"/>
      <c r="R14" s="139"/>
      <c r="S14" s="139"/>
      <c r="T14" s="139"/>
      <c r="U14" s="139"/>
      <c r="V14" s="139"/>
      <c r="W14" s="139"/>
    </row>
    <row r="15" ht="33.75" outlineLevel="1" spans="1:23">
      <c r="A15" s="132" t="s">
        <v>351</v>
      </c>
      <c r="B15" s="132" t="s">
        <v>352</v>
      </c>
      <c r="C15" s="132" t="s">
        <v>350</v>
      </c>
      <c r="D15" s="132" t="s">
        <v>46</v>
      </c>
      <c r="E15" s="132" t="s">
        <v>82</v>
      </c>
      <c r="F15" s="132" t="s">
        <v>83</v>
      </c>
      <c r="G15" s="132" t="s">
        <v>269</v>
      </c>
      <c r="H15" s="132" t="s">
        <v>270</v>
      </c>
      <c r="I15" s="139">
        <v>100000</v>
      </c>
      <c r="J15" s="139">
        <v>100000</v>
      </c>
      <c r="K15" s="139">
        <v>100000</v>
      </c>
      <c r="L15" s="139"/>
      <c r="M15" s="139"/>
      <c r="N15" s="132"/>
      <c r="O15" s="132"/>
      <c r="P15" s="132"/>
      <c r="Q15" s="139"/>
      <c r="R15" s="139"/>
      <c r="S15" s="139"/>
      <c r="T15" s="139"/>
      <c r="U15" s="139"/>
      <c r="V15" s="139"/>
      <c r="W15" s="139"/>
    </row>
    <row r="16" ht="33.75" outlineLevel="1" spans="1:23">
      <c r="A16" s="132" t="s">
        <v>351</v>
      </c>
      <c r="B16" s="132" t="s">
        <v>352</v>
      </c>
      <c r="C16" s="132" t="s">
        <v>350</v>
      </c>
      <c r="D16" s="132" t="s">
        <v>46</v>
      </c>
      <c r="E16" s="132" t="s">
        <v>82</v>
      </c>
      <c r="F16" s="132" t="s">
        <v>83</v>
      </c>
      <c r="G16" s="132" t="s">
        <v>269</v>
      </c>
      <c r="H16" s="132" t="s">
        <v>270</v>
      </c>
      <c r="I16" s="139">
        <v>100000</v>
      </c>
      <c r="J16" s="139">
        <v>100000</v>
      </c>
      <c r="K16" s="139">
        <v>100000</v>
      </c>
      <c r="L16" s="139"/>
      <c r="M16" s="139"/>
      <c r="N16" s="132"/>
      <c r="O16" s="132"/>
      <c r="P16" s="132"/>
      <c r="Q16" s="139"/>
      <c r="R16" s="139"/>
      <c r="S16" s="139"/>
      <c r="T16" s="139"/>
      <c r="U16" s="139"/>
      <c r="V16" s="139"/>
      <c r="W16" s="139"/>
    </row>
    <row r="17" ht="33.75" outlineLevel="1" spans="1:23">
      <c r="A17" s="132" t="s">
        <v>351</v>
      </c>
      <c r="B17" s="132" t="s">
        <v>352</v>
      </c>
      <c r="C17" s="132" t="s">
        <v>350</v>
      </c>
      <c r="D17" s="132" t="s">
        <v>46</v>
      </c>
      <c r="E17" s="132" t="s">
        <v>82</v>
      </c>
      <c r="F17" s="132" t="s">
        <v>83</v>
      </c>
      <c r="G17" s="132" t="s">
        <v>269</v>
      </c>
      <c r="H17" s="132" t="s">
        <v>270</v>
      </c>
      <c r="I17" s="139">
        <v>20000</v>
      </c>
      <c r="J17" s="139">
        <v>20000</v>
      </c>
      <c r="K17" s="139">
        <v>20000</v>
      </c>
      <c r="L17" s="139"/>
      <c r="M17" s="139"/>
      <c r="N17" s="132"/>
      <c r="O17" s="132"/>
      <c r="P17" s="132"/>
      <c r="Q17" s="139"/>
      <c r="R17" s="139"/>
      <c r="S17" s="139"/>
      <c r="T17" s="139"/>
      <c r="U17" s="139"/>
      <c r="V17" s="139"/>
      <c r="W17" s="139"/>
    </row>
    <row r="18" ht="33.75" outlineLevel="1" spans="1:23">
      <c r="A18" s="132" t="s">
        <v>351</v>
      </c>
      <c r="B18" s="132" t="s">
        <v>352</v>
      </c>
      <c r="C18" s="132" t="s">
        <v>350</v>
      </c>
      <c r="D18" s="132" t="s">
        <v>46</v>
      </c>
      <c r="E18" s="132" t="s">
        <v>82</v>
      </c>
      <c r="F18" s="132" t="s">
        <v>83</v>
      </c>
      <c r="G18" s="132" t="s">
        <v>269</v>
      </c>
      <c r="H18" s="132" t="s">
        <v>270</v>
      </c>
      <c r="I18" s="139">
        <v>80000</v>
      </c>
      <c r="J18" s="139">
        <v>80000</v>
      </c>
      <c r="K18" s="139">
        <v>80000</v>
      </c>
      <c r="L18" s="139"/>
      <c r="M18" s="139"/>
      <c r="N18" s="132"/>
      <c r="O18" s="132"/>
      <c r="P18" s="132"/>
      <c r="Q18" s="139"/>
      <c r="R18" s="139"/>
      <c r="S18" s="139"/>
      <c r="T18" s="139"/>
      <c r="U18" s="139"/>
      <c r="V18" s="139"/>
      <c r="W18" s="139"/>
    </row>
    <row r="19" ht="33.75" outlineLevel="1" spans="1:23">
      <c r="A19" s="132" t="s">
        <v>351</v>
      </c>
      <c r="B19" s="132" t="s">
        <v>352</v>
      </c>
      <c r="C19" s="132" t="s">
        <v>350</v>
      </c>
      <c r="D19" s="132" t="s">
        <v>46</v>
      </c>
      <c r="E19" s="132" t="s">
        <v>82</v>
      </c>
      <c r="F19" s="132" t="s">
        <v>83</v>
      </c>
      <c r="G19" s="132" t="s">
        <v>269</v>
      </c>
      <c r="H19" s="132" t="s">
        <v>270</v>
      </c>
      <c r="I19" s="139">
        <v>17000</v>
      </c>
      <c r="J19" s="139">
        <v>17000</v>
      </c>
      <c r="K19" s="139">
        <v>17000</v>
      </c>
      <c r="L19" s="139"/>
      <c r="M19" s="139"/>
      <c r="N19" s="132"/>
      <c r="O19" s="132"/>
      <c r="P19" s="132"/>
      <c r="Q19" s="139"/>
      <c r="R19" s="139"/>
      <c r="S19" s="139"/>
      <c r="T19" s="139"/>
      <c r="U19" s="139"/>
      <c r="V19" s="139"/>
      <c r="W19" s="139"/>
    </row>
    <row r="20" ht="33.75" outlineLevel="1" spans="1:23">
      <c r="A20" s="132" t="s">
        <v>351</v>
      </c>
      <c r="B20" s="132" t="s">
        <v>352</v>
      </c>
      <c r="C20" s="132" t="s">
        <v>350</v>
      </c>
      <c r="D20" s="132" t="s">
        <v>46</v>
      </c>
      <c r="E20" s="132" t="s">
        <v>82</v>
      </c>
      <c r="F20" s="132" t="s">
        <v>83</v>
      </c>
      <c r="G20" s="132" t="s">
        <v>269</v>
      </c>
      <c r="H20" s="132" t="s">
        <v>270</v>
      </c>
      <c r="I20" s="139">
        <v>250000</v>
      </c>
      <c r="J20" s="139">
        <v>250000</v>
      </c>
      <c r="K20" s="139">
        <v>250000</v>
      </c>
      <c r="L20" s="139"/>
      <c r="M20" s="139"/>
      <c r="N20" s="132"/>
      <c r="O20" s="132"/>
      <c r="P20" s="132"/>
      <c r="Q20" s="139"/>
      <c r="R20" s="139"/>
      <c r="S20" s="139"/>
      <c r="T20" s="139"/>
      <c r="U20" s="139"/>
      <c r="V20" s="139"/>
      <c r="W20" s="139"/>
    </row>
    <row r="21" ht="33.75" outlineLevel="1" spans="1:23">
      <c r="A21" s="132" t="s">
        <v>351</v>
      </c>
      <c r="B21" s="132" t="s">
        <v>352</v>
      </c>
      <c r="C21" s="132" t="s">
        <v>350</v>
      </c>
      <c r="D21" s="132" t="s">
        <v>46</v>
      </c>
      <c r="E21" s="132" t="s">
        <v>82</v>
      </c>
      <c r="F21" s="132" t="s">
        <v>83</v>
      </c>
      <c r="G21" s="132" t="s">
        <v>269</v>
      </c>
      <c r="H21" s="132" t="s">
        <v>270</v>
      </c>
      <c r="I21" s="139">
        <v>80000</v>
      </c>
      <c r="J21" s="139">
        <v>80000</v>
      </c>
      <c r="K21" s="139">
        <v>80000</v>
      </c>
      <c r="L21" s="139"/>
      <c r="M21" s="139"/>
      <c r="N21" s="132"/>
      <c r="O21" s="132"/>
      <c r="P21" s="132"/>
      <c r="Q21" s="139"/>
      <c r="R21" s="139"/>
      <c r="S21" s="139"/>
      <c r="T21" s="139"/>
      <c r="U21" s="139"/>
      <c r="V21" s="139"/>
      <c r="W21" s="139"/>
    </row>
    <row r="22" ht="33.75" outlineLevel="1" spans="1:23">
      <c r="A22" s="132" t="s">
        <v>351</v>
      </c>
      <c r="B22" s="132" t="s">
        <v>352</v>
      </c>
      <c r="C22" s="132" t="s">
        <v>350</v>
      </c>
      <c r="D22" s="132" t="s">
        <v>46</v>
      </c>
      <c r="E22" s="132" t="s">
        <v>82</v>
      </c>
      <c r="F22" s="132" t="s">
        <v>83</v>
      </c>
      <c r="G22" s="132" t="s">
        <v>269</v>
      </c>
      <c r="H22" s="132" t="s">
        <v>270</v>
      </c>
      <c r="I22" s="139">
        <v>279100</v>
      </c>
      <c r="J22" s="139">
        <v>279100</v>
      </c>
      <c r="K22" s="139">
        <v>279100</v>
      </c>
      <c r="L22" s="139"/>
      <c r="M22" s="139"/>
      <c r="N22" s="132"/>
      <c r="O22" s="132"/>
      <c r="P22" s="132"/>
      <c r="Q22" s="139"/>
      <c r="R22" s="139"/>
      <c r="S22" s="139"/>
      <c r="T22" s="139"/>
      <c r="U22" s="139"/>
      <c r="V22" s="139"/>
      <c r="W22" s="139"/>
    </row>
    <row r="23" ht="33.75" outlineLevel="1" spans="1:23">
      <c r="A23" s="132" t="s">
        <v>351</v>
      </c>
      <c r="B23" s="132" t="s">
        <v>352</v>
      </c>
      <c r="C23" s="132" t="s">
        <v>350</v>
      </c>
      <c r="D23" s="132" t="s">
        <v>46</v>
      </c>
      <c r="E23" s="132" t="s">
        <v>82</v>
      </c>
      <c r="F23" s="132" t="s">
        <v>83</v>
      </c>
      <c r="G23" s="132" t="s">
        <v>269</v>
      </c>
      <c r="H23" s="132" t="s">
        <v>270</v>
      </c>
      <c r="I23" s="139">
        <v>200000</v>
      </c>
      <c r="J23" s="139">
        <v>200000</v>
      </c>
      <c r="K23" s="139">
        <v>200000</v>
      </c>
      <c r="L23" s="139"/>
      <c r="M23" s="139"/>
      <c r="N23" s="132"/>
      <c r="O23" s="132"/>
      <c r="P23" s="132"/>
      <c r="Q23" s="139"/>
      <c r="R23" s="139"/>
      <c r="S23" s="139"/>
      <c r="T23" s="139"/>
      <c r="U23" s="139"/>
      <c r="V23" s="139"/>
      <c r="W23" s="139"/>
    </row>
    <row r="24" ht="33.75" outlineLevel="1" spans="1:23">
      <c r="A24" s="132" t="s">
        <v>351</v>
      </c>
      <c r="B24" s="132" t="s">
        <v>352</v>
      </c>
      <c r="C24" s="132" t="s">
        <v>350</v>
      </c>
      <c r="D24" s="132" t="s">
        <v>46</v>
      </c>
      <c r="E24" s="132" t="s">
        <v>82</v>
      </c>
      <c r="F24" s="132" t="s">
        <v>83</v>
      </c>
      <c r="G24" s="132" t="s">
        <v>277</v>
      </c>
      <c r="H24" s="132" t="s">
        <v>278</v>
      </c>
      <c r="I24" s="139">
        <v>160000</v>
      </c>
      <c r="J24" s="139">
        <v>160000</v>
      </c>
      <c r="K24" s="139">
        <v>160000</v>
      </c>
      <c r="L24" s="139"/>
      <c r="M24" s="139"/>
      <c r="N24" s="132"/>
      <c r="O24" s="132"/>
      <c r="P24" s="132"/>
      <c r="Q24" s="139"/>
      <c r="R24" s="139"/>
      <c r="S24" s="139"/>
      <c r="T24" s="139"/>
      <c r="U24" s="139"/>
      <c r="V24" s="139"/>
      <c r="W24" s="139"/>
    </row>
    <row r="25" ht="33.75" outlineLevel="1" spans="1:23">
      <c r="A25" s="132" t="s">
        <v>351</v>
      </c>
      <c r="B25" s="132" t="s">
        <v>352</v>
      </c>
      <c r="C25" s="132" t="s">
        <v>350</v>
      </c>
      <c r="D25" s="132" t="s">
        <v>46</v>
      </c>
      <c r="E25" s="132" t="s">
        <v>82</v>
      </c>
      <c r="F25" s="132" t="s">
        <v>83</v>
      </c>
      <c r="G25" s="132" t="s">
        <v>353</v>
      </c>
      <c r="H25" s="132" t="s">
        <v>354</v>
      </c>
      <c r="I25" s="139">
        <v>50000</v>
      </c>
      <c r="J25" s="139">
        <v>50000</v>
      </c>
      <c r="K25" s="139">
        <v>50000</v>
      </c>
      <c r="L25" s="139"/>
      <c r="M25" s="139"/>
      <c r="N25" s="132"/>
      <c r="O25" s="132"/>
      <c r="P25" s="132"/>
      <c r="Q25" s="139"/>
      <c r="R25" s="139"/>
      <c r="S25" s="139"/>
      <c r="T25" s="139"/>
      <c r="U25" s="139"/>
      <c r="V25" s="139"/>
      <c r="W25" s="139"/>
    </row>
    <row r="26" ht="33.75" outlineLevel="1" spans="1:23">
      <c r="A26" s="132" t="s">
        <v>351</v>
      </c>
      <c r="B26" s="132" t="s">
        <v>352</v>
      </c>
      <c r="C26" s="132" t="s">
        <v>350</v>
      </c>
      <c r="D26" s="132" t="s">
        <v>46</v>
      </c>
      <c r="E26" s="132" t="s">
        <v>82</v>
      </c>
      <c r="F26" s="132" t="s">
        <v>83</v>
      </c>
      <c r="G26" s="132" t="s">
        <v>355</v>
      </c>
      <c r="H26" s="132" t="s">
        <v>356</v>
      </c>
      <c r="I26" s="139">
        <v>160000</v>
      </c>
      <c r="J26" s="139">
        <v>160000</v>
      </c>
      <c r="K26" s="139">
        <v>160000</v>
      </c>
      <c r="L26" s="139"/>
      <c r="M26" s="139"/>
      <c r="N26" s="132"/>
      <c r="O26" s="132"/>
      <c r="P26" s="132"/>
      <c r="Q26" s="139"/>
      <c r="R26" s="139"/>
      <c r="S26" s="139"/>
      <c r="T26" s="139"/>
      <c r="U26" s="139"/>
      <c r="V26" s="139"/>
      <c r="W26" s="139"/>
    </row>
    <row r="27" ht="33.75" outlineLevel="1" spans="1:23">
      <c r="A27" s="132" t="s">
        <v>351</v>
      </c>
      <c r="B27" s="132" t="s">
        <v>352</v>
      </c>
      <c r="C27" s="132" t="s">
        <v>350</v>
      </c>
      <c r="D27" s="132" t="s">
        <v>46</v>
      </c>
      <c r="E27" s="132" t="s">
        <v>82</v>
      </c>
      <c r="F27" s="132" t="s">
        <v>83</v>
      </c>
      <c r="G27" s="132" t="s">
        <v>265</v>
      </c>
      <c r="H27" s="132" t="s">
        <v>266</v>
      </c>
      <c r="I27" s="139">
        <v>100000</v>
      </c>
      <c r="J27" s="139">
        <v>100000</v>
      </c>
      <c r="K27" s="139">
        <v>100000</v>
      </c>
      <c r="L27" s="139"/>
      <c r="M27" s="139"/>
      <c r="N27" s="132"/>
      <c r="O27" s="132"/>
      <c r="P27" s="132"/>
      <c r="Q27" s="139"/>
      <c r="R27" s="139"/>
      <c r="S27" s="139"/>
      <c r="T27" s="139"/>
      <c r="U27" s="139"/>
      <c r="V27" s="139"/>
      <c r="W27" s="139"/>
    </row>
    <row r="28" ht="33.75" outlineLevel="1" spans="1:23">
      <c r="A28" s="132" t="s">
        <v>351</v>
      </c>
      <c r="B28" s="132" t="s">
        <v>352</v>
      </c>
      <c r="C28" s="132" t="s">
        <v>350</v>
      </c>
      <c r="D28" s="132" t="s">
        <v>46</v>
      </c>
      <c r="E28" s="132" t="s">
        <v>82</v>
      </c>
      <c r="F28" s="132" t="s">
        <v>83</v>
      </c>
      <c r="G28" s="132" t="s">
        <v>265</v>
      </c>
      <c r="H28" s="132" t="s">
        <v>266</v>
      </c>
      <c r="I28" s="139">
        <v>40000</v>
      </c>
      <c r="J28" s="139">
        <v>40000</v>
      </c>
      <c r="K28" s="139">
        <v>40000</v>
      </c>
      <c r="L28" s="139"/>
      <c r="M28" s="139"/>
      <c r="N28" s="132"/>
      <c r="O28" s="132"/>
      <c r="P28" s="132"/>
      <c r="Q28" s="139"/>
      <c r="R28" s="139"/>
      <c r="S28" s="139"/>
      <c r="T28" s="139"/>
      <c r="U28" s="139"/>
      <c r="V28" s="139"/>
      <c r="W28" s="139"/>
    </row>
    <row r="29" ht="33.75" outlineLevel="1" spans="1:23">
      <c r="A29" s="132" t="s">
        <v>351</v>
      </c>
      <c r="B29" s="132" t="s">
        <v>352</v>
      </c>
      <c r="C29" s="132" t="s">
        <v>350</v>
      </c>
      <c r="D29" s="132" t="s">
        <v>46</v>
      </c>
      <c r="E29" s="132" t="s">
        <v>82</v>
      </c>
      <c r="F29" s="132" t="s">
        <v>83</v>
      </c>
      <c r="G29" s="132" t="s">
        <v>265</v>
      </c>
      <c r="H29" s="132" t="s">
        <v>266</v>
      </c>
      <c r="I29" s="139">
        <v>4000</v>
      </c>
      <c r="J29" s="139">
        <v>4000</v>
      </c>
      <c r="K29" s="139">
        <v>4000</v>
      </c>
      <c r="L29" s="139"/>
      <c r="M29" s="139"/>
      <c r="N29" s="132"/>
      <c r="O29" s="132"/>
      <c r="P29" s="132"/>
      <c r="Q29" s="139"/>
      <c r="R29" s="139"/>
      <c r="S29" s="139"/>
      <c r="T29" s="139"/>
      <c r="U29" s="139"/>
      <c r="V29" s="139"/>
      <c r="W29" s="139"/>
    </row>
    <row r="30" ht="33.75" outlineLevel="1" spans="1:23">
      <c r="A30" s="132" t="s">
        <v>351</v>
      </c>
      <c r="B30" s="132" t="s">
        <v>352</v>
      </c>
      <c r="C30" s="132" t="s">
        <v>350</v>
      </c>
      <c r="D30" s="132" t="s">
        <v>46</v>
      </c>
      <c r="E30" s="132" t="s">
        <v>82</v>
      </c>
      <c r="F30" s="132" t="s">
        <v>83</v>
      </c>
      <c r="G30" s="132" t="s">
        <v>265</v>
      </c>
      <c r="H30" s="132" t="s">
        <v>266</v>
      </c>
      <c r="I30" s="139">
        <v>20000</v>
      </c>
      <c r="J30" s="139">
        <v>20000</v>
      </c>
      <c r="K30" s="139">
        <v>20000</v>
      </c>
      <c r="L30" s="139"/>
      <c r="M30" s="139"/>
      <c r="N30" s="132"/>
      <c r="O30" s="132"/>
      <c r="P30" s="132"/>
      <c r="Q30" s="139"/>
      <c r="R30" s="139"/>
      <c r="S30" s="139"/>
      <c r="T30" s="139"/>
      <c r="U30" s="139"/>
      <c r="V30" s="139"/>
      <c r="W30" s="139"/>
    </row>
    <row r="31" ht="33.75" outlineLevel="1" spans="1:23">
      <c r="A31" s="132" t="s">
        <v>351</v>
      </c>
      <c r="B31" s="132" t="s">
        <v>352</v>
      </c>
      <c r="C31" s="132" t="s">
        <v>350</v>
      </c>
      <c r="D31" s="132" t="s">
        <v>46</v>
      </c>
      <c r="E31" s="132" t="s">
        <v>82</v>
      </c>
      <c r="F31" s="132" t="s">
        <v>83</v>
      </c>
      <c r="G31" s="132" t="s">
        <v>282</v>
      </c>
      <c r="H31" s="132" t="s">
        <v>283</v>
      </c>
      <c r="I31" s="139">
        <v>40000</v>
      </c>
      <c r="J31" s="139">
        <v>40000</v>
      </c>
      <c r="K31" s="139">
        <v>40000</v>
      </c>
      <c r="L31" s="139"/>
      <c r="M31" s="139"/>
      <c r="N31" s="132"/>
      <c r="O31" s="132"/>
      <c r="P31" s="132"/>
      <c r="Q31" s="139"/>
      <c r="R31" s="139"/>
      <c r="S31" s="139"/>
      <c r="T31" s="139"/>
      <c r="U31" s="139"/>
      <c r="V31" s="139"/>
      <c r="W31" s="139"/>
    </row>
    <row r="32" ht="33.75" outlineLevel="1" spans="1:23">
      <c r="A32" s="132" t="s">
        <v>351</v>
      </c>
      <c r="B32" s="132" t="s">
        <v>352</v>
      </c>
      <c r="C32" s="132" t="s">
        <v>350</v>
      </c>
      <c r="D32" s="132" t="s">
        <v>46</v>
      </c>
      <c r="E32" s="132" t="s">
        <v>82</v>
      </c>
      <c r="F32" s="132" t="s">
        <v>83</v>
      </c>
      <c r="G32" s="132" t="s">
        <v>299</v>
      </c>
      <c r="H32" s="132" t="s">
        <v>300</v>
      </c>
      <c r="I32" s="139">
        <v>60000</v>
      </c>
      <c r="J32" s="139">
        <v>60000</v>
      </c>
      <c r="K32" s="139">
        <v>60000</v>
      </c>
      <c r="L32" s="139"/>
      <c r="M32" s="139"/>
      <c r="N32" s="132"/>
      <c r="O32" s="132"/>
      <c r="P32" s="132"/>
      <c r="Q32" s="139"/>
      <c r="R32" s="139"/>
      <c r="S32" s="139"/>
      <c r="T32" s="139"/>
      <c r="U32" s="139"/>
      <c r="V32" s="139"/>
      <c r="W32" s="139"/>
    </row>
    <row r="33" ht="33.75" outlineLevel="1" spans="1:23">
      <c r="A33" s="132" t="s">
        <v>351</v>
      </c>
      <c r="B33" s="132" t="s">
        <v>352</v>
      </c>
      <c r="C33" s="132" t="s">
        <v>350</v>
      </c>
      <c r="D33" s="132" t="s">
        <v>46</v>
      </c>
      <c r="E33" s="132" t="s">
        <v>82</v>
      </c>
      <c r="F33" s="132" t="s">
        <v>83</v>
      </c>
      <c r="G33" s="132" t="s">
        <v>307</v>
      </c>
      <c r="H33" s="132" t="s">
        <v>308</v>
      </c>
      <c r="I33" s="139">
        <v>70000</v>
      </c>
      <c r="J33" s="139">
        <v>70000</v>
      </c>
      <c r="K33" s="139">
        <v>70000</v>
      </c>
      <c r="L33" s="139"/>
      <c r="M33" s="139"/>
      <c r="N33" s="132"/>
      <c r="O33" s="132"/>
      <c r="P33" s="132"/>
      <c r="Q33" s="139"/>
      <c r="R33" s="139"/>
      <c r="S33" s="139"/>
      <c r="T33" s="139"/>
      <c r="U33" s="139"/>
      <c r="V33" s="139"/>
      <c r="W33" s="139"/>
    </row>
    <row r="34" ht="33.75" outlineLevel="1" spans="1:23">
      <c r="A34" s="132" t="s">
        <v>351</v>
      </c>
      <c r="B34" s="132" t="s">
        <v>352</v>
      </c>
      <c r="C34" s="132" t="s">
        <v>350</v>
      </c>
      <c r="D34" s="132" t="s">
        <v>46</v>
      </c>
      <c r="E34" s="132" t="s">
        <v>82</v>
      </c>
      <c r="F34" s="132" t="s">
        <v>83</v>
      </c>
      <c r="G34" s="132" t="s">
        <v>307</v>
      </c>
      <c r="H34" s="132" t="s">
        <v>308</v>
      </c>
      <c r="I34" s="139">
        <v>150000</v>
      </c>
      <c r="J34" s="139">
        <v>150000</v>
      </c>
      <c r="K34" s="139">
        <v>150000</v>
      </c>
      <c r="L34" s="139"/>
      <c r="M34" s="139"/>
      <c r="N34" s="132"/>
      <c r="O34" s="132"/>
      <c r="P34" s="132"/>
      <c r="Q34" s="139"/>
      <c r="R34" s="139"/>
      <c r="S34" s="139"/>
      <c r="T34" s="139"/>
      <c r="U34" s="139"/>
      <c r="V34" s="139"/>
      <c r="W34" s="139"/>
    </row>
    <row r="35" ht="33.75" outlineLevel="1" spans="1:23">
      <c r="A35" s="132" t="s">
        <v>351</v>
      </c>
      <c r="B35" s="132" t="s">
        <v>352</v>
      </c>
      <c r="C35" s="132" t="s">
        <v>350</v>
      </c>
      <c r="D35" s="132" t="s">
        <v>46</v>
      </c>
      <c r="E35" s="132" t="s">
        <v>82</v>
      </c>
      <c r="F35" s="132" t="s">
        <v>83</v>
      </c>
      <c r="G35" s="132" t="s">
        <v>307</v>
      </c>
      <c r="H35" s="132" t="s">
        <v>308</v>
      </c>
      <c r="I35" s="139">
        <v>70000</v>
      </c>
      <c r="J35" s="139">
        <v>70000</v>
      </c>
      <c r="K35" s="139">
        <v>70000</v>
      </c>
      <c r="L35" s="139"/>
      <c r="M35" s="139"/>
      <c r="N35" s="132"/>
      <c r="O35" s="132"/>
      <c r="P35" s="132"/>
      <c r="Q35" s="139"/>
      <c r="R35" s="139"/>
      <c r="S35" s="139"/>
      <c r="T35" s="139"/>
      <c r="U35" s="139"/>
      <c r="V35" s="139"/>
      <c r="W35" s="139"/>
    </row>
    <row r="36" ht="33.75" outlineLevel="1" spans="1:23">
      <c r="A36" s="132" t="s">
        <v>351</v>
      </c>
      <c r="B36" s="132" t="s">
        <v>352</v>
      </c>
      <c r="C36" s="132" t="s">
        <v>350</v>
      </c>
      <c r="D36" s="132" t="s">
        <v>46</v>
      </c>
      <c r="E36" s="132" t="s">
        <v>82</v>
      </c>
      <c r="F36" s="132" t="s">
        <v>83</v>
      </c>
      <c r="G36" s="132" t="s">
        <v>357</v>
      </c>
      <c r="H36" s="132" t="s">
        <v>358</v>
      </c>
      <c r="I36" s="139">
        <v>430100</v>
      </c>
      <c r="J36" s="139">
        <v>430100</v>
      </c>
      <c r="K36" s="139">
        <v>430100</v>
      </c>
      <c r="L36" s="139"/>
      <c r="M36" s="139"/>
      <c r="N36" s="132"/>
      <c r="O36" s="132"/>
      <c r="P36" s="132"/>
      <c r="Q36" s="139"/>
      <c r="R36" s="139"/>
      <c r="S36" s="139"/>
      <c r="T36" s="139"/>
      <c r="U36" s="139"/>
      <c r="V36" s="139"/>
      <c r="W36" s="139"/>
    </row>
    <row r="37" ht="33.75" outlineLevel="1" spans="1:23">
      <c r="A37" s="132" t="s">
        <v>351</v>
      </c>
      <c r="B37" s="132" t="s">
        <v>352</v>
      </c>
      <c r="C37" s="132" t="s">
        <v>350</v>
      </c>
      <c r="D37" s="132" t="s">
        <v>46</v>
      </c>
      <c r="E37" s="132" t="s">
        <v>82</v>
      </c>
      <c r="F37" s="132" t="s">
        <v>83</v>
      </c>
      <c r="G37" s="132" t="s">
        <v>359</v>
      </c>
      <c r="H37" s="132" t="s">
        <v>360</v>
      </c>
      <c r="I37" s="139">
        <v>140000</v>
      </c>
      <c r="J37" s="139">
        <v>140000</v>
      </c>
      <c r="K37" s="139">
        <v>140000</v>
      </c>
      <c r="L37" s="139"/>
      <c r="M37" s="139"/>
      <c r="N37" s="132"/>
      <c r="O37" s="132"/>
      <c r="P37" s="132"/>
      <c r="Q37" s="139"/>
      <c r="R37" s="139"/>
      <c r="S37" s="139"/>
      <c r="T37" s="139"/>
      <c r="U37" s="139"/>
      <c r="V37" s="139"/>
      <c r="W37" s="139"/>
    </row>
    <row r="38" ht="33.75" outlineLevel="1" spans="1:23">
      <c r="A38" s="132" t="s">
        <v>351</v>
      </c>
      <c r="B38" s="132" t="s">
        <v>352</v>
      </c>
      <c r="C38" s="132" t="s">
        <v>350</v>
      </c>
      <c r="D38" s="132" t="s">
        <v>46</v>
      </c>
      <c r="E38" s="132" t="s">
        <v>84</v>
      </c>
      <c r="F38" s="132" t="s">
        <v>85</v>
      </c>
      <c r="G38" s="132" t="s">
        <v>269</v>
      </c>
      <c r="H38" s="132" t="s">
        <v>270</v>
      </c>
      <c r="I38" s="139">
        <v>1000000</v>
      </c>
      <c r="J38" s="139">
        <v>1000000</v>
      </c>
      <c r="K38" s="139">
        <v>1000000</v>
      </c>
      <c r="L38" s="139"/>
      <c r="M38" s="139"/>
      <c r="N38" s="132"/>
      <c r="O38" s="132"/>
      <c r="P38" s="132"/>
      <c r="Q38" s="139"/>
      <c r="R38" s="139"/>
      <c r="S38" s="139"/>
      <c r="T38" s="139"/>
      <c r="U38" s="139"/>
      <c r="V38" s="139"/>
      <c r="W38" s="139"/>
    </row>
    <row r="39" ht="33.75" outlineLevel="1" spans="1:23">
      <c r="A39" s="132" t="s">
        <v>351</v>
      </c>
      <c r="B39" s="132" t="s">
        <v>352</v>
      </c>
      <c r="C39" s="132" t="s">
        <v>350</v>
      </c>
      <c r="D39" s="132" t="s">
        <v>46</v>
      </c>
      <c r="E39" s="132" t="s">
        <v>86</v>
      </c>
      <c r="F39" s="132" t="s">
        <v>87</v>
      </c>
      <c r="G39" s="132" t="s">
        <v>265</v>
      </c>
      <c r="H39" s="132" t="s">
        <v>266</v>
      </c>
      <c r="I39" s="139">
        <v>90000</v>
      </c>
      <c r="J39" s="139">
        <v>90000</v>
      </c>
      <c r="K39" s="139">
        <v>90000</v>
      </c>
      <c r="L39" s="139"/>
      <c r="M39" s="139"/>
      <c r="N39" s="132"/>
      <c r="O39" s="132"/>
      <c r="P39" s="132"/>
      <c r="Q39" s="139"/>
      <c r="R39" s="139"/>
      <c r="S39" s="139"/>
      <c r="T39" s="139"/>
      <c r="U39" s="139"/>
      <c r="V39" s="139"/>
      <c r="W39" s="139"/>
    </row>
    <row r="40" ht="33.75" outlineLevel="1" spans="1:23">
      <c r="A40" s="132" t="s">
        <v>351</v>
      </c>
      <c r="B40" s="132" t="s">
        <v>352</v>
      </c>
      <c r="C40" s="132" t="s">
        <v>350</v>
      </c>
      <c r="D40" s="132" t="s">
        <v>46</v>
      </c>
      <c r="E40" s="132" t="s">
        <v>88</v>
      </c>
      <c r="F40" s="132" t="s">
        <v>89</v>
      </c>
      <c r="G40" s="132" t="s">
        <v>269</v>
      </c>
      <c r="H40" s="132" t="s">
        <v>270</v>
      </c>
      <c r="I40" s="139">
        <v>300000</v>
      </c>
      <c r="J40" s="139">
        <v>300000</v>
      </c>
      <c r="K40" s="139">
        <v>300000</v>
      </c>
      <c r="L40" s="139"/>
      <c r="M40" s="139"/>
      <c r="N40" s="132"/>
      <c r="O40" s="132"/>
      <c r="P40" s="132"/>
      <c r="Q40" s="139"/>
      <c r="R40" s="139"/>
      <c r="S40" s="139"/>
      <c r="T40" s="139"/>
      <c r="U40" s="139"/>
      <c r="V40" s="139"/>
      <c r="W40" s="139"/>
    </row>
    <row r="41" ht="33.75" outlineLevel="1" spans="1:23">
      <c r="A41" s="132" t="s">
        <v>351</v>
      </c>
      <c r="B41" s="132" t="s">
        <v>352</v>
      </c>
      <c r="C41" s="132" t="s">
        <v>350</v>
      </c>
      <c r="D41" s="132" t="s">
        <v>46</v>
      </c>
      <c r="E41" s="132" t="s">
        <v>88</v>
      </c>
      <c r="F41" s="132" t="s">
        <v>89</v>
      </c>
      <c r="G41" s="132" t="s">
        <v>269</v>
      </c>
      <c r="H41" s="132" t="s">
        <v>270</v>
      </c>
      <c r="I41" s="139">
        <v>1000000</v>
      </c>
      <c r="J41" s="139">
        <v>1000000</v>
      </c>
      <c r="K41" s="139">
        <v>1000000</v>
      </c>
      <c r="L41" s="139"/>
      <c r="M41" s="139"/>
      <c r="N41" s="132"/>
      <c r="O41" s="132"/>
      <c r="P41" s="132"/>
      <c r="Q41" s="139"/>
      <c r="R41" s="139"/>
      <c r="S41" s="139"/>
      <c r="T41" s="139"/>
      <c r="U41" s="139"/>
      <c r="V41" s="139"/>
      <c r="W41" s="139"/>
    </row>
    <row r="42" ht="45" outlineLevel="1" spans="1:23">
      <c r="A42" s="132" t="s">
        <v>351</v>
      </c>
      <c r="B42" s="132" t="s">
        <v>352</v>
      </c>
      <c r="C42" s="132" t="s">
        <v>350</v>
      </c>
      <c r="D42" s="132" t="s">
        <v>46</v>
      </c>
      <c r="E42" s="132" t="s">
        <v>88</v>
      </c>
      <c r="F42" s="132" t="s">
        <v>89</v>
      </c>
      <c r="G42" s="132" t="s">
        <v>361</v>
      </c>
      <c r="H42" s="132" t="s">
        <v>362</v>
      </c>
      <c r="I42" s="139">
        <v>100000</v>
      </c>
      <c r="J42" s="139">
        <v>100000</v>
      </c>
      <c r="K42" s="139">
        <v>100000</v>
      </c>
      <c r="L42" s="139"/>
      <c r="M42" s="139"/>
      <c r="N42" s="132"/>
      <c r="O42" s="132"/>
      <c r="P42" s="132"/>
      <c r="Q42" s="139"/>
      <c r="R42" s="139"/>
      <c r="S42" s="139"/>
      <c r="T42" s="139"/>
      <c r="U42" s="139"/>
      <c r="V42" s="139"/>
      <c r="W42" s="139"/>
    </row>
    <row r="43" ht="33.75" outlineLevel="1" spans="1:23">
      <c r="A43" s="132" t="s">
        <v>351</v>
      </c>
      <c r="B43" s="132" t="s">
        <v>352</v>
      </c>
      <c r="C43" s="132" t="s">
        <v>350</v>
      </c>
      <c r="D43" s="132" t="s">
        <v>46</v>
      </c>
      <c r="E43" s="132" t="s">
        <v>88</v>
      </c>
      <c r="F43" s="132" t="s">
        <v>89</v>
      </c>
      <c r="G43" s="132" t="s">
        <v>363</v>
      </c>
      <c r="H43" s="132" t="s">
        <v>364</v>
      </c>
      <c r="I43" s="139">
        <v>163000</v>
      </c>
      <c r="J43" s="139">
        <v>163000</v>
      </c>
      <c r="K43" s="139">
        <v>163000</v>
      </c>
      <c r="L43" s="139"/>
      <c r="M43" s="139"/>
      <c r="N43" s="132"/>
      <c r="O43" s="132"/>
      <c r="P43" s="132"/>
      <c r="Q43" s="139"/>
      <c r="R43" s="139"/>
      <c r="S43" s="139"/>
      <c r="T43" s="139"/>
      <c r="U43" s="139"/>
      <c r="V43" s="139"/>
      <c r="W43" s="139"/>
    </row>
    <row r="44" ht="33.75" outlineLevel="1" spans="1:23">
      <c r="A44" s="132" t="s">
        <v>351</v>
      </c>
      <c r="B44" s="132" t="s">
        <v>352</v>
      </c>
      <c r="C44" s="132" t="s">
        <v>350</v>
      </c>
      <c r="D44" s="132" t="s">
        <v>46</v>
      </c>
      <c r="E44" s="132" t="s">
        <v>92</v>
      </c>
      <c r="F44" s="132" t="s">
        <v>93</v>
      </c>
      <c r="G44" s="132" t="s">
        <v>282</v>
      </c>
      <c r="H44" s="132" t="s">
        <v>283</v>
      </c>
      <c r="I44" s="139">
        <v>20000</v>
      </c>
      <c r="J44" s="139">
        <v>20000</v>
      </c>
      <c r="K44" s="139">
        <v>20000</v>
      </c>
      <c r="L44" s="139"/>
      <c r="M44" s="139"/>
      <c r="N44" s="132"/>
      <c r="O44" s="132"/>
      <c r="P44" s="132"/>
      <c r="Q44" s="139"/>
      <c r="R44" s="139"/>
      <c r="S44" s="139"/>
      <c r="T44" s="139"/>
      <c r="U44" s="139"/>
      <c r="V44" s="139"/>
      <c r="W44" s="139"/>
    </row>
    <row r="45" ht="33.75" outlineLevel="1" spans="1:23">
      <c r="A45" s="132" t="s">
        <v>351</v>
      </c>
      <c r="B45" s="132" t="s">
        <v>352</v>
      </c>
      <c r="C45" s="132" t="s">
        <v>350</v>
      </c>
      <c r="D45" s="132" t="s">
        <v>46</v>
      </c>
      <c r="E45" s="132" t="s">
        <v>92</v>
      </c>
      <c r="F45" s="132" t="s">
        <v>93</v>
      </c>
      <c r="G45" s="132" t="s">
        <v>307</v>
      </c>
      <c r="H45" s="132" t="s">
        <v>308</v>
      </c>
      <c r="I45" s="139">
        <v>16800</v>
      </c>
      <c r="J45" s="139">
        <v>16800</v>
      </c>
      <c r="K45" s="139">
        <v>16800</v>
      </c>
      <c r="L45" s="139"/>
      <c r="M45" s="139"/>
      <c r="N45" s="132"/>
      <c r="O45" s="132"/>
      <c r="P45" s="132"/>
      <c r="Q45" s="139"/>
      <c r="R45" s="139"/>
      <c r="S45" s="139"/>
      <c r="T45" s="139"/>
      <c r="U45" s="139"/>
      <c r="V45" s="139"/>
      <c r="W45" s="139"/>
    </row>
    <row r="46" ht="33.75" outlineLevel="1" spans="1:23">
      <c r="A46" s="132" t="s">
        <v>351</v>
      </c>
      <c r="B46" s="132" t="s">
        <v>352</v>
      </c>
      <c r="C46" s="132" t="s">
        <v>350</v>
      </c>
      <c r="D46" s="132" t="s">
        <v>46</v>
      </c>
      <c r="E46" s="132" t="s">
        <v>114</v>
      </c>
      <c r="F46" s="132" t="s">
        <v>115</v>
      </c>
      <c r="G46" s="132" t="s">
        <v>269</v>
      </c>
      <c r="H46" s="132" t="s">
        <v>270</v>
      </c>
      <c r="I46" s="139">
        <v>750000</v>
      </c>
      <c r="J46" s="139">
        <v>750000</v>
      </c>
      <c r="K46" s="139">
        <v>750000</v>
      </c>
      <c r="L46" s="139"/>
      <c r="M46" s="139"/>
      <c r="N46" s="132"/>
      <c r="O46" s="132"/>
      <c r="P46" s="132"/>
      <c r="Q46" s="139"/>
      <c r="R46" s="139"/>
      <c r="S46" s="139"/>
      <c r="T46" s="139"/>
      <c r="U46" s="139"/>
      <c r="V46" s="139"/>
      <c r="W46" s="139"/>
    </row>
    <row r="47" ht="33.75" outlineLevel="1" spans="1:23">
      <c r="A47" s="132" t="s">
        <v>351</v>
      </c>
      <c r="B47" s="132" t="s">
        <v>352</v>
      </c>
      <c r="C47" s="132" t="s">
        <v>350</v>
      </c>
      <c r="D47" s="132" t="s">
        <v>46</v>
      </c>
      <c r="E47" s="132" t="s">
        <v>114</v>
      </c>
      <c r="F47" s="132" t="s">
        <v>115</v>
      </c>
      <c r="G47" s="132" t="s">
        <v>307</v>
      </c>
      <c r="H47" s="132" t="s">
        <v>308</v>
      </c>
      <c r="I47" s="139">
        <v>3340000</v>
      </c>
      <c r="J47" s="139">
        <v>3340000</v>
      </c>
      <c r="K47" s="139">
        <v>3340000</v>
      </c>
      <c r="L47" s="139"/>
      <c r="M47" s="139"/>
      <c r="N47" s="132"/>
      <c r="O47" s="132"/>
      <c r="P47" s="132"/>
      <c r="Q47" s="139"/>
      <c r="R47" s="139"/>
      <c r="S47" s="139"/>
      <c r="T47" s="139"/>
      <c r="U47" s="139"/>
      <c r="V47" s="139"/>
      <c r="W47" s="139"/>
    </row>
    <row r="48" ht="33.75" outlineLevel="1" spans="1:23">
      <c r="A48" s="132" t="s">
        <v>351</v>
      </c>
      <c r="B48" s="132" t="s">
        <v>352</v>
      </c>
      <c r="C48" s="132" t="s">
        <v>350</v>
      </c>
      <c r="D48" s="132" t="s">
        <v>46</v>
      </c>
      <c r="E48" s="132" t="s">
        <v>114</v>
      </c>
      <c r="F48" s="132" t="s">
        <v>115</v>
      </c>
      <c r="G48" s="132" t="s">
        <v>307</v>
      </c>
      <c r="H48" s="132" t="s">
        <v>308</v>
      </c>
      <c r="I48" s="139">
        <v>200000</v>
      </c>
      <c r="J48" s="139">
        <v>200000</v>
      </c>
      <c r="K48" s="139">
        <v>200000</v>
      </c>
      <c r="L48" s="139"/>
      <c r="M48" s="139"/>
      <c r="N48" s="132"/>
      <c r="O48" s="132"/>
      <c r="P48" s="132"/>
      <c r="Q48" s="139"/>
      <c r="R48" s="139"/>
      <c r="S48" s="139"/>
      <c r="T48" s="139"/>
      <c r="U48" s="139"/>
      <c r="V48" s="139"/>
      <c r="W48" s="139"/>
    </row>
    <row r="49" spans="1:23">
      <c r="A49" s="132"/>
      <c r="B49" s="132"/>
      <c r="C49" s="132" t="s">
        <v>365</v>
      </c>
      <c r="D49" s="132"/>
      <c r="E49" s="132"/>
      <c r="F49" s="132"/>
      <c r="G49" s="132"/>
      <c r="H49" s="132"/>
      <c r="I49" s="139">
        <v>240000</v>
      </c>
      <c r="J49" s="139">
        <v>240000</v>
      </c>
      <c r="K49" s="139">
        <v>240000</v>
      </c>
      <c r="L49" s="139"/>
      <c r="M49" s="139"/>
      <c r="N49" s="132"/>
      <c r="O49" s="132"/>
      <c r="P49" s="132"/>
      <c r="Q49" s="139"/>
      <c r="R49" s="139"/>
      <c r="S49" s="139"/>
      <c r="T49" s="139"/>
      <c r="U49" s="139"/>
      <c r="V49" s="139"/>
      <c r="W49" s="139"/>
    </row>
    <row r="50" ht="33.75" outlineLevel="1" spans="1:23">
      <c r="A50" s="132" t="s">
        <v>351</v>
      </c>
      <c r="B50" s="132" t="s">
        <v>366</v>
      </c>
      <c r="C50" s="132" t="s">
        <v>365</v>
      </c>
      <c r="D50" s="132" t="s">
        <v>48</v>
      </c>
      <c r="E50" s="132" t="s">
        <v>130</v>
      </c>
      <c r="F50" s="132" t="s">
        <v>131</v>
      </c>
      <c r="G50" s="132" t="s">
        <v>269</v>
      </c>
      <c r="H50" s="132" t="s">
        <v>270</v>
      </c>
      <c r="I50" s="139">
        <v>50000</v>
      </c>
      <c r="J50" s="139">
        <v>50000</v>
      </c>
      <c r="K50" s="139">
        <v>50000</v>
      </c>
      <c r="L50" s="139"/>
      <c r="M50" s="139"/>
      <c r="N50" s="132"/>
      <c r="O50" s="132"/>
      <c r="P50" s="132"/>
      <c r="Q50" s="139"/>
      <c r="R50" s="139"/>
      <c r="S50" s="139"/>
      <c r="T50" s="139"/>
      <c r="U50" s="139"/>
      <c r="V50" s="139"/>
      <c r="W50" s="139"/>
    </row>
    <row r="51" ht="33.75" outlineLevel="1" spans="1:23">
      <c r="A51" s="132" t="s">
        <v>351</v>
      </c>
      <c r="B51" s="132" t="s">
        <v>366</v>
      </c>
      <c r="C51" s="132" t="s">
        <v>365</v>
      </c>
      <c r="D51" s="132" t="s">
        <v>48</v>
      </c>
      <c r="E51" s="132" t="s">
        <v>130</v>
      </c>
      <c r="F51" s="132" t="s">
        <v>131</v>
      </c>
      <c r="G51" s="132" t="s">
        <v>271</v>
      </c>
      <c r="H51" s="132" t="s">
        <v>272</v>
      </c>
      <c r="I51" s="139">
        <v>10000</v>
      </c>
      <c r="J51" s="139">
        <v>10000</v>
      </c>
      <c r="K51" s="139">
        <v>10000</v>
      </c>
      <c r="L51" s="139"/>
      <c r="M51" s="139"/>
      <c r="N51" s="132"/>
      <c r="O51" s="132"/>
      <c r="P51" s="132"/>
      <c r="Q51" s="139"/>
      <c r="R51" s="139"/>
      <c r="S51" s="139"/>
      <c r="T51" s="139"/>
      <c r="U51" s="139"/>
      <c r="V51" s="139"/>
      <c r="W51" s="139"/>
    </row>
    <row r="52" ht="33.75" outlineLevel="1" spans="1:23">
      <c r="A52" s="132" t="s">
        <v>351</v>
      </c>
      <c r="B52" s="132" t="s">
        <v>366</v>
      </c>
      <c r="C52" s="132" t="s">
        <v>365</v>
      </c>
      <c r="D52" s="132" t="s">
        <v>48</v>
      </c>
      <c r="E52" s="132" t="s">
        <v>130</v>
      </c>
      <c r="F52" s="132" t="s">
        <v>131</v>
      </c>
      <c r="G52" s="132" t="s">
        <v>273</v>
      </c>
      <c r="H52" s="132" t="s">
        <v>274</v>
      </c>
      <c r="I52" s="139">
        <v>10000</v>
      </c>
      <c r="J52" s="139">
        <v>10000</v>
      </c>
      <c r="K52" s="139">
        <v>10000</v>
      </c>
      <c r="L52" s="139"/>
      <c r="M52" s="139"/>
      <c r="N52" s="132"/>
      <c r="O52" s="132"/>
      <c r="P52" s="132"/>
      <c r="Q52" s="139"/>
      <c r="R52" s="139"/>
      <c r="S52" s="139"/>
      <c r="T52" s="139"/>
      <c r="U52" s="139"/>
      <c r="V52" s="139"/>
      <c r="W52" s="139"/>
    </row>
    <row r="53" ht="33.75" outlineLevel="1" spans="1:23">
      <c r="A53" s="132" t="s">
        <v>351</v>
      </c>
      <c r="B53" s="132" t="s">
        <v>366</v>
      </c>
      <c r="C53" s="132" t="s">
        <v>365</v>
      </c>
      <c r="D53" s="132" t="s">
        <v>48</v>
      </c>
      <c r="E53" s="132" t="s">
        <v>130</v>
      </c>
      <c r="F53" s="132" t="s">
        <v>131</v>
      </c>
      <c r="G53" s="132" t="s">
        <v>275</v>
      </c>
      <c r="H53" s="132" t="s">
        <v>276</v>
      </c>
      <c r="I53" s="139">
        <v>35000</v>
      </c>
      <c r="J53" s="139">
        <v>35000</v>
      </c>
      <c r="K53" s="139">
        <v>35000</v>
      </c>
      <c r="L53" s="139"/>
      <c r="M53" s="139"/>
      <c r="N53" s="132"/>
      <c r="O53" s="132"/>
      <c r="P53" s="132"/>
      <c r="Q53" s="139"/>
      <c r="R53" s="139"/>
      <c r="S53" s="139"/>
      <c r="T53" s="139"/>
      <c r="U53" s="139"/>
      <c r="V53" s="139"/>
      <c r="W53" s="139"/>
    </row>
    <row r="54" ht="33.75" outlineLevel="1" spans="1:23">
      <c r="A54" s="132" t="s">
        <v>351</v>
      </c>
      <c r="B54" s="132" t="s">
        <v>366</v>
      </c>
      <c r="C54" s="132" t="s">
        <v>365</v>
      </c>
      <c r="D54" s="132" t="s">
        <v>48</v>
      </c>
      <c r="E54" s="132" t="s">
        <v>130</v>
      </c>
      <c r="F54" s="132" t="s">
        <v>131</v>
      </c>
      <c r="G54" s="132" t="s">
        <v>277</v>
      </c>
      <c r="H54" s="132" t="s">
        <v>278</v>
      </c>
      <c r="I54" s="139">
        <v>25000</v>
      </c>
      <c r="J54" s="139">
        <v>25000</v>
      </c>
      <c r="K54" s="139">
        <v>25000</v>
      </c>
      <c r="L54" s="139"/>
      <c r="M54" s="139"/>
      <c r="N54" s="132"/>
      <c r="O54" s="132"/>
      <c r="P54" s="132"/>
      <c r="Q54" s="139"/>
      <c r="R54" s="139"/>
      <c r="S54" s="139"/>
      <c r="T54" s="139"/>
      <c r="U54" s="139"/>
      <c r="V54" s="139"/>
      <c r="W54" s="139"/>
    </row>
    <row r="55" ht="33.75" outlineLevel="1" spans="1:23">
      <c r="A55" s="132" t="s">
        <v>351</v>
      </c>
      <c r="B55" s="132" t="s">
        <v>366</v>
      </c>
      <c r="C55" s="132" t="s">
        <v>365</v>
      </c>
      <c r="D55" s="132" t="s">
        <v>48</v>
      </c>
      <c r="E55" s="132" t="s">
        <v>130</v>
      </c>
      <c r="F55" s="132" t="s">
        <v>131</v>
      </c>
      <c r="G55" s="132" t="s">
        <v>282</v>
      </c>
      <c r="H55" s="132" t="s">
        <v>283</v>
      </c>
      <c r="I55" s="139">
        <v>60000</v>
      </c>
      <c r="J55" s="139">
        <v>60000</v>
      </c>
      <c r="K55" s="139">
        <v>60000</v>
      </c>
      <c r="L55" s="139"/>
      <c r="M55" s="139"/>
      <c r="N55" s="132"/>
      <c r="O55" s="132"/>
      <c r="P55" s="132"/>
      <c r="Q55" s="139"/>
      <c r="R55" s="139"/>
      <c r="S55" s="139"/>
      <c r="T55" s="139"/>
      <c r="U55" s="139"/>
      <c r="V55" s="139"/>
      <c r="W55" s="139"/>
    </row>
    <row r="56" ht="33.75" outlineLevel="1" spans="1:23">
      <c r="A56" s="132" t="s">
        <v>351</v>
      </c>
      <c r="B56" s="132" t="s">
        <v>366</v>
      </c>
      <c r="C56" s="132" t="s">
        <v>365</v>
      </c>
      <c r="D56" s="132" t="s">
        <v>48</v>
      </c>
      <c r="E56" s="132" t="s">
        <v>130</v>
      </c>
      <c r="F56" s="132" t="s">
        <v>131</v>
      </c>
      <c r="G56" s="132" t="s">
        <v>282</v>
      </c>
      <c r="H56" s="132" t="s">
        <v>283</v>
      </c>
      <c r="I56" s="139">
        <v>3000</v>
      </c>
      <c r="J56" s="139">
        <v>3000</v>
      </c>
      <c r="K56" s="139">
        <v>3000</v>
      </c>
      <c r="L56" s="139"/>
      <c r="M56" s="139"/>
      <c r="N56" s="132"/>
      <c r="O56" s="132"/>
      <c r="P56" s="132"/>
      <c r="Q56" s="139"/>
      <c r="R56" s="139"/>
      <c r="S56" s="139"/>
      <c r="T56" s="139"/>
      <c r="U56" s="139"/>
      <c r="V56" s="139"/>
      <c r="W56" s="139"/>
    </row>
    <row r="57" ht="33.75" outlineLevel="1" spans="1:23">
      <c r="A57" s="132" t="s">
        <v>351</v>
      </c>
      <c r="B57" s="132" t="s">
        <v>366</v>
      </c>
      <c r="C57" s="132" t="s">
        <v>365</v>
      </c>
      <c r="D57" s="132" t="s">
        <v>48</v>
      </c>
      <c r="E57" s="132" t="s">
        <v>130</v>
      </c>
      <c r="F57" s="132" t="s">
        <v>131</v>
      </c>
      <c r="G57" s="132" t="s">
        <v>299</v>
      </c>
      <c r="H57" s="132" t="s">
        <v>300</v>
      </c>
      <c r="I57" s="139">
        <v>7000</v>
      </c>
      <c r="J57" s="139">
        <v>7000</v>
      </c>
      <c r="K57" s="139">
        <v>7000</v>
      </c>
      <c r="L57" s="139"/>
      <c r="M57" s="139"/>
      <c r="N57" s="132"/>
      <c r="O57" s="132"/>
      <c r="P57" s="132"/>
      <c r="Q57" s="139"/>
      <c r="R57" s="139"/>
      <c r="S57" s="139"/>
      <c r="T57" s="139"/>
      <c r="U57" s="139"/>
      <c r="V57" s="139"/>
      <c r="W57" s="139"/>
    </row>
    <row r="58" ht="56.25" outlineLevel="1" spans="1:23">
      <c r="A58" s="132" t="s">
        <v>351</v>
      </c>
      <c r="B58" s="132" t="s">
        <v>366</v>
      </c>
      <c r="C58" s="132" t="s">
        <v>365</v>
      </c>
      <c r="D58" s="132" t="s">
        <v>48</v>
      </c>
      <c r="E58" s="132" t="s">
        <v>130</v>
      </c>
      <c r="F58" s="132" t="s">
        <v>131</v>
      </c>
      <c r="G58" s="132" t="s">
        <v>288</v>
      </c>
      <c r="H58" s="132" t="s">
        <v>289</v>
      </c>
      <c r="I58" s="139">
        <v>10000</v>
      </c>
      <c r="J58" s="139">
        <v>10000</v>
      </c>
      <c r="K58" s="139">
        <v>10000</v>
      </c>
      <c r="L58" s="139"/>
      <c r="M58" s="139"/>
      <c r="N58" s="132"/>
      <c r="O58" s="132"/>
      <c r="P58" s="132"/>
      <c r="Q58" s="139"/>
      <c r="R58" s="139"/>
      <c r="S58" s="139"/>
      <c r="T58" s="139"/>
      <c r="U58" s="139"/>
      <c r="V58" s="139"/>
      <c r="W58" s="139"/>
    </row>
    <row r="59" ht="33.75" outlineLevel="1" spans="1:23">
      <c r="A59" s="132" t="s">
        <v>351</v>
      </c>
      <c r="B59" s="132" t="s">
        <v>366</v>
      </c>
      <c r="C59" s="132" t="s">
        <v>365</v>
      </c>
      <c r="D59" s="132" t="s">
        <v>48</v>
      </c>
      <c r="E59" s="132" t="s">
        <v>130</v>
      </c>
      <c r="F59" s="132" t="s">
        <v>131</v>
      </c>
      <c r="G59" s="132" t="s">
        <v>357</v>
      </c>
      <c r="H59" s="132" t="s">
        <v>358</v>
      </c>
      <c r="I59" s="139">
        <v>30000</v>
      </c>
      <c r="J59" s="139">
        <v>30000</v>
      </c>
      <c r="K59" s="139">
        <v>30000</v>
      </c>
      <c r="L59" s="139"/>
      <c r="M59" s="139"/>
      <c r="N59" s="132"/>
      <c r="O59" s="132"/>
      <c r="P59" s="132"/>
      <c r="Q59" s="139"/>
      <c r="R59" s="139"/>
      <c r="S59" s="139"/>
      <c r="T59" s="139"/>
      <c r="U59" s="139"/>
      <c r="V59" s="139"/>
      <c r="W59" s="139"/>
    </row>
    <row r="60" ht="30" customHeight="1" spans="1:23">
      <c r="A60" s="138" t="s">
        <v>30</v>
      </c>
      <c r="B60" s="138"/>
      <c r="C60" s="138"/>
      <c r="D60" s="138"/>
      <c r="E60" s="138"/>
      <c r="F60" s="138"/>
      <c r="G60" s="138"/>
      <c r="H60" s="138"/>
      <c r="I60" s="139">
        <v>10240000</v>
      </c>
      <c r="J60" s="139">
        <v>10240000</v>
      </c>
      <c r="K60" s="139">
        <v>10240000</v>
      </c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60:H6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pane ySplit="1" topLeftCell="A12" activePane="bottomLeft" state="frozen"/>
      <selection/>
      <selection pane="bottomLeft"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ht="18.75" customHeight="1" spans="1:10">
      <c r="A2" s="128"/>
      <c r="B2" s="128"/>
      <c r="C2" s="128"/>
      <c r="D2" s="128"/>
      <c r="E2" s="128"/>
      <c r="F2" s="128"/>
      <c r="G2" s="128"/>
      <c r="H2" s="128"/>
      <c r="I2" s="128"/>
      <c r="J2" s="133" t="s">
        <v>367</v>
      </c>
    </row>
    <row r="3" ht="34.5" customHeight="1" spans="1:10">
      <c r="A3" s="129" t="str">
        <f>"2025"&amp;"年项目支出绩效目标表"</f>
        <v>2025年项目支出绩效目标表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18.75" customHeight="1" spans="1:10">
      <c r="A4" s="128" t="str">
        <f>"单位名称："&amp;"芒市民政局"</f>
        <v>单位名称：芒市民政局</v>
      </c>
      <c r="B4" s="128"/>
      <c r="C4" s="128"/>
      <c r="D4" s="128"/>
      <c r="E4" s="128"/>
      <c r="F4" s="128"/>
      <c r="G4" s="128"/>
      <c r="H4" s="128"/>
      <c r="I4" s="128"/>
      <c r="J4" s="128"/>
    </row>
    <row r="5" ht="22.5" customHeight="1" spans="1:10">
      <c r="A5" s="130" t="s">
        <v>368</v>
      </c>
      <c r="B5" s="130" t="s">
        <v>369</v>
      </c>
      <c r="C5" s="130" t="s">
        <v>370</v>
      </c>
      <c r="D5" s="130" t="s">
        <v>371</v>
      </c>
      <c r="E5" s="130" t="s">
        <v>372</v>
      </c>
      <c r="F5" s="130" t="s">
        <v>373</v>
      </c>
      <c r="G5" s="130" t="s">
        <v>374</v>
      </c>
      <c r="H5" s="130" t="s">
        <v>375</v>
      </c>
      <c r="I5" s="130" t="s">
        <v>376</v>
      </c>
      <c r="J5" s="130" t="s">
        <v>377</v>
      </c>
    </row>
    <row r="6" ht="22.5" customHeight="1" spans="1:10">
      <c r="A6" s="130" t="s">
        <v>61</v>
      </c>
      <c r="B6" s="130" t="s">
        <v>62</v>
      </c>
      <c r="C6" s="130" t="s">
        <v>63</v>
      </c>
      <c r="D6" s="130" t="s">
        <v>64</v>
      </c>
      <c r="E6" s="130" t="s">
        <v>65</v>
      </c>
      <c r="F6" s="130" t="s">
        <v>66</v>
      </c>
      <c r="G6" s="130" t="s">
        <v>67</v>
      </c>
      <c r="H6" s="130" t="s">
        <v>68</v>
      </c>
      <c r="I6" s="130" t="s">
        <v>69</v>
      </c>
      <c r="J6" s="130" t="s">
        <v>70</v>
      </c>
    </row>
    <row r="7" ht="52.5" customHeight="1" spans="1:10">
      <c r="A7" s="130" t="s">
        <v>46</v>
      </c>
      <c r="B7" s="130"/>
      <c r="C7" s="130"/>
      <c r="D7" s="130"/>
      <c r="E7" s="130"/>
      <c r="F7" s="130"/>
      <c r="G7" s="130"/>
      <c r="H7" s="130"/>
      <c r="I7" s="130"/>
      <c r="J7" s="130"/>
    </row>
    <row r="8" ht="47" customHeight="1" outlineLevel="1" spans="1:10">
      <c r="A8" s="131" t="s">
        <v>350</v>
      </c>
      <c r="B8" s="131" t="s">
        <v>378</v>
      </c>
      <c r="C8" s="131" t="s">
        <v>379</v>
      </c>
      <c r="D8" s="131" t="s">
        <v>380</v>
      </c>
      <c r="E8" s="131" t="s">
        <v>381</v>
      </c>
      <c r="F8" s="131" t="s">
        <v>382</v>
      </c>
      <c r="G8" s="130" t="s">
        <v>383</v>
      </c>
      <c r="H8" s="130" t="s">
        <v>384</v>
      </c>
      <c r="I8" s="131" t="s">
        <v>385</v>
      </c>
      <c r="J8" s="131" t="s">
        <v>386</v>
      </c>
    </row>
    <row r="9" ht="52.5" customHeight="1" outlineLevel="1" spans="1:10">
      <c r="A9" s="131" t="s">
        <v>350</v>
      </c>
      <c r="B9" s="131" t="s">
        <v>378</v>
      </c>
      <c r="C9" s="131" t="s">
        <v>379</v>
      </c>
      <c r="D9" s="131" t="s">
        <v>387</v>
      </c>
      <c r="E9" s="131" t="s">
        <v>388</v>
      </c>
      <c r="F9" s="131" t="s">
        <v>382</v>
      </c>
      <c r="G9" s="130" t="s">
        <v>389</v>
      </c>
      <c r="H9" s="130" t="s">
        <v>390</v>
      </c>
      <c r="I9" s="131" t="s">
        <v>391</v>
      </c>
      <c r="J9" s="131" t="s">
        <v>392</v>
      </c>
    </row>
    <row r="10" ht="52.5" customHeight="1" outlineLevel="1" spans="1:10">
      <c r="A10" s="131" t="s">
        <v>350</v>
      </c>
      <c r="B10" s="131" t="s">
        <v>378</v>
      </c>
      <c r="C10" s="131" t="s">
        <v>379</v>
      </c>
      <c r="D10" s="131" t="s">
        <v>387</v>
      </c>
      <c r="E10" s="131" t="s">
        <v>393</v>
      </c>
      <c r="F10" s="131" t="s">
        <v>382</v>
      </c>
      <c r="G10" s="130" t="s">
        <v>389</v>
      </c>
      <c r="H10" s="130" t="s">
        <v>390</v>
      </c>
      <c r="I10" s="131" t="s">
        <v>391</v>
      </c>
      <c r="J10" s="131" t="s">
        <v>392</v>
      </c>
    </row>
    <row r="11" ht="52.5" customHeight="1" outlineLevel="1" spans="1:10">
      <c r="A11" s="131" t="s">
        <v>350</v>
      </c>
      <c r="B11" s="131" t="s">
        <v>378</v>
      </c>
      <c r="C11" s="131" t="s">
        <v>394</v>
      </c>
      <c r="D11" s="131" t="s">
        <v>395</v>
      </c>
      <c r="E11" s="131" t="s">
        <v>396</v>
      </c>
      <c r="F11" s="131" t="s">
        <v>397</v>
      </c>
      <c r="G11" s="130" t="s">
        <v>398</v>
      </c>
      <c r="H11" s="130" t="s">
        <v>399</v>
      </c>
      <c r="I11" s="131" t="s">
        <v>391</v>
      </c>
      <c r="J11" s="131" t="s">
        <v>400</v>
      </c>
    </row>
    <row r="12" ht="52.5" customHeight="1" outlineLevel="1" spans="1:10">
      <c r="A12" s="131" t="s">
        <v>350</v>
      </c>
      <c r="B12" s="131" t="s">
        <v>378</v>
      </c>
      <c r="C12" s="131" t="s">
        <v>401</v>
      </c>
      <c r="D12" s="131" t="s">
        <v>402</v>
      </c>
      <c r="E12" s="131" t="s">
        <v>402</v>
      </c>
      <c r="F12" s="131" t="s">
        <v>397</v>
      </c>
      <c r="G12" s="130" t="s">
        <v>403</v>
      </c>
      <c r="H12" s="130" t="s">
        <v>399</v>
      </c>
      <c r="I12" s="131" t="s">
        <v>391</v>
      </c>
      <c r="J12" s="131" t="s">
        <v>404</v>
      </c>
    </row>
    <row r="13" ht="39" customHeight="1" spans="1:10">
      <c r="A13" s="130" t="s">
        <v>48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ht="42" customHeight="1" outlineLevel="1" spans="1:10">
      <c r="A14" s="131" t="s">
        <v>365</v>
      </c>
      <c r="B14" s="131" t="s">
        <v>405</v>
      </c>
      <c r="C14" s="131" t="s">
        <v>379</v>
      </c>
      <c r="D14" s="131" t="s">
        <v>387</v>
      </c>
      <c r="E14" s="131" t="s">
        <v>406</v>
      </c>
      <c r="F14" s="131" t="s">
        <v>397</v>
      </c>
      <c r="G14" s="130" t="s">
        <v>407</v>
      </c>
      <c r="H14" s="130" t="s">
        <v>399</v>
      </c>
      <c r="I14" s="131" t="s">
        <v>391</v>
      </c>
      <c r="J14" s="131" t="s">
        <v>406</v>
      </c>
    </row>
    <row r="15" ht="37" customHeight="1" outlineLevel="1" spans="1:10">
      <c r="A15" s="131" t="s">
        <v>365</v>
      </c>
      <c r="B15" s="131" t="s">
        <v>405</v>
      </c>
      <c r="C15" s="131" t="s">
        <v>394</v>
      </c>
      <c r="D15" s="131" t="s">
        <v>395</v>
      </c>
      <c r="E15" s="131" t="s">
        <v>408</v>
      </c>
      <c r="F15" s="131" t="s">
        <v>397</v>
      </c>
      <c r="G15" s="130" t="s">
        <v>407</v>
      </c>
      <c r="H15" s="130" t="s">
        <v>399</v>
      </c>
      <c r="I15" s="131" t="s">
        <v>391</v>
      </c>
      <c r="J15" s="131" t="s">
        <v>408</v>
      </c>
    </row>
    <row r="16" ht="52.5" customHeight="1" outlineLevel="1" spans="1:10">
      <c r="A16" s="131" t="s">
        <v>365</v>
      </c>
      <c r="B16" s="131" t="s">
        <v>405</v>
      </c>
      <c r="C16" s="131" t="s">
        <v>401</v>
      </c>
      <c r="D16" s="131" t="s">
        <v>402</v>
      </c>
      <c r="E16" s="131" t="s">
        <v>409</v>
      </c>
      <c r="F16" s="131" t="s">
        <v>397</v>
      </c>
      <c r="G16" s="130" t="s">
        <v>407</v>
      </c>
      <c r="H16" s="130" t="s">
        <v>399</v>
      </c>
      <c r="I16" s="131" t="s">
        <v>391</v>
      </c>
      <c r="J16" s="131" t="s">
        <v>409</v>
      </c>
    </row>
  </sheetData>
  <mergeCells count="6">
    <mergeCell ref="A3:J3"/>
    <mergeCell ref="A4:E4"/>
    <mergeCell ref="A8:A12"/>
    <mergeCell ref="A14:A16"/>
    <mergeCell ref="B8:B12"/>
    <mergeCell ref="B14:B1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2025-03-21T01:51:00Z</dcterms:created>
  <dcterms:modified xsi:type="dcterms:W3CDTF">2025-03-27T08:56:35Z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5BBB6563B70A4F988D677CDA06B7CF28_13</vt:lpwstr>
  </property>
  <property fmtid="{D5CDD505-2E9C-101B-9397-08002B2CF9AE}" pid="3" name="KSOProductBuildVer">
    <vt:lpwstr>2052-12.1.0.20305</vt:lpwstr>
  </property>
</Properties>
</file>