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Sheet1!$A$4:$T$44</definedName>
  </definedNames>
  <calcPr calcId="144525" concurrentCalc="0"/>
</workbook>
</file>

<file path=xl/sharedStrings.xml><?xml version="1.0" encoding="utf-8"?>
<sst xmlns="http://schemas.openxmlformats.org/spreadsheetml/2006/main" count="93" uniqueCount="70">
  <si>
    <t>芒市2024年6月财政衔接推进乡村振兴补助资金收支情况表（截至2024年6月27日）</t>
  </si>
  <si>
    <t>序号</t>
  </si>
  <si>
    <t>项目实施单位</t>
  </si>
  <si>
    <t>项目名称</t>
  </si>
  <si>
    <t>到位金额（万元）</t>
  </si>
  <si>
    <t>已支出金额（万元）</t>
  </si>
  <si>
    <t>未支出金额（万元）</t>
  </si>
  <si>
    <t>支出进度</t>
  </si>
  <si>
    <t>备注</t>
  </si>
  <si>
    <t>小计</t>
  </si>
  <si>
    <t>中央</t>
  </si>
  <si>
    <t>省级</t>
  </si>
  <si>
    <t>州级</t>
  </si>
  <si>
    <t>市级</t>
  </si>
  <si>
    <t>芒市合计</t>
  </si>
  <si>
    <t>芒市农业农村局</t>
  </si>
  <si>
    <t>芒市2024年烟区基础设施建设项目</t>
  </si>
  <si>
    <t>芒市风平镇法帕村农作物秸秆回收加工饲料厂建设项目</t>
  </si>
  <si>
    <t>2024年脱贫人口小额信贷贴息</t>
  </si>
  <si>
    <t>含机构改革前芒市乡村振兴局数据</t>
  </si>
  <si>
    <t>芒市2024年雨露计划</t>
  </si>
  <si>
    <t>农产品“三品一标”认证奖补项目</t>
  </si>
  <si>
    <t>芒市2024年农村公厕建设项目</t>
  </si>
  <si>
    <t>芒市农业农村局小计</t>
  </si>
  <si>
    <t>芒市民族宗教事务局</t>
  </si>
  <si>
    <t>芒市民族村寨提升建设项目</t>
  </si>
  <si>
    <t>芒市民族宗教事务局小计</t>
  </si>
  <si>
    <t>芒市林业和草原局</t>
  </si>
  <si>
    <t>芒市草果良种良法种植示范基地建设项目</t>
  </si>
  <si>
    <t>芒市林业和草原局小计</t>
  </si>
  <si>
    <t>芒市人力资源和社会保障局</t>
  </si>
  <si>
    <t>芒市2024年监测对象乡村公益性岗位</t>
  </si>
  <si>
    <t>芒市脱贫人口和监测对象跨省务工一次性交通补助</t>
  </si>
  <si>
    <t>芒市人力资源和社会保障局小计</t>
  </si>
  <si>
    <t>芒市镇人民政府</t>
  </si>
  <si>
    <t>芒市镇回贤村民小组灌溉沟渠建设项目</t>
  </si>
  <si>
    <t>芒市镇河心场村同心茶叶合作社提质增效建设项目</t>
  </si>
  <si>
    <t>芒市芒市镇河心场村2024年以工代赈项目</t>
  </si>
  <si>
    <t>芒市镇普照村饮水工程</t>
  </si>
  <si>
    <t>芒市镇人民政府小计</t>
  </si>
  <si>
    <t>勐戛镇人民政府</t>
  </si>
  <si>
    <t>勐戛镇勐戛村等9个村食品加工厂建设项目</t>
  </si>
  <si>
    <t>勐戛镇人民政府小计</t>
  </si>
  <si>
    <t>轩岗乡人民政府</t>
  </si>
  <si>
    <t>芒市轩岗乡平安寨、如意村、江锦村污水治理工程</t>
  </si>
  <si>
    <t>轩岗乡芹菜塘村宏福小组村内基础设施建设项目</t>
  </si>
  <si>
    <t>轩岗乡人民政府小计</t>
  </si>
  <si>
    <t>西山乡人民政府</t>
  </si>
  <si>
    <t>西山乡营盘村等3个村苗木培育基地建设项目</t>
  </si>
  <si>
    <t>西山乡人民政府小计</t>
  </si>
  <si>
    <t>三台山乡人民政府</t>
  </si>
  <si>
    <t>三台山乡坚果分拣中心</t>
  </si>
  <si>
    <t>芒市三台山乡勐丹村甘蔗示范基地</t>
  </si>
  <si>
    <t>三台山乡人民政府小计</t>
  </si>
  <si>
    <t>五岔路乡人民政府</t>
  </si>
  <si>
    <t>五岔路乡新寨村崃峨小组内道路硬化项目及附属设施建设项目</t>
  </si>
  <si>
    <t>芒蚌村千亩连片果园灌溉引水建设项目</t>
  </si>
  <si>
    <t>五岔路乡人民政府小计</t>
  </si>
  <si>
    <t>遮放农场社区管委会</t>
  </si>
  <si>
    <t>遮放农场精品咖啡生产线建设项目</t>
  </si>
  <si>
    <t>遮放农场人民政府小计</t>
  </si>
  <si>
    <t>中山乡人民政府</t>
  </si>
  <si>
    <t>中山乡福兴村边坡防护工程</t>
  </si>
  <si>
    <t>中山乡人民政府小计</t>
  </si>
  <si>
    <t>芒海镇人民政府</t>
  </si>
  <si>
    <t>芒海镇坚果初加工基地二期建设项目</t>
  </si>
  <si>
    <t>芒海镇人民政府小计</t>
  </si>
  <si>
    <t>待分配第二批中央衔接资金</t>
  </si>
  <si>
    <t>待分配州级衔接资金</t>
  </si>
  <si>
    <t>待分配资金合计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</si>
</sst>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0_);[Red]\(0.0000\)"/>
    <numFmt numFmtId="177" formatCode="#,##0.00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方正仿宋_GBK"/>
      <charset val="134"/>
    </font>
    <font>
      <sz val="10"/>
      <name val="方正仿宋_GBK"/>
      <charset val="0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1"/>
      <name val="方正仿宋_GBK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L9" sqref="L9"/>
    </sheetView>
  </sheetViews>
  <sheetFormatPr defaultColWidth="9" defaultRowHeight="13.5"/>
  <cols>
    <col min="1" max="1" width="9" style="2"/>
    <col min="3" max="3" width="12.6333333333333" customWidth="1"/>
    <col min="4" max="4" width="10.375"/>
    <col min="5" max="6" width="9.125"/>
    <col min="8" max="8" width="9.125"/>
    <col min="9" max="10" width="10.375"/>
    <col min="11" max="11" width="9.125"/>
    <col min="13" max="13" width="9.125"/>
    <col min="14" max="14" width="13.1333333333333" customWidth="1"/>
    <col min="15" max="16" width="10.375"/>
    <col min="19" max="19" width="11.5" style="1" customWidth="1"/>
    <col min="20" max="20" width="13.5" customWidth="1"/>
  </cols>
  <sheetData>
    <row r="1" ht="54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49" customHeight="1" spans="1:20">
      <c r="A2" s="4" t="s">
        <v>1</v>
      </c>
      <c r="B2" s="5" t="s">
        <v>2</v>
      </c>
      <c r="C2" s="5" t="s">
        <v>3</v>
      </c>
      <c r="D2" s="4" t="s">
        <v>4</v>
      </c>
      <c r="E2" s="4"/>
      <c r="F2" s="4"/>
      <c r="G2" s="4"/>
      <c r="H2" s="4"/>
      <c r="I2" s="4" t="s">
        <v>5</v>
      </c>
      <c r="J2" s="4"/>
      <c r="K2" s="4"/>
      <c r="L2" s="4"/>
      <c r="M2" s="4"/>
      <c r="N2" s="4" t="s">
        <v>6</v>
      </c>
      <c r="O2" s="4"/>
      <c r="P2" s="4"/>
      <c r="Q2" s="4"/>
      <c r="R2" s="4"/>
      <c r="S2" s="25" t="s">
        <v>7</v>
      </c>
      <c r="T2" s="26" t="s">
        <v>8</v>
      </c>
    </row>
    <row r="3" ht="49" customHeight="1" spans="1:20">
      <c r="A3" s="4"/>
      <c r="B3" s="5"/>
      <c r="C3" s="5"/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9</v>
      </c>
      <c r="O3" s="6" t="s">
        <v>10</v>
      </c>
      <c r="P3" s="6" t="s">
        <v>11</v>
      </c>
      <c r="Q3" s="6" t="s">
        <v>12</v>
      </c>
      <c r="R3" s="6" t="s">
        <v>13</v>
      </c>
      <c r="S3" s="25"/>
      <c r="T3" s="27"/>
    </row>
    <row r="4" ht="49" customHeight="1" spans="1:20">
      <c r="A4" s="7" t="s">
        <v>14</v>
      </c>
      <c r="B4" s="7"/>
      <c r="C4" s="7"/>
      <c r="D4" s="7">
        <f>D11+D13+D15+D18+D23+D25+D28+D30+D33+D36+D38+D40+D42+D45</f>
        <v>9076.62</v>
      </c>
      <c r="E4" s="7">
        <f t="shared" ref="E4:R4" si="0">E11+E13+E15+E18+E23+E25+E28+E30+E33+E36+E38+E40+E42+E45</f>
        <v>6640</v>
      </c>
      <c r="F4" s="7">
        <f t="shared" si="0"/>
        <v>2234</v>
      </c>
      <c r="G4" s="7">
        <f t="shared" si="0"/>
        <v>50</v>
      </c>
      <c r="H4" s="7">
        <f t="shared" si="0"/>
        <v>152.62</v>
      </c>
      <c r="I4" s="7">
        <f t="shared" si="0"/>
        <v>4601.16</v>
      </c>
      <c r="J4" s="7">
        <f t="shared" si="0"/>
        <v>3950.09</v>
      </c>
      <c r="K4" s="7">
        <f t="shared" si="0"/>
        <v>505.76</v>
      </c>
      <c r="L4" s="7">
        <f t="shared" si="0"/>
        <v>0</v>
      </c>
      <c r="M4" s="7">
        <f t="shared" si="0"/>
        <v>145.31</v>
      </c>
      <c r="N4" s="7">
        <f t="shared" si="0"/>
        <v>4475.46</v>
      </c>
      <c r="O4" s="7">
        <f t="shared" si="0"/>
        <v>2689.91</v>
      </c>
      <c r="P4" s="7">
        <f t="shared" si="0"/>
        <v>1728.24</v>
      </c>
      <c r="Q4" s="7">
        <f t="shared" si="0"/>
        <v>50</v>
      </c>
      <c r="R4" s="7">
        <f t="shared" si="0"/>
        <v>7.31</v>
      </c>
      <c r="S4" s="28">
        <f>I4/D4</f>
        <v>0.506924383746372</v>
      </c>
      <c r="T4" s="24"/>
    </row>
    <row r="5" ht="51" customHeight="1" spans="1:20">
      <c r="A5" s="4">
        <v>1</v>
      </c>
      <c r="B5" s="8" t="s">
        <v>15</v>
      </c>
      <c r="C5" s="9" t="s">
        <v>16</v>
      </c>
      <c r="D5" s="6">
        <f>SUM(E5:H5)</f>
        <v>690</v>
      </c>
      <c r="E5" s="10">
        <v>550</v>
      </c>
      <c r="F5" s="6"/>
      <c r="G5" s="6"/>
      <c r="H5" s="10">
        <v>140</v>
      </c>
      <c r="I5" s="6">
        <f>SUM(J5:M5)</f>
        <v>690</v>
      </c>
      <c r="J5" s="23">
        <v>550</v>
      </c>
      <c r="K5" s="23"/>
      <c r="L5" s="23"/>
      <c r="M5" s="23">
        <v>140</v>
      </c>
      <c r="N5" s="6">
        <f>SUM(O5:R5)</f>
        <v>0</v>
      </c>
      <c r="O5" s="6">
        <f>E5-J5</f>
        <v>0</v>
      </c>
      <c r="P5" s="6">
        <f>F5-K5</f>
        <v>0</v>
      </c>
      <c r="Q5" s="6">
        <f>G5-L5</f>
        <v>0</v>
      </c>
      <c r="R5" s="6">
        <f>H5-M5</f>
        <v>0</v>
      </c>
      <c r="S5" s="29">
        <f t="shared" ref="S5:S45" si="1">I5/D5</f>
        <v>1</v>
      </c>
      <c r="T5" s="6"/>
    </row>
    <row r="6" ht="51" spans="1:20">
      <c r="A6" s="4">
        <v>2</v>
      </c>
      <c r="B6" s="8" t="s">
        <v>15</v>
      </c>
      <c r="C6" s="9" t="s">
        <v>17</v>
      </c>
      <c r="D6" s="6">
        <f>SUM(E6:H6)</f>
        <v>127.68</v>
      </c>
      <c r="E6" s="10">
        <v>122.68</v>
      </c>
      <c r="F6" s="6"/>
      <c r="G6" s="6"/>
      <c r="H6" s="10">
        <v>5</v>
      </c>
      <c r="I6" s="6">
        <f>SUM(J6:M6)</f>
        <v>113.67</v>
      </c>
      <c r="J6" s="23">
        <v>113.67</v>
      </c>
      <c r="K6" s="23"/>
      <c r="L6" s="23"/>
      <c r="M6" s="23"/>
      <c r="N6" s="6">
        <f>SUM(O6:R6)</f>
        <v>14.01</v>
      </c>
      <c r="O6" s="6">
        <f>E6-J6</f>
        <v>9.01000000000001</v>
      </c>
      <c r="P6" s="6">
        <f>F6-K6</f>
        <v>0</v>
      </c>
      <c r="Q6" s="6">
        <f>G6-L6</f>
        <v>0</v>
      </c>
      <c r="R6" s="6">
        <f>H6-M6</f>
        <v>5</v>
      </c>
      <c r="S6" s="29">
        <f t="shared" si="1"/>
        <v>0.890272556390977</v>
      </c>
      <c r="T6" s="6"/>
    </row>
    <row r="7" ht="49" customHeight="1" spans="1:20">
      <c r="A7" s="4">
        <v>3</v>
      </c>
      <c r="B7" s="8" t="s">
        <v>15</v>
      </c>
      <c r="C7" s="9" t="s">
        <v>18</v>
      </c>
      <c r="D7" s="6">
        <f t="shared" ref="D7:D12" si="2">SUM(E7:H7)</f>
        <v>360</v>
      </c>
      <c r="E7" s="10">
        <v>360</v>
      </c>
      <c r="F7" s="6"/>
      <c r="G7" s="6"/>
      <c r="H7" s="6"/>
      <c r="I7" s="6">
        <f t="shared" ref="I7:I12" si="3">SUM(J7:M7)</f>
        <v>142.25</v>
      </c>
      <c r="J7" s="23">
        <v>142.25</v>
      </c>
      <c r="K7" s="23"/>
      <c r="L7" s="23"/>
      <c r="M7" s="23"/>
      <c r="N7" s="6">
        <f t="shared" ref="N7:N12" si="4">SUM(O7:R7)</f>
        <v>217.75</v>
      </c>
      <c r="O7" s="6">
        <f t="shared" ref="O7:O12" si="5">E7-J7</f>
        <v>217.75</v>
      </c>
      <c r="P7" s="6">
        <f t="shared" ref="P7:P12" si="6">F7-K7</f>
        <v>0</v>
      </c>
      <c r="Q7" s="6">
        <f t="shared" ref="Q7:Q12" si="7">G7-L7</f>
        <v>0</v>
      </c>
      <c r="R7" s="6">
        <f t="shared" ref="R7:R12" si="8">H7-M7</f>
        <v>0</v>
      </c>
      <c r="S7" s="29">
        <f t="shared" si="1"/>
        <v>0.395138888888889</v>
      </c>
      <c r="T7" s="30" t="s">
        <v>19</v>
      </c>
    </row>
    <row r="8" ht="42" customHeight="1" spans="1:20">
      <c r="A8" s="4">
        <v>4</v>
      </c>
      <c r="B8" s="8" t="s">
        <v>15</v>
      </c>
      <c r="C8" s="11" t="s">
        <v>20</v>
      </c>
      <c r="D8" s="6">
        <f t="shared" si="2"/>
        <v>200</v>
      </c>
      <c r="E8" s="10">
        <v>200</v>
      </c>
      <c r="F8" s="6"/>
      <c r="G8" s="6"/>
      <c r="H8" s="6"/>
      <c r="I8" s="6">
        <f t="shared" si="3"/>
        <v>148.7</v>
      </c>
      <c r="J8" s="23">
        <v>148.7</v>
      </c>
      <c r="K8" s="23"/>
      <c r="L8" s="23"/>
      <c r="M8" s="23"/>
      <c r="N8" s="6">
        <f t="shared" si="4"/>
        <v>51.3</v>
      </c>
      <c r="O8" s="6">
        <f t="shared" si="5"/>
        <v>51.3</v>
      </c>
      <c r="P8" s="6">
        <f t="shared" si="6"/>
        <v>0</v>
      </c>
      <c r="Q8" s="6">
        <f t="shared" si="7"/>
        <v>0</v>
      </c>
      <c r="R8" s="6">
        <f t="shared" si="8"/>
        <v>0</v>
      </c>
      <c r="S8" s="29">
        <f t="shared" si="1"/>
        <v>0.7435</v>
      </c>
      <c r="T8" s="30" t="s">
        <v>19</v>
      </c>
    </row>
    <row r="9" ht="42" customHeight="1" spans="1:20">
      <c r="A9" s="4">
        <v>5</v>
      </c>
      <c r="B9" s="8" t="s">
        <v>15</v>
      </c>
      <c r="C9" s="9" t="s">
        <v>21</v>
      </c>
      <c r="D9" s="6">
        <f t="shared" si="2"/>
        <v>50</v>
      </c>
      <c r="E9" s="10"/>
      <c r="F9" s="10">
        <v>50</v>
      </c>
      <c r="G9" s="6"/>
      <c r="H9" s="6"/>
      <c r="I9" s="6">
        <f t="shared" si="3"/>
        <v>0</v>
      </c>
      <c r="J9" s="6"/>
      <c r="K9" s="6"/>
      <c r="L9" s="6"/>
      <c r="M9" s="6"/>
      <c r="N9" s="6">
        <f t="shared" si="4"/>
        <v>50</v>
      </c>
      <c r="O9" s="6">
        <f t="shared" si="5"/>
        <v>0</v>
      </c>
      <c r="P9" s="6">
        <f t="shared" si="6"/>
        <v>50</v>
      </c>
      <c r="Q9" s="6">
        <f t="shared" si="7"/>
        <v>0</v>
      </c>
      <c r="R9" s="6">
        <f t="shared" si="8"/>
        <v>0</v>
      </c>
      <c r="S9" s="29">
        <f t="shared" si="1"/>
        <v>0</v>
      </c>
      <c r="T9" s="6"/>
    </row>
    <row r="10" ht="49" customHeight="1" spans="1:20">
      <c r="A10" s="4">
        <v>6</v>
      </c>
      <c r="B10" s="8" t="s">
        <v>15</v>
      </c>
      <c r="C10" s="9" t="s">
        <v>22</v>
      </c>
      <c r="D10" s="6">
        <f t="shared" si="2"/>
        <v>240</v>
      </c>
      <c r="E10" s="10"/>
      <c r="F10" s="10">
        <v>240</v>
      </c>
      <c r="G10" s="6"/>
      <c r="H10" s="6"/>
      <c r="I10" s="6">
        <f t="shared" si="3"/>
        <v>0</v>
      </c>
      <c r="J10" s="6"/>
      <c r="K10" s="6"/>
      <c r="L10" s="6"/>
      <c r="M10" s="6"/>
      <c r="N10" s="6">
        <f t="shared" si="4"/>
        <v>240</v>
      </c>
      <c r="O10" s="6">
        <f t="shared" si="5"/>
        <v>0</v>
      </c>
      <c r="P10" s="6">
        <f t="shared" si="6"/>
        <v>240</v>
      </c>
      <c r="Q10" s="6">
        <f t="shared" si="7"/>
        <v>0</v>
      </c>
      <c r="R10" s="6">
        <f t="shared" si="8"/>
        <v>0</v>
      </c>
      <c r="S10" s="29">
        <f t="shared" si="1"/>
        <v>0</v>
      </c>
      <c r="T10" s="6"/>
    </row>
    <row r="11" s="1" customFormat="1" ht="49" customHeight="1" spans="1:20">
      <c r="A11" s="7" t="s">
        <v>23</v>
      </c>
      <c r="B11" s="7"/>
      <c r="C11" s="7"/>
      <c r="D11" s="12">
        <f t="shared" ref="D11:I11" si="9">SUBTOTAL(9,D5:D10)</f>
        <v>1667.68</v>
      </c>
      <c r="E11" s="12">
        <f t="shared" si="9"/>
        <v>1232.68</v>
      </c>
      <c r="F11" s="12">
        <f t="shared" si="9"/>
        <v>290</v>
      </c>
      <c r="G11" s="12">
        <f t="shared" si="9"/>
        <v>0</v>
      </c>
      <c r="H11" s="12">
        <f t="shared" si="9"/>
        <v>145</v>
      </c>
      <c r="I11" s="12">
        <f t="shared" si="9"/>
        <v>1094.62</v>
      </c>
      <c r="J11" s="12">
        <f t="shared" ref="J11:R11" si="10">SUBTOTAL(9,J5:J10)</f>
        <v>954.62</v>
      </c>
      <c r="K11" s="12">
        <f t="shared" si="10"/>
        <v>0</v>
      </c>
      <c r="L11" s="12">
        <f t="shared" si="10"/>
        <v>0</v>
      </c>
      <c r="M11" s="12">
        <f t="shared" si="10"/>
        <v>140</v>
      </c>
      <c r="N11" s="12">
        <f t="shared" si="10"/>
        <v>573.06</v>
      </c>
      <c r="O11" s="12">
        <f t="shared" si="10"/>
        <v>278.06</v>
      </c>
      <c r="P11" s="12">
        <f t="shared" si="10"/>
        <v>290</v>
      </c>
      <c r="Q11" s="12">
        <f t="shared" si="10"/>
        <v>0</v>
      </c>
      <c r="R11" s="12">
        <f t="shared" si="10"/>
        <v>5</v>
      </c>
      <c r="S11" s="28">
        <f t="shared" si="1"/>
        <v>0.656372925261441</v>
      </c>
      <c r="T11" s="24"/>
    </row>
    <row r="12" ht="49" customHeight="1" spans="1:20">
      <c r="A12" s="4">
        <v>7</v>
      </c>
      <c r="B12" s="13" t="s">
        <v>24</v>
      </c>
      <c r="C12" s="14" t="s">
        <v>25</v>
      </c>
      <c r="D12" s="6">
        <f t="shared" si="2"/>
        <v>60</v>
      </c>
      <c r="E12" s="10"/>
      <c r="F12" s="10">
        <v>60</v>
      </c>
      <c r="G12" s="6"/>
      <c r="H12" s="6"/>
      <c r="I12" s="6">
        <f t="shared" si="3"/>
        <v>0</v>
      </c>
      <c r="J12" s="6"/>
      <c r="K12" s="6"/>
      <c r="L12" s="6"/>
      <c r="M12" s="6"/>
      <c r="N12" s="6">
        <f t="shared" si="4"/>
        <v>60</v>
      </c>
      <c r="O12" s="6">
        <f t="shared" si="5"/>
        <v>0</v>
      </c>
      <c r="P12" s="6">
        <f t="shared" si="6"/>
        <v>60</v>
      </c>
      <c r="Q12" s="6">
        <f t="shared" si="7"/>
        <v>0</v>
      </c>
      <c r="R12" s="6">
        <f t="shared" si="8"/>
        <v>0</v>
      </c>
      <c r="S12" s="29">
        <f t="shared" si="1"/>
        <v>0</v>
      </c>
      <c r="T12" s="6"/>
    </row>
    <row r="13" ht="53" customHeight="1" spans="1:20">
      <c r="A13" s="7" t="s">
        <v>26</v>
      </c>
      <c r="B13" s="7"/>
      <c r="C13" s="7"/>
      <c r="D13" s="12">
        <f t="shared" ref="D13:I13" si="11">SUBTOTAL(9,D12:D12)</f>
        <v>60</v>
      </c>
      <c r="E13" s="12">
        <f t="shared" si="11"/>
        <v>0</v>
      </c>
      <c r="F13" s="12">
        <f t="shared" si="11"/>
        <v>60</v>
      </c>
      <c r="G13" s="12">
        <f t="shared" si="11"/>
        <v>0</v>
      </c>
      <c r="H13" s="12">
        <f t="shared" si="11"/>
        <v>0</v>
      </c>
      <c r="I13" s="12">
        <f t="shared" si="11"/>
        <v>0</v>
      </c>
      <c r="J13" s="12">
        <f t="shared" ref="J13:R13" si="12">SUBTOTAL(9,J12:J12)</f>
        <v>0</v>
      </c>
      <c r="K13" s="12">
        <f t="shared" si="12"/>
        <v>0</v>
      </c>
      <c r="L13" s="12">
        <f t="shared" si="12"/>
        <v>0</v>
      </c>
      <c r="M13" s="12">
        <f t="shared" si="12"/>
        <v>0</v>
      </c>
      <c r="N13" s="12">
        <f t="shared" si="12"/>
        <v>60</v>
      </c>
      <c r="O13" s="12">
        <f t="shared" si="12"/>
        <v>0</v>
      </c>
      <c r="P13" s="12">
        <f t="shared" si="12"/>
        <v>60</v>
      </c>
      <c r="Q13" s="12">
        <f t="shared" si="12"/>
        <v>0</v>
      </c>
      <c r="R13" s="12">
        <f t="shared" si="12"/>
        <v>0</v>
      </c>
      <c r="S13" s="28">
        <f t="shared" si="1"/>
        <v>0</v>
      </c>
      <c r="T13" s="24"/>
    </row>
    <row r="14" ht="55" customHeight="1" spans="1:20">
      <c r="A14" s="4">
        <v>8</v>
      </c>
      <c r="B14" s="8" t="s">
        <v>27</v>
      </c>
      <c r="C14" s="9" t="s">
        <v>28</v>
      </c>
      <c r="D14" s="6">
        <f>SUM(E14:H14)</f>
        <v>398</v>
      </c>
      <c r="E14" s="6">
        <v>398</v>
      </c>
      <c r="F14" s="6"/>
      <c r="G14" s="6"/>
      <c r="H14" s="6"/>
      <c r="I14" s="6">
        <f t="shared" ref="I14:I17" si="13">SUM(J14:M14)</f>
        <v>310.11</v>
      </c>
      <c r="J14" s="23">
        <v>310.11</v>
      </c>
      <c r="K14" s="6"/>
      <c r="L14" s="6"/>
      <c r="M14" s="6"/>
      <c r="N14" s="6">
        <f t="shared" ref="N14:N17" si="14">SUM(O14:R14)</f>
        <v>87.89</v>
      </c>
      <c r="O14" s="6">
        <f t="shared" ref="O14:R14" si="15">E14-J14</f>
        <v>87.89</v>
      </c>
      <c r="P14" s="6">
        <f t="shared" si="15"/>
        <v>0</v>
      </c>
      <c r="Q14" s="6">
        <f t="shared" si="15"/>
        <v>0</v>
      </c>
      <c r="R14" s="6">
        <f t="shared" si="15"/>
        <v>0</v>
      </c>
      <c r="S14" s="29">
        <f t="shared" si="1"/>
        <v>0.779170854271357</v>
      </c>
      <c r="T14" s="6"/>
    </row>
    <row r="15" ht="38" customHeight="1" spans="1:20">
      <c r="A15" s="7" t="s">
        <v>29</v>
      </c>
      <c r="B15" s="7"/>
      <c r="C15" s="7"/>
      <c r="D15" s="12">
        <f t="shared" ref="D15:I15" si="16">SUBTOTAL(9,D14:D14)</f>
        <v>398</v>
      </c>
      <c r="E15" s="12">
        <f t="shared" si="16"/>
        <v>398</v>
      </c>
      <c r="F15" s="12">
        <f t="shared" si="16"/>
        <v>0</v>
      </c>
      <c r="G15" s="12">
        <f t="shared" si="16"/>
        <v>0</v>
      </c>
      <c r="H15" s="12">
        <f t="shared" si="16"/>
        <v>0</v>
      </c>
      <c r="I15" s="12">
        <f t="shared" si="16"/>
        <v>310.11</v>
      </c>
      <c r="J15" s="12">
        <f t="shared" ref="J15:R15" si="17">SUBTOTAL(9,J14:J14)</f>
        <v>310.11</v>
      </c>
      <c r="K15" s="12">
        <f t="shared" si="17"/>
        <v>0</v>
      </c>
      <c r="L15" s="12">
        <f t="shared" si="17"/>
        <v>0</v>
      </c>
      <c r="M15" s="12">
        <f t="shared" si="17"/>
        <v>0</v>
      </c>
      <c r="N15" s="12">
        <f t="shared" si="17"/>
        <v>87.89</v>
      </c>
      <c r="O15" s="12">
        <f t="shared" si="17"/>
        <v>87.89</v>
      </c>
      <c r="P15" s="12">
        <f t="shared" si="17"/>
        <v>0</v>
      </c>
      <c r="Q15" s="12">
        <f t="shared" si="17"/>
        <v>0</v>
      </c>
      <c r="R15" s="12">
        <f t="shared" si="17"/>
        <v>0</v>
      </c>
      <c r="S15" s="28">
        <f t="shared" si="1"/>
        <v>0.779170854271357</v>
      </c>
      <c r="T15" s="24"/>
    </row>
    <row r="16" ht="55" customHeight="1" spans="1:20">
      <c r="A16" s="4">
        <v>9</v>
      </c>
      <c r="B16" s="8" t="s">
        <v>30</v>
      </c>
      <c r="C16" s="15" t="s">
        <v>31</v>
      </c>
      <c r="D16" s="6">
        <f>SUM(E16:H16)</f>
        <v>172.8</v>
      </c>
      <c r="E16" s="10">
        <v>69.2</v>
      </c>
      <c r="F16" s="10">
        <v>98.29</v>
      </c>
      <c r="G16" s="6"/>
      <c r="H16" s="16">
        <v>5.31</v>
      </c>
      <c r="I16" s="6">
        <f t="shared" si="13"/>
        <v>81.2</v>
      </c>
      <c r="J16" s="23">
        <v>62.29</v>
      </c>
      <c r="K16" s="6">
        <v>13.6</v>
      </c>
      <c r="L16" s="6"/>
      <c r="M16" s="6">
        <v>5.31</v>
      </c>
      <c r="N16" s="6">
        <f t="shared" si="14"/>
        <v>91.6</v>
      </c>
      <c r="O16" s="6">
        <f t="shared" ref="O16:R16" si="18">E16-J16</f>
        <v>6.91</v>
      </c>
      <c r="P16" s="6">
        <f t="shared" si="18"/>
        <v>84.69</v>
      </c>
      <c r="Q16" s="6">
        <f t="shared" si="18"/>
        <v>0</v>
      </c>
      <c r="R16" s="6">
        <f t="shared" si="18"/>
        <v>0</v>
      </c>
      <c r="S16" s="29">
        <f t="shared" si="1"/>
        <v>0.469907407407407</v>
      </c>
      <c r="T16" s="6"/>
    </row>
    <row r="17" ht="51" spans="1:20">
      <c r="A17" s="4">
        <v>10</v>
      </c>
      <c r="B17" s="8" t="s">
        <v>30</v>
      </c>
      <c r="C17" s="15" t="s">
        <v>32</v>
      </c>
      <c r="D17" s="6">
        <f>SUM(E17:H17)</f>
        <v>100</v>
      </c>
      <c r="E17" s="10">
        <v>50</v>
      </c>
      <c r="F17" s="10">
        <v>50</v>
      </c>
      <c r="G17" s="6"/>
      <c r="H17" s="6"/>
      <c r="I17" s="6">
        <f t="shared" si="13"/>
        <v>27.3</v>
      </c>
      <c r="J17" s="23">
        <v>27.3</v>
      </c>
      <c r="K17" s="6"/>
      <c r="L17" s="6"/>
      <c r="M17" s="6"/>
      <c r="N17" s="6">
        <f t="shared" si="14"/>
        <v>72.7</v>
      </c>
      <c r="O17" s="6">
        <f t="shared" ref="O17:R17" si="19">E17-J17</f>
        <v>22.7</v>
      </c>
      <c r="P17" s="6">
        <f t="shared" si="19"/>
        <v>50</v>
      </c>
      <c r="Q17" s="6">
        <f t="shared" si="19"/>
        <v>0</v>
      </c>
      <c r="R17" s="6">
        <f t="shared" si="19"/>
        <v>0</v>
      </c>
      <c r="S17" s="29">
        <f t="shared" si="1"/>
        <v>0.273</v>
      </c>
      <c r="T17" s="6"/>
    </row>
    <row r="18" ht="48" customHeight="1" spans="1:20">
      <c r="A18" s="7" t="s">
        <v>33</v>
      </c>
      <c r="B18" s="7"/>
      <c r="C18" s="7"/>
      <c r="D18" s="12">
        <f t="shared" ref="D18:I18" si="20">SUBTOTAL(9,D16:D17)</f>
        <v>272.8</v>
      </c>
      <c r="E18" s="12">
        <f t="shared" si="20"/>
        <v>119.2</v>
      </c>
      <c r="F18" s="12">
        <f t="shared" si="20"/>
        <v>148.29</v>
      </c>
      <c r="G18" s="12">
        <f t="shared" si="20"/>
        <v>0</v>
      </c>
      <c r="H18" s="12">
        <f t="shared" si="20"/>
        <v>5.31</v>
      </c>
      <c r="I18" s="12">
        <f t="shared" si="20"/>
        <v>108.5</v>
      </c>
      <c r="J18" s="12">
        <f t="shared" ref="J18:R18" si="21">SUBTOTAL(9,J16:J17)</f>
        <v>89.59</v>
      </c>
      <c r="K18" s="12">
        <f t="shared" si="21"/>
        <v>13.6</v>
      </c>
      <c r="L18" s="12">
        <f t="shared" si="21"/>
        <v>0</v>
      </c>
      <c r="M18" s="12">
        <f t="shared" si="21"/>
        <v>5.31</v>
      </c>
      <c r="N18" s="12">
        <f t="shared" si="21"/>
        <v>164.3</v>
      </c>
      <c r="O18" s="12">
        <f t="shared" si="21"/>
        <v>29.61</v>
      </c>
      <c r="P18" s="12">
        <f t="shared" si="21"/>
        <v>134.69</v>
      </c>
      <c r="Q18" s="12">
        <f t="shared" si="21"/>
        <v>0</v>
      </c>
      <c r="R18" s="12">
        <f t="shared" si="21"/>
        <v>0</v>
      </c>
      <c r="S18" s="28">
        <f t="shared" si="1"/>
        <v>0.397727272727273</v>
      </c>
      <c r="T18" s="24"/>
    </row>
    <row r="19" ht="38.25" spans="1:20">
      <c r="A19" s="4">
        <v>11</v>
      </c>
      <c r="B19" s="8" t="s">
        <v>34</v>
      </c>
      <c r="C19" s="9" t="s">
        <v>35</v>
      </c>
      <c r="D19" s="6">
        <f>SUM(E19:H19)</f>
        <v>120</v>
      </c>
      <c r="E19" s="10">
        <v>120</v>
      </c>
      <c r="F19" s="6"/>
      <c r="G19" s="6"/>
      <c r="H19" s="6"/>
      <c r="I19" s="6">
        <f t="shared" ref="I19:I22" si="22">SUM(J19:M19)</f>
        <v>120</v>
      </c>
      <c r="J19" s="23">
        <v>120</v>
      </c>
      <c r="K19" s="6"/>
      <c r="L19" s="6"/>
      <c r="M19" s="6"/>
      <c r="N19" s="6">
        <f t="shared" ref="N19:N24" si="23">SUM(O19:R19)</f>
        <v>0</v>
      </c>
      <c r="O19" s="6">
        <f t="shared" ref="O19:R19" si="24">E19-J19</f>
        <v>0</v>
      </c>
      <c r="P19" s="6">
        <f t="shared" si="24"/>
        <v>0</v>
      </c>
      <c r="Q19" s="6">
        <f t="shared" si="24"/>
        <v>0</v>
      </c>
      <c r="R19" s="6">
        <f t="shared" si="24"/>
        <v>0</v>
      </c>
      <c r="S19" s="29">
        <f t="shared" si="1"/>
        <v>1</v>
      </c>
      <c r="T19" s="6"/>
    </row>
    <row r="20" ht="51" spans="1:20">
      <c r="A20" s="4">
        <v>12</v>
      </c>
      <c r="B20" s="8" t="s">
        <v>34</v>
      </c>
      <c r="C20" s="9" t="s">
        <v>36</v>
      </c>
      <c r="D20" s="6">
        <f>SUM(E20:H20)</f>
        <v>110</v>
      </c>
      <c r="E20" s="10">
        <v>110</v>
      </c>
      <c r="F20" s="6"/>
      <c r="G20" s="6"/>
      <c r="H20" s="6"/>
      <c r="I20" s="6">
        <f t="shared" si="22"/>
        <v>103.91</v>
      </c>
      <c r="J20" s="23">
        <v>103.91</v>
      </c>
      <c r="K20" s="6"/>
      <c r="L20" s="6"/>
      <c r="M20" s="6"/>
      <c r="N20" s="6">
        <f t="shared" si="23"/>
        <v>6.09</v>
      </c>
      <c r="O20" s="6">
        <f t="shared" ref="O20:O24" si="25">E20-J20</f>
        <v>6.09</v>
      </c>
      <c r="P20" s="6">
        <f t="shared" ref="P20:P24" si="26">F20-K20</f>
        <v>0</v>
      </c>
      <c r="Q20" s="6">
        <f t="shared" ref="Q20:Q24" si="27">G20-L20</f>
        <v>0</v>
      </c>
      <c r="R20" s="6">
        <f t="shared" ref="R20:R24" si="28">H20-M20</f>
        <v>0</v>
      </c>
      <c r="S20" s="29">
        <f t="shared" si="1"/>
        <v>0.944636363636364</v>
      </c>
      <c r="T20" s="6"/>
    </row>
    <row r="21" ht="38.25" spans="1:20">
      <c r="A21" s="4">
        <v>13</v>
      </c>
      <c r="B21" s="8" t="s">
        <v>34</v>
      </c>
      <c r="C21" s="17" t="s">
        <v>37</v>
      </c>
      <c r="D21" s="6">
        <f>SUM(E21:H21)</f>
        <v>440</v>
      </c>
      <c r="E21" s="10">
        <v>244</v>
      </c>
      <c r="F21" s="10">
        <v>196</v>
      </c>
      <c r="G21" s="6"/>
      <c r="H21" s="6"/>
      <c r="I21" s="6">
        <f t="shared" si="22"/>
        <v>418</v>
      </c>
      <c r="J21" s="23">
        <v>244</v>
      </c>
      <c r="K21" s="6">
        <v>174</v>
      </c>
      <c r="L21" s="6"/>
      <c r="M21" s="6"/>
      <c r="N21" s="6">
        <f t="shared" si="23"/>
        <v>22</v>
      </c>
      <c r="O21" s="6">
        <f t="shared" si="25"/>
        <v>0</v>
      </c>
      <c r="P21" s="6">
        <f t="shared" si="26"/>
        <v>22</v>
      </c>
      <c r="Q21" s="6">
        <f t="shared" si="27"/>
        <v>0</v>
      </c>
      <c r="R21" s="6">
        <f t="shared" si="28"/>
        <v>0</v>
      </c>
      <c r="S21" s="29">
        <f t="shared" si="1"/>
        <v>0.95</v>
      </c>
      <c r="T21" s="6"/>
    </row>
    <row r="22" ht="40" customHeight="1" spans="1:20">
      <c r="A22" s="4">
        <v>14</v>
      </c>
      <c r="B22" s="8" t="s">
        <v>34</v>
      </c>
      <c r="C22" s="15" t="s">
        <v>38</v>
      </c>
      <c r="D22" s="6">
        <f>SUM(E22:H22)</f>
        <v>50</v>
      </c>
      <c r="E22" s="10">
        <v>50</v>
      </c>
      <c r="F22" s="6"/>
      <c r="G22" s="6"/>
      <c r="H22" s="6"/>
      <c r="I22" s="6">
        <f t="shared" si="22"/>
        <v>46.96</v>
      </c>
      <c r="J22" s="23">
        <v>46.96</v>
      </c>
      <c r="K22" s="6"/>
      <c r="L22" s="6"/>
      <c r="M22" s="6"/>
      <c r="N22" s="6">
        <f t="shared" si="23"/>
        <v>3.04</v>
      </c>
      <c r="O22" s="6">
        <f t="shared" si="25"/>
        <v>3.04</v>
      </c>
      <c r="P22" s="6">
        <f t="shared" si="26"/>
        <v>0</v>
      </c>
      <c r="Q22" s="6">
        <f t="shared" si="27"/>
        <v>0</v>
      </c>
      <c r="R22" s="6">
        <f t="shared" si="28"/>
        <v>0</v>
      </c>
      <c r="S22" s="29">
        <f t="shared" si="1"/>
        <v>0.9392</v>
      </c>
      <c r="T22" s="6"/>
    </row>
    <row r="23" ht="42" customHeight="1" spans="1:20">
      <c r="A23" s="7" t="s">
        <v>39</v>
      </c>
      <c r="B23" s="7"/>
      <c r="C23" s="7"/>
      <c r="D23" s="12">
        <f t="shared" ref="D23:I23" si="29">SUBTOTAL(9,D19:D22)</f>
        <v>720</v>
      </c>
      <c r="E23" s="12">
        <f t="shared" si="29"/>
        <v>524</v>
      </c>
      <c r="F23" s="12">
        <f t="shared" si="29"/>
        <v>196</v>
      </c>
      <c r="G23" s="12">
        <f t="shared" si="29"/>
        <v>0</v>
      </c>
      <c r="H23" s="12">
        <f t="shared" si="29"/>
        <v>0</v>
      </c>
      <c r="I23" s="12">
        <f t="shared" si="29"/>
        <v>688.87</v>
      </c>
      <c r="J23" s="12">
        <f t="shared" ref="J23:R23" si="30">SUBTOTAL(9,J19:J22)</f>
        <v>514.87</v>
      </c>
      <c r="K23" s="12">
        <f t="shared" si="30"/>
        <v>174</v>
      </c>
      <c r="L23" s="12">
        <f t="shared" si="30"/>
        <v>0</v>
      </c>
      <c r="M23" s="12">
        <f t="shared" si="30"/>
        <v>0</v>
      </c>
      <c r="N23" s="12">
        <f t="shared" si="30"/>
        <v>31.13</v>
      </c>
      <c r="O23" s="12">
        <f t="shared" si="30"/>
        <v>9.13</v>
      </c>
      <c r="P23" s="12">
        <f t="shared" si="30"/>
        <v>22</v>
      </c>
      <c r="Q23" s="12">
        <f t="shared" si="30"/>
        <v>0</v>
      </c>
      <c r="R23" s="12">
        <f t="shared" si="30"/>
        <v>0</v>
      </c>
      <c r="S23" s="28">
        <f t="shared" si="1"/>
        <v>0.956763888888889</v>
      </c>
      <c r="T23" s="24"/>
    </row>
    <row r="24" ht="54" customHeight="1" spans="1:20">
      <c r="A24" s="4">
        <v>15</v>
      </c>
      <c r="B24" s="8" t="s">
        <v>40</v>
      </c>
      <c r="C24" s="9" t="s">
        <v>41</v>
      </c>
      <c r="D24" s="6">
        <f>SUM(E24:H24)</f>
        <v>740</v>
      </c>
      <c r="E24" s="10">
        <v>500</v>
      </c>
      <c r="F24" s="10">
        <v>240</v>
      </c>
      <c r="G24" s="6"/>
      <c r="H24" s="6"/>
      <c r="I24" s="6">
        <f t="shared" ref="I24:I27" si="31">SUM(J24:M24)</f>
        <v>337.51</v>
      </c>
      <c r="J24" s="23">
        <v>337.51</v>
      </c>
      <c r="K24" s="6"/>
      <c r="L24" s="6"/>
      <c r="M24" s="6"/>
      <c r="N24" s="6">
        <f t="shared" si="23"/>
        <v>402.49</v>
      </c>
      <c r="O24" s="6">
        <f t="shared" si="25"/>
        <v>162.49</v>
      </c>
      <c r="P24" s="6">
        <f t="shared" si="26"/>
        <v>240</v>
      </c>
      <c r="Q24" s="6">
        <f t="shared" si="27"/>
        <v>0</v>
      </c>
      <c r="R24" s="6">
        <f t="shared" si="28"/>
        <v>0</v>
      </c>
      <c r="S24" s="29">
        <f t="shared" si="1"/>
        <v>0.456094594594595</v>
      </c>
      <c r="T24" s="6"/>
    </row>
    <row r="25" s="1" customFormat="1" ht="48" customHeight="1" spans="1:20">
      <c r="A25" s="7" t="s">
        <v>42</v>
      </c>
      <c r="B25" s="7"/>
      <c r="C25" s="7"/>
      <c r="D25" s="12">
        <f t="shared" ref="D25:I25" si="32">SUBTOTAL(9,D24:D24)</f>
        <v>740</v>
      </c>
      <c r="E25" s="12">
        <f t="shared" si="32"/>
        <v>500</v>
      </c>
      <c r="F25" s="12">
        <f t="shared" si="32"/>
        <v>240</v>
      </c>
      <c r="G25" s="12">
        <f t="shared" si="32"/>
        <v>0</v>
      </c>
      <c r="H25" s="12">
        <f t="shared" si="32"/>
        <v>0</v>
      </c>
      <c r="I25" s="12">
        <f t="shared" si="32"/>
        <v>337.51</v>
      </c>
      <c r="J25" s="12">
        <f t="shared" ref="J25:R25" si="33">SUBTOTAL(9,J24:J24)</f>
        <v>337.51</v>
      </c>
      <c r="K25" s="12">
        <f t="shared" si="33"/>
        <v>0</v>
      </c>
      <c r="L25" s="12">
        <f t="shared" si="33"/>
        <v>0</v>
      </c>
      <c r="M25" s="12">
        <f t="shared" si="33"/>
        <v>0</v>
      </c>
      <c r="N25" s="12">
        <f t="shared" si="33"/>
        <v>402.49</v>
      </c>
      <c r="O25" s="12">
        <f t="shared" si="33"/>
        <v>162.49</v>
      </c>
      <c r="P25" s="12">
        <f t="shared" si="33"/>
        <v>240</v>
      </c>
      <c r="Q25" s="12">
        <f t="shared" si="33"/>
        <v>0</v>
      </c>
      <c r="R25" s="12">
        <f t="shared" si="33"/>
        <v>0</v>
      </c>
      <c r="S25" s="28">
        <f t="shared" si="1"/>
        <v>0.456094594594595</v>
      </c>
      <c r="T25" s="24"/>
    </row>
    <row r="26" ht="51" spans="1:20">
      <c r="A26" s="4">
        <v>16</v>
      </c>
      <c r="B26" s="8" t="s">
        <v>43</v>
      </c>
      <c r="C26" s="15" t="s">
        <v>44</v>
      </c>
      <c r="D26" s="6">
        <f>SUM(E26:H26)</f>
        <v>372.12</v>
      </c>
      <c r="E26" s="6">
        <v>372.12</v>
      </c>
      <c r="F26" s="6"/>
      <c r="G26" s="6"/>
      <c r="H26" s="6"/>
      <c r="I26" s="6">
        <f t="shared" si="31"/>
        <v>333.21</v>
      </c>
      <c r="J26" s="23">
        <v>333.21</v>
      </c>
      <c r="K26" s="6"/>
      <c r="L26" s="6"/>
      <c r="M26" s="6"/>
      <c r="N26" s="6">
        <f t="shared" ref="N26:N29" si="34">SUM(O26:R26)</f>
        <v>38.91</v>
      </c>
      <c r="O26" s="6">
        <f t="shared" ref="O26:R26" si="35">E26-J26</f>
        <v>38.91</v>
      </c>
      <c r="P26" s="6">
        <f t="shared" si="35"/>
        <v>0</v>
      </c>
      <c r="Q26" s="6">
        <f t="shared" si="35"/>
        <v>0</v>
      </c>
      <c r="R26" s="6">
        <f t="shared" si="35"/>
        <v>0</v>
      </c>
      <c r="S26" s="29">
        <f t="shared" si="1"/>
        <v>0.895436955820703</v>
      </c>
      <c r="T26" s="6"/>
    </row>
    <row r="27" ht="51" spans="1:20">
      <c r="A27" s="4">
        <v>17</v>
      </c>
      <c r="B27" s="8" t="s">
        <v>43</v>
      </c>
      <c r="C27" s="15" t="s">
        <v>45</v>
      </c>
      <c r="D27" s="6">
        <f>SUM(E27:H27)</f>
        <v>113</v>
      </c>
      <c r="E27" s="6">
        <v>113</v>
      </c>
      <c r="F27" s="6"/>
      <c r="G27" s="6"/>
      <c r="H27" s="6"/>
      <c r="I27" s="6">
        <f t="shared" si="31"/>
        <v>107.07</v>
      </c>
      <c r="J27" s="23">
        <v>107.07</v>
      </c>
      <c r="K27" s="6"/>
      <c r="L27" s="6"/>
      <c r="M27" s="6"/>
      <c r="N27" s="6">
        <f t="shared" si="34"/>
        <v>5.93000000000001</v>
      </c>
      <c r="O27" s="6">
        <f t="shared" ref="O27:R27" si="36">E27-J27</f>
        <v>5.93000000000001</v>
      </c>
      <c r="P27" s="6">
        <f t="shared" si="36"/>
        <v>0</v>
      </c>
      <c r="Q27" s="6">
        <f t="shared" si="36"/>
        <v>0</v>
      </c>
      <c r="R27" s="6">
        <f t="shared" si="36"/>
        <v>0</v>
      </c>
      <c r="S27" s="29">
        <f t="shared" si="1"/>
        <v>0.947522123893805</v>
      </c>
      <c r="T27" s="6"/>
    </row>
    <row r="28" s="1" customFormat="1" ht="42" customHeight="1" spans="1:20">
      <c r="A28" s="7" t="s">
        <v>46</v>
      </c>
      <c r="B28" s="7"/>
      <c r="C28" s="7"/>
      <c r="D28" s="12">
        <f t="shared" ref="D28:I28" si="37">SUBTOTAL(9,D26:D27)</f>
        <v>485.12</v>
      </c>
      <c r="E28" s="12">
        <f t="shared" si="37"/>
        <v>485.12</v>
      </c>
      <c r="F28" s="12">
        <f t="shared" si="37"/>
        <v>0</v>
      </c>
      <c r="G28" s="12">
        <f t="shared" si="37"/>
        <v>0</v>
      </c>
      <c r="H28" s="12">
        <f t="shared" si="37"/>
        <v>0</v>
      </c>
      <c r="I28" s="12">
        <f t="shared" si="37"/>
        <v>440.28</v>
      </c>
      <c r="J28" s="12">
        <f t="shared" ref="J28:R28" si="38">SUBTOTAL(9,J26:J27)</f>
        <v>440.28</v>
      </c>
      <c r="K28" s="12">
        <f t="shared" si="38"/>
        <v>0</v>
      </c>
      <c r="L28" s="12">
        <f t="shared" si="38"/>
        <v>0</v>
      </c>
      <c r="M28" s="12">
        <f t="shared" si="38"/>
        <v>0</v>
      </c>
      <c r="N28" s="12">
        <f t="shared" si="38"/>
        <v>44.84</v>
      </c>
      <c r="O28" s="12">
        <f t="shared" si="38"/>
        <v>44.84</v>
      </c>
      <c r="P28" s="12">
        <f t="shared" si="38"/>
        <v>0</v>
      </c>
      <c r="Q28" s="12">
        <f t="shared" si="38"/>
        <v>0</v>
      </c>
      <c r="R28" s="12">
        <f t="shared" si="38"/>
        <v>0</v>
      </c>
      <c r="S28" s="28">
        <f t="shared" si="1"/>
        <v>0.90756926121372</v>
      </c>
      <c r="T28" s="24"/>
    </row>
    <row r="29" ht="51" spans="1:20">
      <c r="A29" s="4">
        <v>18</v>
      </c>
      <c r="B29" s="8" t="s">
        <v>47</v>
      </c>
      <c r="C29" s="15" t="s">
        <v>48</v>
      </c>
      <c r="D29" s="6">
        <f>SUM(E29:H29)</f>
        <v>690</v>
      </c>
      <c r="E29" s="6">
        <v>500</v>
      </c>
      <c r="F29" s="6">
        <v>190</v>
      </c>
      <c r="G29" s="6"/>
      <c r="H29" s="6"/>
      <c r="I29" s="6">
        <f t="shared" ref="I29:I35" si="39">SUM(J29:M29)</f>
        <v>571.76</v>
      </c>
      <c r="J29" s="23">
        <v>500</v>
      </c>
      <c r="K29" s="23">
        <v>71.76</v>
      </c>
      <c r="L29" s="6"/>
      <c r="M29" s="6"/>
      <c r="N29" s="6">
        <f t="shared" si="34"/>
        <v>118.24</v>
      </c>
      <c r="O29" s="6">
        <f t="shared" ref="O29:R29" si="40">E29-J29</f>
        <v>0</v>
      </c>
      <c r="P29" s="6">
        <f t="shared" si="40"/>
        <v>118.24</v>
      </c>
      <c r="Q29" s="6">
        <f t="shared" si="40"/>
        <v>0</v>
      </c>
      <c r="R29" s="6">
        <f t="shared" si="40"/>
        <v>0</v>
      </c>
      <c r="S29" s="29">
        <f t="shared" si="1"/>
        <v>0.82863768115942</v>
      </c>
      <c r="T29" s="6"/>
    </row>
    <row r="30" s="1" customFormat="1" ht="42" customHeight="1" spans="1:20">
      <c r="A30" s="7" t="s">
        <v>49</v>
      </c>
      <c r="B30" s="7"/>
      <c r="C30" s="7"/>
      <c r="D30" s="12">
        <f t="shared" ref="D30:I30" si="41">SUBTOTAL(9,D29:D29)</f>
        <v>690</v>
      </c>
      <c r="E30" s="12">
        <f t="shared" si="41"/>
        <v>500</v>
      </c>
      <c r="F30" s="12">
        <f t="shared" si="41"/>
        <v>190</v>
      </c>
      <c r="G30" s="12">
        <f t="shared" si="41"/>
        <v>0</v>
      </c>
      <c r="H30" s="12">
        <f t="shared" si="41"/>
        <v>0</v>
      </c>
      <c r="I30" s="12">
        <f t="shared" si="41"/>
        <v>571.76</v>
      </c>
      <c r="J30" s="12">
        <f t="shared" ref="J30:R30" si="42">SUBTOTAL(9,J29:J29)</f>
        <v>500</v>
      </c>
      <c r="K30" s="12">
        <f t="shared" si="42"/>
        <v>71.76</v>
      </c>
      <c r="L30" s="12">
        <f t="shared" si="42"/>
        <v>0</v>
      </c>
      <c r="M30" s="12">
        <f t="shared" si="42"/>
        <v>0</v>
      </c>
      <c r="N30" s="12">
        <f t="shared" si="42"/>
        <v>118.24</v>
      </c>
      <c r="O30" s="12">
        <f t="shared" si="42"/>
        <v>0</v>
      </c>
      <c r="P30" s="12">
        <f t="shared" si="42"/>
        <v>118.24</v>
      </c>
      <c r="Q30" s="12">
        <f t="shared" si="42"/>
        <v>0</v>
      </c>
      <c r="R30" s="12">
        <f t="shared" si="42"/>
        <v>0</v>
      </c>
      <c r="S30" s="28">
        <f t="shared" si="1"/>
        <v>0.82863768115942</v>
      </c>
      <c r="T30" s="24"/>
    </row>
    <row r="31" ht="47" customHeight="1" spans="1:20">
      <c r="A31" s="4">
        <v>19</v>
      </c>
      <c r="B31" s="8" t="s">
        <v>50</v>
      </c>
      <c r="C31" s="15" t="s">
        <v>51</v>
      </c>
      <c r="D31" s="6">
        <f>SUM(E31:H31)</f>
        <v>740</v>
      </c>
      <c r="E31" s="6">
        <v>400</v>
      </c>
      <c r="F31" s="6">
        <v>340</v>
      </c>
      <c r="G31" s="6"/>
      <c r="H31" s="6"/>
      <c r="I31" s="6">
        <f t="shared" si="39"/>
        <v>369.4</v>
      </c>
      <c r="J31" s="23">
        <v>123</v>
      </c>
      <c r="K31" s="23">
        <v>246.4</v>
      </c>
      <c r="L31" s="6"/>
      <c r="M31" s="6"/>
      <c r="N31" s="6">
        <f t="shared" ref="N31:N35" si="43">SUM(O31:R31)</f>
        <v>370.6</v>
      </c>
      <c r="O31" s="6">
        <f t="shared" ref="O31:R31" si="44">E31-J31</f>
        <v>277</v>
      </c>
      <c r="P31" s="6">
        <f t="shared" si="44"/>
        <v>93.6</v>
      </c>
      <c r="Q31" s="6">
        <f t="shared" si="44"/>
        <v>0</v>
      </c>
      <c r="R31" s="6">
        <f t="shared" si="44"/>
        <v>0</v>
      </c>
      <c r="S31" s="29">
        <f t="shared" si="1"/>
        <v>0.499189189189189</v>
      </c>
      <c r="T31" s="6"/>
    </row>
    <row r="32" ht="38.25" spans="1:20">
      <c r="A32" s="4">
        <v>20</v>
      </c>
      <c r="B32" s="8" t="s">
        <v>50</v>
      </c>
      <c r="C32" s="18" t="s">
        <v>52</v>
      </c>
      <c r="D32" s="6">
        <f>SUM(E32:H32)</f>
        <v>350</v>
      </c>
      <c r="E32" s="6">
        <v>350</v>
      </c>
      <c r="F32" s="6"/>
      <c r="G32" s="6"/>
      <c r="H32" s="6"/>
      <c r="I32" s="6">
        <f t="shared" si="39"/>
        <v>297</v>
      </c>
      <c r="J32" s="23">
        <v>297</v>
      </c>
      <c r="K32" s="23"/>
      <c r="L32" s="6"/>
      <c r="M32" s="6"/>
      <c r="N32" s="6">
        <f t="shared" si="43"/>
        <v>53</v>
      </c>
      <c r="O32" s="6">
        <f t="shared" ref="O32:R32" si="45">E32-J32</f>
        <v>53</v>
      </c>
      <c r="P32" s="6">
        <f t="shared" si="45"/>
        <v>0</v>
      </c>
      <c r="Q32" s="6">
        <f t="shared" si="45"/>
        <v>0</v>
      </c>
      <c r="R32" s="6">
        <f t="shared" si="45"/>
        <v>0</v>
      </c>
      <c r="S32" s="29">
        <f t="shared" si="1"/>
        <v>0.848571428571429</v>
      </c>
      <c r="T32" s="6"/>
    </row>
    <row r="33" s="1" customFormat="1" ht="36" customHeight="1" spans="1:20">
      <c r="A33" s="7" t="s">
        <v>53</v>
      </c>
      <c r="B33" s="7"/>
      <c r="C33" s="7"/>
      <c r="D33" s="12">
        <f>SUBTOTAL(9,D31:D32)</f>
        <v>1090</v>
      </c>
      <c r="E33" s="12">
        <f>SUBTOTAL(9,E31:E32)</f>
        <v>750</v>
      </c>
      <c r="F33" s="12">
        <f>SUBTOTAL(9,F31:F32)</f>
        <v>340</v>
      </c>
      <c r="G33" s="12">
        <f>SUBTOTAL(9,G31:G32)</f>
        <v>0</v>
      </c>
      <c r="H33" s="12">
        <f>SUBTOTAL(9,H31:H32)</f>
        <v>0</v>
      </c>
      <c r="I33" s="24">
        <f t="shared" si="39"/>
        <v>666.4</v>
      </c>
      <c r="J33" s="12">
        <f t="shared" ref="I33:R33" si="46">SUBTOTAL(9,J31:J32)</f>
        <v>420</v>
      </c>
      <c r="K33" s="12">
        <f t="shared" si="46"/>
        <v>246.4</v>
      </c>
      <c r="L33" s="12">
        <f t="shared" si="46"/>
        <v>0</v>
      </c>
      <c r="M33" s="12">
        <f t="shared" si="46"/>
        <v>0</v>
      </c>
      <c r="N33" s="12">
        <f t="shared" si="46"/>
        <v>423.6</v>
      </c>
      <c r="O33" s="12">
        <f t="shared" si="46"/>
        <v>330</v>
      </c>
      <c r="P33" s="12">
        <f t="shared" si="46"/>
        <v>93.6</v>
      </c>
      <c r="Q33" s="12">
        <f t="shared" si="46"/>
        <v>0</v>
      </c>
      <c r="R33" s="12">
        <f t="shared" si="46"/>
        <v>0</v>
      </c>
      <c r="S33" s="28">
        <f t="shared" si="1"/>
        <v>0.611376146788991</v>
      </c>
      <c r="T33" s="24"/>
    </row>
    <row r="34" ht="63.75" spans="1:20">
      <c r="A34" s="4">
        <v>21</v>
      </c>
      <c r="B34" s="8" t="s">
        <v>54</v>
      </c>
      <c r="C34" s="18" t="s">
        <v>55</v>
      </c>
      <c r="D34" s="6">
        <f>SUM(E34:H34)</f>
        <v>460</v>
      </c>
      <c r="E34" s="6">
        <v>460</v>
      </c>
      <c r="F34" s="6"/>
      <c r="G34" s="6"/>
      <c r="H34" s="6"/>
      <c r="I34" s="6">
        <f t="shared" si="39"/>
        <v>289.27</v>
      </c>
      <c r="J34" s="23">
        <v>289.27</v>
      </c>
      <c r="K34" s="6"/>
      <c r="L34" s="6"/>
      <c r="M34" s="6"/>
      <c r="N34" s="6">
        <f t="shared" si="43"/>
        <v>170.73</v>
      </c>
      <c r="O34" s="6">
        <f t="shared" ref="O34:R34" si="47">E34-J34</f>
        <v>170.73</v>
      </c>
      <c r="P34" s="6">
        <f t="shared" si="47"/>
        <v>0</v>
      </c>
      <c r="Q34" s="6">
        <f t="shared" si="47"/>
        <v>0</v>
      </c>
      <c r="R34" s="6">
        <f t="shared" si="47"/>
        <v>0</v>
      </c>
      <c r="S34" s="29">
        <f t="shared" si="1"/>
        <v>0.628847826086956</v>
      </c>
      <c r="T34" s="6"/>
    </row>
    <row r="35" customFormat="1" ht="38" customHeight="1" spans="1:20">
      <c r="A35" s="4">
        <v>22</v>
      </c>
      <c r="B35" s="8" t="s">
        <v>54</v>
      </c>
      <c r="C35" s="15" t="s">
        <v>56</v>
      </c>
      <c r="D35" s="6">
        <f>SUM(E35:H35)</f>
        <v>160</v>
      </c>
      <c r="E35" s="6"/>
      <c r="F35" s="6">
        <v>160</v>
      </c>
      <c r="G35" s="6"/>
      <c r="H35" s="6"/>
      <c r="I35" s="6">
        <f t="shared" si="39"/>
        <v>0</v>
      </c>
      <c r="J35" s="6"/>
      <c r="K35" s="6"/>
      <c r="L35" s="6"/>
      <c r="M35" s="6"/>
      <c r="N35" s="6">
        <f t="shared" si="43"/>
        <v>160</v>
      </c>
      <c r="O35" s="6">
        <f t="shared" ref="O35:R35" si="48">E35-J35</f>
        <v>0</v>
      </c>
      <c r="P35" s="6">
        <f t="shared" si="48"/>
        <v>160</v>
      </c>
      <c r="Q35" s="6">
        <f t="shared" si="48"/>
        <v>0</v>
      </c>
      <c r="R35" s="6">
        <f t="shared" si="48"/>
        <v>0</v>
      </c>
      <c r="S35" s="29">
        <f t="shared" si="1"/>
        <v>0</v>
      </c>
      <c r="T35" s="6"/>
    </row>
    <row r="36" s="1" customFormat="1" ht="39" customHeight="1" spans="1:20">
      <c r="A36" s="7" t="s">
        <v>57</v>
      </c>
      <c r="B36" s="7"/>
      <c r="C36" s="7"/>
      <c r="D36" s="12">
        <f t="shared" ref="D36:I36" si="49">SUBTOTAL(9,D34:D35)</f>
        <v>620</v>
      </c>
      <c r="E36" s="12">
        <f t="shared" si="49"/>
        <v>460</v>
      </c>
      <c r="F36" s="12">
        <f t="shared" si="49"/>
        <v>160</v>
      </c>
      <c r="G36" s="12">
        <f t="shared" si="49"/>
        <v>0</v>
      </c>
      <c r="H36" s="12">
        <f t="shared" si="49"/>
        <v>0</v>
      </c>
      <c r="I36" s="12">
        <f t="shared" si="49"/>
        <v>289.27</v>
      </c>
      <c r="J36" s="12">
        <f t="shared" ref="J36:R36" si="50">SUBTOTAL(9,J34:J35)</f>
        <v>289.27</v>
      </c>
      <c r="K36" s="12">
        <f t="shared" si="50"/>
        <v>0</v>
      </c>
      <c r="L36" s="12">
        <f t="shared" si="50"/>
        <v>0</v>
      </c>
      <c r="M36" s="12">
        <f t="shared" si="50"/>
        <v>0</v>
      </c>
      <c r="N36" s="12">
        <f t="shared" si="50"/>
        <v>330.73</v>
      </c>
      <c r="O36" s="12">
        <f t="shared" si="50"/>
        <v>170.73</v>
      </c>
      <c r="P36" s="12">
        <f t="shared" si="50"/>
        <v>160</v>
      </c>
      <c r="Q36" s="12">
        <f t="shared" si="50"/>
        <v>0</v>
      </c>
      <c r="R36" s="12">
        <f t="shared" si="50"/>
        <v>0</v>
      </c>
      <c r="S36" s="28">
        <f t="shared" si="1"/>
        <v>0.466564516129032</v>
      </c>
      <c r="T36" s="24"/>
    </row>
    <row r="37" ht="38.25" spans="1:20">
      <c r="A37" s="4">
        <v>23</v>
      </c>
      <c r="B37" s="8" t="s">
        <v>58</v>
      </c>
      <c r="C37" s="9" t="s">
        <v>59</v>
      </c>
      <c r="D37" s="6">
        <f>SUM(E37:H37)</f>
        <v>243.31</v>
      </c>
      <c r="E37" s="10">
        <v>241</v>
      </c>
      <c r="F37" s="6"/>
      <c r="G37" s="6"/>
      <c r="H37" s="6">
        <v>2.31</v>
      </c>
      <c r="I37" s="6">
        <f t="shared" ref="I37:I41" si="51">SUM(J37:M37)</f>
        <v>93.84</v>
      </c>
      <c r="J37" s="23">
        <v>93.84</v>
      </c>
      <c r="K37" s="6"/>
      <c r="L37" s="6"/>
      <c r="M37" s="6"/>
      <c r="N37" s="6">
        <f t="shared" ref="N37:N41" si="52">SUM(O37:R37)</f>
        <v>149.47</v>
      </c>
      <c r="O37" s="6">
        <f t="shared" ref="O37:R37" si="53">E37-J37</f>
        <v>147.16</v>
      </c>
      <c r="P37" s="6">
        <f t="shared" si="53"/>
        <v>0</v>
      </c>
      <c r="Q37" s="6">
        <f t="shared" si="53"/>
        <v>0</v>
      </c>
      <c r="R37" s="6">
        <f t="shared" si="53"/>
        <v>2.31</v>
      </c>
      <c r="S37" s="29">
        <f t="shared" si="1"/>
        <v>0.385680818708643</v>
      </c>
      <c r="T37" s="6"/>
    </row>
    <row r="38" s="1" customFormat="1" ht="36" customHeight="1" spans="1:20">
      <c r="A38" s="7" t="s">
        <v>60</v>
      </c>
      <c r="B38" s="7"/>
      <c r="C38" s="7"/>
      <c r="D38" s="12">
        <f>SUBTOTAL(9,D37:D37)</f>
        <v>243.31</v>
      </c>
      <c r="E38" s="12">
        <f>SUBTOTAL(9,E37:E37)</f>
        <v>241</v>
      </c>
      <c r="F38" s="12">
        <f>SUBTOTAL(9,F37:F37)</f>
        <v>0</v>
      </c>
      <c r="G38" s="12">
        <f>SUBTOTAL(9,G37:G37)</f>
        <v>0</v>
      </c>
      <c r="H38" s="12">
        <f>SUBTOTAL(9,H37:H37)</f>
        <v>2.31</v>
      </c>
      <c r="I38" s="12">
        <f t="shared" ref="I38:I42" si="54">SUBTOTAL(9,I37:I37)</f>
        <v>93.84</v>
      </c>
      <c r="J38" s="12">
        <f t="shared" ref="J38:R38" si="55">SUBTOTAL(9,J37:J37)</f>
        <v>93.84</v>
      </c>
      <c r="K38" s="12">
        <f t="shared" si="55"/>
        <v>0</v>
      </c>
      <c r="L38" s="12">
        <f t="shared" si="55"/>
        <v>0</v>
      </c>
      <c r="M38" s="12">
        <f t="shared" si="55"/>
        <v>0</v>
      </c>
      <c r="N38" s="12">
        <f t="shared" si="55"/>
        <v>149.47</v>
      </c>
      <c r="O38" s="12">
        <f t="shared" si="55"/>
        <v>147.16</v>
      </c>
      <c r="P38" s="12">
        <f t="shared" si="55"/>
        <v>0</v>
      </c>
      <c r="Q38" s="12">
        <f t="shared" si="55"/>
        <v>0</v>
      </c>
      <c r="R38" s="12">
        <f t="shared" si="55"/>
        <v>2.31</v>
      </c>
      <c r="S38" s="28">
        <f t="shared" si="1"/>
        <v>0.385680818708643</v>
      </c>
      <c r="T38" s="24"/>
    </row>
    <row r="39" ht="40" customHeight="1" spans="1:20">
      <c r="A39" s="4">
        <v>24</v>
      </c>
      <c r="B39" s="8" t="s">
        <v>61</v>
      </c>
      <c r="C39" s="15" t="s">
        <v>62</v>
      </c>
      <c r="D39" s="6">
        <f t="shared" ref="D39:D44" si="56">SUM(E39:H39)</f>
        <v>219.71</v>
      </c>
      <c r="E39" s="6"/>
      <c r="F39" s="6">
        <v>219.71</v>
      </c>
      <c r="G39" s="6"/>
      <c r="H39" s="6"/>
      <c r="I39" s="6">
        <f t="shared" si="51"/>
        <v>0</v>
      </c>
      <c r="J39" s="6"/>
      <c r="K39" s="6"/>
      <c r="L39" s="6"/>
      <c r="M39" s="6"/>
      <c r="N39" s="6">
        <f t="shared" si="52"/>
        <v>219.71</v>
      </c>
      <c r="O39" s="6">
        <f t="shared" ref="O39:R39" si="57">E39-J39</f>
        <v>0</v>
      </c>
      <c r="P39" s="6">
        <f t="shared" si="57"/>
        <v>219.71</v>
      </c>
      <c r="Q39" s="6">
        <f t="shared" si="57"/>
        <v>0</v>
      </c>
      <c r="R39" s="6">
        <f t="shared" si="57"/>
        <v>0</v>
      </c>
      <c r="S39" s="29">
        <f t="shared" si="1"/>
        <v>0</v>
      </c>
      <c r="T39" s="6"/>
    </row>
    <row r="40" s="1" customFormat="1" ht="31" customHeight="1" spans="1:20">
      <c r="A40" s="7" t="s">
        <v>63</v>
      </c>
      <c r="B40" s="7"/>
      <c r="C40" s="7"/>
      <c r="D40" s="12">
        <f>SUBTOTAL(9,D39:D39)</f>
        <v>219.71</v>
      </c>
      <c r="E40" s="12">
        <f>SUBTOTAL(9,E39:E39)</f>
        <v>0</v>
      </c>
      <c r="F40" s="12">
        <f>SUBTOTAL(9,F39:F39)</f>
        <v>219.71</v>
      </c>
      <c r="G40" s="12">
        <f>SUBTOTAL(9,G39:G39)</f>
        <v>0</v>
      </c>
      <c r="H40" s="12">
        <f>SUBTOTAL(9,H39:H39)</f>
        <v>0</v>
      </c>
      <c r="I40" s="12">
        <f t="shared" si="54"/>
        <v>0</v>
      </c>
      <c r="J40" s="12">
        <f t="shared" ref="J40:R40" si="58">SUBTOTAL(9,J39:J39)</f>
        <v>0</v>
      </c>
      <c r="K40" s="12">
        <f t="shared" si="58"/>
        <v>0</v>
      </c>
      <c r="L40" s="12">
        <f t="shared" si="58"/>
        <v>0</v>
      </c>
      <c r="M40" s="12">
        <f t="shared" si="58"/>
        <v>0</v>
      </c>
      <c r="N40" s="12">
        <f t="shared" si="58"/>
        <v>219.71</v>
      </c>
      <c r="O40" s="12">
        <f t="shared" si="58"/>
        <v>0</v>
      </c>
      <c r="P40" s="12">
        <f t="shared" si="58"/>
        <v>219.71</v>
      </c>
      <c r="Q40" s="12">
        <f t="shared" si="58"/>
        <v>0</v>
      </c>
      <c r="R40" s="12">
        <f t="shared" si="58"/>
        <v>0</v>
      </c>
      <c r="S40" s="28">
        <f t="shared" si="1"/>
        <v>0</v>
      </c>
      <c r="T40" s="24"/>
    </row>
    <row r="41" ht="60" spans="1:20">
      <c r="A41" s="4">
        <v>25</v>
      </c>
      <c r="B41" s="13" t="s">
        <v>64</v>
      </c>
      <c r="C41" s="19" t="s">
        <v>65</v>
      </c>
      <c r="D41" s="6">
        <f t="shared" si="56"/>
        <v>390</v>
      </c>
      <c r="E41" s="6"/>
      <c r="F41" s="6">
        <v>390</v>
      </c>
      <c r="G41" s="6"/>
      <c r="H41" s="6"/>
      <c r="I41" s="6">
        <f t="shared" si="51"/>
        <v>0</v>
      </c>
      <c r="J41" s="6"/>
      <c r="K41" s="6"/>
      <c r="L41" s="6"/>
      <c r="M41" s="6"/>
      <c r="N41" s="6">
        <f t="shared" si="52"/>
        <v>390</v>
      </c>
      <c r="O41" s="6">
        <f t="shared" ref="O41:R41" si="59">E41-J41</f>
        <v>0</v>
      </c>
      <c r="P41" s="6">
        <f t="shared" si="59"/>
        <v>390</v>
      </c>
      <c r="Q41" s="6">
        <f t="shared" si="59"/>
        <v>0</v>
      </c>
      <c r="R41" s="6">
        <f t="shared" si="59"/>
        <v>0</v>
      </c>
      <c r="S41" s="29">
        <f t="shared" si="1"/>
        <v>0</v>
      </c>
      <c r="T41" s="6"/>
    </row>
    <row r="42" s="1" customFormat="1" ht="30" customHeight="1" spans="1:20">
      <c r="A42" s="7" t="s">
        <v>66</v>
      </c>
      <c r="B42" s="7"/>
      <c r="C42" s="7"/>
      <c r="D42" s="12">
        <f>SUBTOTAL(9,D41:D41)</f>
        <v>390</v>
      </c>
      <c r="E42" s="12">
        <f>SUBTOTAL(9,E41:E41)</f>
        <v>0</v>
      </c>
      <c r="F42" s="12">
        <f>SUBTOTAL(9,F41:F41)</f>
        <v>390</v>
      </c>
      <c r="G42" s="12">
        <f>SUBTOTAL(9,G41:G41)</f>
        <v>0</v>
      </c>
      <c r="H42" s="12">
        <f>SUBTOTAL(9,H41:H41)</f>
        <v>0</v>
      </c>
      <c r="I42" s="12">
        <f t="shared" si="54"/>
        <v>0</v>
      </c>
      <c r="J42" s="12">
        <f t="shared" ref="J42:R42" si="60">SUBTOTAL(9,J41:J41)</f>
        <v>0</v>
      </c>
      <c r="K42" s="12">
        <f t="shared" si="60"/>
        <v>0</v>
      </c>
      <c r="L42" s="12">
        <f t="shared" si="60"/>
        <v>0</v>
      </c>
      <c r="M42" s="12">
        <f t="shared" si="60"/>
        <v>0</v>
      </c>
      <c r="N42" s="12">
        <f t="shared" si="60"/>
        <v>390</v>
      </c>
      <c r="O42" s="12">
        <f t="shared" si="60"/>
        <v>0</v>
      </c>
      <c r="P42" s="12">
        <f t="shared" si="60"/>
        <v>390</v>
      </c>
      <c r="Q42" s="12">
        <f t="shared" si="60"/>
        <v>0</v>
      </c>
      <c r="R42" s="12">
        <f t="shared" si="60"/>
        <v>0</v>
      </c>
      <c r="S42" s="28">
        <f t="shared" si="1"/>
        <v>0</v>
      </c>
      <c r="T42" s="24"/>
    </row>
    <row r="43" ht="45" customHeight="1" spans="1:20">
      <c r="A43" s="20" t="s">
        <v>67</v>
      </c>
      <c r="B43" s="21"/>
      <c r="C43" s="22"/>
      <c r="D43" s="6">
        <f t="shared" si="56"/>
        <v>1430</v>
      </c>
      <c r="E43" s="6">
        <v>1430</v>
      </c>
      <c r="F43" s="6"/>
      <c r="G43" s="6"/>
      <c r="H43" s="6"/>
      <c r="I43" s="6">
        <f>SUM(J43:M43)</f>
        <v>0</v>
      </c>
      <c r="J43" s="6"/>
      <c r="K43" s="6"/>
      <c r="L43" s="6"/>
      <c r="M43" s="6"/>
      <c r="N43" s="6">
        <f>SUM(O43:R43)</f>
        <v>1430</v>
      </c>
      <c r="O43" s="6">
        <f t="shared" ref="O43:R43" si="61">E43-J43</f>
        <v>1430</v>
      </c>
      <c r="P43" s="6">
        <f t="shared" si="61"/>
        <v>0</v>
      </c>
      <c r="Q43" s="6">
        <f t="shared" si="61"/>
        <v>0</v>
      </c>
      <c r="R43" s="6">
        <f t="shared" si="61"/>
        <v>0</v>
      </c>
      <c r="S43" s="29">
        <f t="shared" si="1"/>
        <v>0</v>
      </c>
      <c r="T43" s="6"/>
    </row>
    <row r="44" ht="36" customHeight="1" spans="1:20">
      <c r="A44" s="20" t="s">
        <v>68</v>
      </c>
      <c r="B44" s="21"/>
      <c r="C44" s="22"/>
      <c r="D44" s="6">
        <f t="shared" si="56"/>
        <v>50</v>
      </c>
      <c r="E44" s="6"/>
      <c r="F44" s="6"/>
      <c r="G44" s="6">
        <v>50</v>
      </c>
      <c r="H44" s="6"/>
      <c r="I44" s="6">
        <f>SUM(J44:M44)</f>
        <v>0</v>
      </c>
      <c r="J44" s="6"/>
      <c r="K44" s="6"/>
      <c r="L44" s="6"/>
      <c r="M44" s="6"/>
      <c r="N44" s="6">
        <f>SUM(O44:R44)</f>
        <v>50</v>
      </c>
      <c r="O44" s="6">
        <f>E44-J44</f>
        <v>0</v>
      </c>
      <c r="P44" s="6">
        <f>F44-K44</f>
        <v>0</v>
      </c>
      <c r="Q44" s="6">
        <f>G44-L44</f>
        <v>50</v>
      </c>
      <c r="R44" s="6">
        <f>H44-M44</f>
        <v>0</v>
      </c>
      <c r="S44" s="29">
        <f t="shared" si="1"/>
        <v>0</v>
      </c>
      <c r="T44" s="6"/>
    </row>
    <row r="45" s="1" customFormat="1" ht="46" customHeight="1" spans="1:20">
      <c r="A45" s="7" t="s">
        <v>69</v>
      </c>
      <c r="B45" s="7"/>
      <c r="C45" s="7"/>
      <c r="D45" s="12">
        <f>SUBTOTAL(9,D43:D44)</f>
        <v>1480</v>
      </c>
      <c r="E45" s="12">
        <f>SUBTOTAL(9,E43:E44)</f>
        <v>1430</v>
      </c>
      <c r="F45" s="12">
        <f>SUBTOTAL(9,F43:F44)</f>
        <v>0</v>
      </c>
      <c r="G45" s="12">
        <f>SUBTOTAL(9,G43:G44)</f>
        <v>50</v>
      </c>
      <c r="H45" s="12">
        <f>SUBTOTAL(9,H43:H44)</f>
        <v>0</v>
      </c>
      <c r="I45" s="12">
        <f t="shared" ref="I45:R45" si="62">SUBTOTAL(9,I43:I44)</f>
        <v>0</v>
      </c>
      <c r="J45" s="12">
        <f t="shared" si="62"/>
        <v>0</v>
      </c>
      <c r="K45" s="12">
        <f t="shared" si="62"/>
        <v>0</v>
      </c>
      <c r="L45" s="12">
        <f t="shared" si="62"/>
        <v>0</v>
      </c>
      <c r="M45" s="12">
        <f t="shared" si="62"/>
        <v>0</v>
      </c>
      <c r="N45" s="12">
        <f t="shared" si="62"/>
        <v>1480</v>
      </c>
      <c r="O45" s="12">
        <f t="shared" si="62"/>
        <v>1430</v>
      </c>
      <c r="P45" s="12">
        <f t="shared" si="62"/>
        <v>0</v>
      </c>
      <c r="Q45" s="12">
        <f t="shared" si="62"/>
        <v>50</v>
      </c>
      <c r="R45" s="12">
        <f t="shared" si="62"/>
        <v>0</v>
      </c>
      <c r="S45" s="28">
        <f t="shared" si="1"/>
        <v>0</v>
      </c>
      <c r="T45" s="24"/>
    </row>
  </sheetData>
  <mergeCells count="26">
    <mergeCell ref="A1:T1"/>
    <mergeCell ref="D2:H2"/>
    <mergeCell ref="I2:M2"/>
    <mergeCell ref="N2:R2"/>
    <mergeCell ref="A4:C4"/>
    <mergeCell ref="A11:C11"/>
    <mergeCell ref="A13:C13"/>
    <mergeCell ref="A15:C15"/>
    <mergeCell ref="A18:C18"/>
    <mergeCell ref="A23:C23"/>
    <mergeCell ref="A25:C25"/>
    <mergeCell ref="A28:C28"/>
    <mergeCell ref="A30:C30"/>
    <mergeCell ref="A33:C33"/>
    <mergeCell ref="A36:C36"/>
    <mergeCell ref="A38:C38"/>
    <mergeCell ref="A40:C40"/>
    <mergeCell ref="A42:C42"/>
    <mergeCell ref="A43:C43"/>
    <mergeCell ref="A44:C44"/>
    <mergeCell ref="A45:C45"/>
    <mergeCell ref="A2:A3"/>
    <mergeCell ref="B2:B3"/>
    <mergeCell ref="C2:C3"/>
    <mergeCell ref="S2:S3"/>
    <mergeCell ref="T2:T3"/>
  </mergeCells>
  <dataValidations count="1">
    <dataValidation allowBlank="1" showInputMessage="1" showErrorMessage="1" sqref="C22 C23 C25 C28 C29 C30 C33 C36 C38 C40 C42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dhmk1</cp:lastModifiedBy>
  <dcterms:created xsi:type="dcterms:W3CDTF">2024-06-04T00:12:00Z</dcterms:created>
  <dcterms:modified xsi:type="dcterms:W3CDTF">2024-06-28T04:05:16Z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211DEC0B1041438085E8A24F38C8EAFA_13</vt:lpwstr>
  </property>
</Properties>
</file>