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<sst xmlns="http://schemas.openxmlformats.org/spreadsheetml/2006/main" count="53">
  <si>
    <t>芒市2023年11月沪滇帮扶资金台账</t>
  </si>
  <si>
    <t>编制单位：芒市财政局</t>
  </si>
  <si>
    <t>单位：元</t>
  </si>
  <si>
    <t>省级文号</t>
  </si>
  <si>
    <t>州级文号</t>
  </si>
  <si>
    <t>州级文件下达时间</t>
  </si>
  <si>
    <t>市级文号</t>
  </si>
  <si>
    <t>市级文件下达时间</t>
  </si>
  <si>
    <t>指标摘要</t>
  </si>
  <si>
    <t>项目单位</t>
  </si>
  <si>
    <t>项目名称</t>
  </si>
  <si>
    <t>资金性质</t>
  </si>
  <si>
    <t>资金级次</t>
  </si>
  <si>
    <t>是否整合方案</t>
  </si>
  <si>
    <t>指标金额</t>
  </si>
  <si>
    <t>支出金额</t>
  </si>
  <si>
    <t>结转金额</t>
  </si>
  <si>
    <t>资金使用率</t>
  </si>
  <si>
    <t>是否产业项目</t>
  </si>
  <si>
    <t>芒市合计</t>
  </si>
  <si>
    <t>云财农〔2023〕39号</t>
  </si>
  <si>
    <t>德财农〔2023〕29号</t>
  </si>
  <si>
    <t>芒财农〔2023〕117号</t>
  </si>
  <si>
    <t>芒市财政局关于2023年上海市帮扶资金的通知德财农〔2023〕29号</t>
  </si>
  <si>
    <t>芒市卫生健康局</t>
  </si>
  <si>
    <t>芒市西山乡龙江移民村搬迁点医疗卫生保障用房建设项目</t>
  </si>
  <si>
    <t>沪滇</t>
  </si>
  <si>
    <t>省级</t>
  </si>
  <si>
    <t>否</t>
  </si>
  <si>
    <t>芒市卫生健康局小计</t>
  </si>
  <si>
    <t>德财农〔2023〕34号</t>
  </si>
  <si>
    <t>芒财农〔2023〕141号</t>
  </si>
  <si>
    <t>芒市财政局关于下达2023年上海援滇专项资金（省对下）的通知德财农〔2023〕34号</t>
  </si>
  <si>
    <t>芒市人力资源和社会保障局</t>
  </si>
  <si>
    <t>芒市2023年上海帮扶劳务协作项目</t>
  </si>
  <si>
    <t>芒市人力资源和社会保障局小计</t>
  </si>
  <si>
    <t>芒市职业教育中心</t>
  </si>
  <si>
    <t>芒市职业教育中心青浦班建设</t>
  </si>
  <si>
    <t>芒市职业教育中心小计</t>
  </si>
  <si>
    <t>遮放镇人民政府</t>
  </si>
  <si>
    <t>遮放镇弄坎村石斛兰生产研发及种植基地建设</t>
  </si>
  <si>
    <t>是</t>
  </si>
  <si>
    <t>遮放镇人民政府小计</t>
  </si>
  <si>
    <t>芒海镇人民政府</t>
  </si>
  <si>
    <t>芒海镇边民互市农产品交易中心建设</t>
  </si>
  <si>
    <t>芒海镇人民政府小计</t>
  </si>
  <si>
    <t>风平镇人民政府</t>
  </si>
  <si>
    <t>风平镇和谐村委会高标准百香果加工速冻建设项目</t>
  </si>
  <si>
    <t>风平镇芒别村委会食用菌标准化种植示范基地建设项目</t>
  </si>
  <si>
    <t>风平镇人民政府小计</t>
  </si>
  <si>
    <t>西山乡人民政府</t>
  </si>
  <si>
    <t>西山乡营盘村生态种鸡繁育孵化中心建设</t>
  </si>
  <si>
    <t>西山乡人民政府小计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</si>
</sst>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0.0000_);[Red]\(0.0000\)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048576"/>
  <sheetViews>
    <sheetView tabSelected="1" workbookViewId="0">
      <selection activeCell="R8" sqref="R8"/>
    </sheetView>
  </sheetViews>
  <sheetFormatPr defaultColWidth="9" defaultRowHeight="13.5"/>
  <cols>
    <col min="1" max="2" width="9" style="1"/>
    <col min="3" max="3" width="9.25" style="2"/>
    <col min="4" max="4" width="9" style="1"/>
    <col min="5" max="5" width="9.25" style="2"/>
    <col min="6" max="6" width="20.5" style="1" customWidth="1"/>
    <col min="7" max="7" width="15.125" style="3" customWidth="1"/>
    <col min="8" max="8" width="29.125" style="1" customWidth="1"/>
    <col min="9" max="11" width="9" style="4"/>
    <col min="12" max="12" width="15.125" style="1" customWidth="1"/>
    <col min="13" max="13" width="14.75" style="1" customWidth="1"/>
    <col min="14" max="14" width="14.5" style="1" customWidth="1"/>
    <col min="15" max="15" width="12.625" style="5"/>
    <col min="16" max="16384" width="9" style="1"/>
  </cols>
  <sheetData>
    <row r="1" s="1" customFormat="1" ht="32" customHeight="1" spans="1:16">
      <c r="A1" s="6" t="s">
        <v>0</v>
      </c>
      <c r="B1" s="6"/>
      <c r="C1" s="7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32" customHeight="1" spans="1:16">
      <c r="A2" s="8" t="s">
        <v>1</v>
      </c>
      <c r="B2" s="8"/>
      <c r="C2" s="2"/>
      <c r="D2" s="8"/>
      <c r="E2" s="2"/>
      <c r="F2" s="4"/>
      <c r="G2" s="9"/>
      <c r="H2" s="4"/>
      <c r="I2" s="4"/>
      <c r="J2" s="4"/>
      <c r="K2" s="4"/>
      <c r="L2" s="4"/>
      <c r="M2" s="4"/>
      <c r="N2" s="4" t="s">
        <v>2</v>
      </c>
      <c r="O2" s="29"/>
      <c r="P2" s="4"/>
    </row>
    <row r="3" s="1" customFormat="1" ht="53" customHeight="1" spans="1:16">
      <c r="A3" s="10" t="s">
        <v>3</v>
      </c>
      <c r="B3" s="10" t="s">
        <v>4</v>
      </c>
      <c r="C3" s="11" t="s">
        <v>5</v>
      </c>
      <c r="D3" s="10" t="s">
        <v>6</v>
      </c>
      <c r="E3" s="11" t="s">
        <v>7</v>
      </c>
      <c r="F3" s="10" t="s">
        <v>8</v>
      </c>
      <c r="G3" s="12" t="s">
        <v>9</v>
      </c>
      <c r="H3" s="10" t="s">
        <v>10</v>
      </c>
      <c r="I3" s="30" t="s">
        <v>11</v>
      </c>
      <c r="J3" s="30" t="s">
        <v>12</v>
      </c>
      <c r="K3" s="30" t="s">
        <v>13</v>
      </c>
      <c r="L3" s="10" t="s">
        <v>14</v>
      </c>
      <c r="M3" s="10" t="s">
        <v>15</v>
      </c>
      <c r="N3" s="10" t="s">
        <v>16</v>
      </c>
      <c r="O3" s="31" t="s">
        <v>17</v>
      </c>
      <c r="P3" s="32" t="s">
        <v>18</v>
      </c>
    </row>
    <row r="4" s="1" customFormat="1" ht="27" customHeight="1" spans="1:16">
      <c r="A4" s="13" t="s">
        <v>19</v>
      </c>
      <c r="B4" s="14"/>
      <c r="C4" s="15"/>
      <c r="D4" s="14"/>
      <c r="E4" s="15"/>
      <c r="F4" s="14"/>
      <c r="G4" s="16"/>
      <c r="H4" s="14"/>
      <c r="I4" s="14"/>
      <c r="J4" s="14"/>
      <c r="K4" s="33"/>
      <c r="L4" s="34">
        <f t="shared" ref="L4:N4" si="0">L6+L8+L10+L12+L14+L17+L19</f>
        <v>38710000</v>
      </c>
      <c r="M4" s="34">
        <f t="shared" si="0"/>
        <v>37029134.39</v>
      </c>
      <c r="N4" s="34">
        <f t="shared" si="0"/>
        <v>1680865.61</v>
      </c>
      <c r="O4" s="35">
        <f t="shared" ref="O4:O19" si="1">M4/L4</f>
        <v>0.956578000258331</v>
      </c>
      <c r="P4" s="36"/>
    </row>
    <row r="5" s="1" customFormat="1" ht="59" customHeight="1" spans="1:16">
      <c r="A5" s="17" t="s">
        <v>20</v>
      </c>
      <c r="B5" s="17" t="s">
        <v>21</v>
      </c>
      <c r="C5" s="18">
        <v>45027</v>
      </c>
      <c r="D5" s="12" t="s">
        <v>22</v>
      </c>
      <c r="E5" s="18">
        <v>45034</v>
      </c>
      <c r="F5" s="19" t="s">
        <v>23</v>
      </c>
      <c r="G5" s="20" t="s">
        <v>24</v>
      </c>
      <c r="H5" s="21" t="s">
        <v>25</v>
      </c>
      <c r="I5" s="32" t="s">
        <v>26</v>
      </c>
      <c r="J5" s="32" t="s">
        <v>27</v>
      </c>
      <c r="K5" s="32" t="s">
        <v>28</v>
      </c>
      <c r="L5" s="37">
        <v>5400000</v>
      </c>
      <c r="M5" s="37">
        <v>5400000</v>
      </c>
      <c r="N5" s="38">
        <f t="shared" ref="N5:N9" si="2">L5-M5</f>
        <v>0</v>
      </c>
      <c r="O5" s="39">
        <f t="shared" si="1"/>
        <v>1</v>
      </c>
      <c r="P5" s="24" t="s">
        <v>28</v>
      </c>
    </row>
    <row r="6" s="1" customFormat="1" ht="27" customHeight="1" spans="1:16">
      <c r="A6" s="22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40"/>
      <c r="L6" s="41">
        <f t="shared" ref="L6:N6" si="3">SUBTOTAL(9,L5:L5)</f>
        <v>5400000</v>
      </c>
      <c r="M6" s="41">
        <f t="shared" si="3"/>
        <v>5400000</v>
      </c>
      <c r="N6" s="41">
        <f t="shared" si="3"/>
        <v>0</v>
      </c>
      <c r="O6" s="35">
        <f t="shared" si="1"/>
        <v>1</v>
      </c>
      <c r="P6" s="42"/>
    </row>
    <row r="7" s="1" customFormat="1" ht="55" customHeight="1" spans="1:16">
      <c r="A7" s="17" t="s">
        <v>20</v>
      </c>
      <c r="B7" s="17" t="s">
        <v>30</v>
      </c>
      <c r="C7" s="23">
        <v>45037</v>
      </c>
      <c r="D7" s="20" t="s">
        <v>31</v>
      </c>
      <c r="E7" s="23">
        <v>45091</v>
      </c>
      <c r="F7" s="20" t="s">
        <v>32</v>
      </c>
      <c r="G7" s="20" t="s">
        <v>33</v>
      </c>
      <c r="H7" s="20" t="s">
        <v>34</v>
      </c>
      <c r="I7" s="32" t="s">
        <v>26</v>
      </c>
      <c r="J7" s="32" t="s">
        <v>27</v>
      </c>
      <c r="K7" s="24" t="s">
        <v>28</v>
      </c>
      <c r="L7" s="37">
        <v>1110000</v>
      </c>
      <c r="M7" s="37">
        <v>1110000</v>
      </c>
      <c r="N7" s="38">
        <f t="shared" si="2"/>
        <v>0</v>
      </c>
      <c r="O7" s="39">
        <f t="shared" si="1"/>
        <v>1</v>
      </c>
      <c r="P7" s="24" t="s">
        <v>28</v>
      </c>
    </row>
    <row r="8" s="1" customFormat="1" ht="29" customHeight="1" spans="1:16">
      <c r="A8" s="22" t="s">
        <v>35</v>
      </c>
      <c r="B8" s="16"/>
      <c r="C8" s="16"/>
      <c r="D8" s="16"/>
      <c r="E8" s="16"/>
      <c r="F8" s="16"/>
      <c r="G8" s="16"/>
      <c r="H8" s="16"/>
      <c r="I8" s="16"/>
      <c r="J8" s="16"/>
      <c r="K8" s="40"/>
      <c r="L8" s="41">
        <f t="shared" ref="L8:N8" si="4">SUBTOTAL(9,L7:L7)</f>
        <v>1110000</v>
      </c>
      <c r="M8" s="41">
        <f t="shared" si="4"/>
        <v>1110000</v>
      </c>
      <c r="N8" s="41">
        <f t="shared" si="4"/>
        <v>0</v>
      </c>
      <c r="O8" s="35">
        <f t="shared" si="1"/>
        <v>1</v>
      </c>
      <c r="P8" s="43"/>
    </row>
    <row r="9" s="1" customFormat="1" ht="50" customHeight="1" spans="1:16">
      <c r="A9" s="17" t="s">
        <v>20</v>
      </c>
      <c r="B9" s="17" t="s">
        <v>30</v>
      </c>
      <c r="C9" s="23">
        <v>45037</v>
      </c>
      <c r="D9" s="20" t="s">
        <v>31</v>
      </c>
      <c r="E9" s="23">
        <v>45091</v>
      </c>
      <c r="F9" s="20" t="s">
        <v>32</v>
      </c>
      <c r="G9" s="20" t="s">
        <v>36</v>
      </c>
      <c r="H9" s="24" t="s">
        <v>37</v>
      </c>
      <c r="I9" s="32" t="s">
        <v>26</v>
      </c>
      <c r="J9" s="32" t="s">
        <v>27</v>
      </c>
      <c r="K9" s="24" t="s">
        <v>28</v>
      </c>
      <c r="L9" s="37">
        <v>100000</v>
      </c>
      <c r="M9" s="37">
        <v>100000</v>
      </c>
      <c r="N9" s="38">
        <f t="shared" si="2"/>
        <v>0</v>
      </c>
      <c r="O9" s="39">
        <f t="shared" si="1"/>
        <v>1</v>
      </c>
      <c r="P9" s="24" t="s">
        <v>28</v>
      </c>
    </row>
    <row r="10" s="1" customFormat="1" ht="25" customHeight="1" spans="1:16">
      <c r="A10" s="22" t="s">
        <v>38</v>
      </c>
      <c r="B10" s="16"/>
      <c r="C10" s="16"/>
      <c r="D10" s="16"/>
      <c r="E10" s="16"/>
      <c r="F10" s="16"/>
      <c r="G10" s="16"/>
      <c r="H10" s="16"/>
      <c r="I10" s="16"/>
      <c r="J10" s="16"/>
      <c r="K10" s="40"/>
      <c r="L10" s="41">
        <f t="shared" ref="L10:N10" si="5">SUBTOTAL(9,L9:L9)</f>
        <v>100000</v>
      </c>
      <c r="M10" s="41">
        <f t="shared" si="5"/>
        <v>100000</v>
      </c>
      <c r="N10" s="41">
        <f t="shared" si="5"/>
        <v>0</v>
      </c>
      <c r="O10" s="35">
        <f t="shared" si="1"/>
        <v>1</v>
      </c>
      <c r="P10" s="43"/>
    </row>
    <row r="11" s="1" customFormat="1" ht="44" customHeight="1" spans="1:16">
      <c r="A11" s="17" t="s">
        <v>20</v>
      </c>
      <c r="B11" s="17" t="s">
        <v>21</v>
      </c>
      <c r="C11" s="18">
        <v>45027</v>
      </c>
      <c r="D11" s="12" t="s">
        <v>22</v>
      </c>
      <c r="E11" s="18">
        <v>45034</v>
      </c>
      <c r="F11" s="19" t="s">
        <v>23</v>
      </c>
      <c r="G11" s="25" t="s">
        <v>39</v>
      </c>
      <c r="H11" s="21" t="s">
        <v>40</v>
      </c>
      <c r="I11" s="32" t="s">
        <v>26</v>
      </c>
      <c r="J11" s="32" t="s">
        <v>27</v>
      </c>
      <c r="K11" s="32" t="s">
        <v>28</v>
      </c>
      <c r="L11" s="44">
        <v>3000000</v>
      </c>
      <c r="M11" s="45">
        <v>3000000</v>
      </c>
      <c r="N11" s="38">
        <f t="shared" ref="N11:N16" si="6">L11-M11</f>
        <v>0</v>
      </c>
      <c r="O11" s="39">
        <f t="shared" si="1"/>
        <v>1</v>
      </c>
      <c r="P11" s="46" t="s">
        <v>41</v>
      </c>
    </row>
    <row r="12" s="1" customFormat="1" ht="31" customHeight="1" spans="1:16">
      <c r="A12" s="22" t="s">
        <v>42</v>
      </c>
      <c r="B12" s="16"/>
      <c r="C12" s="16"/>
      <c r="D12" s="16"/>
      <c r="E12" s="16"/>
      <c r="F12" s="16"/>
      <c r="G12" s="16"/>
      <c r="H12" s="16"/>
      <c r="I12" s="16"/>
      <c r="J12" s="16"/>
      <c r="K12" s="40"/>
      <c r="L12" s="41">
        <f t="shared" ref="L12:N12" si="7">SUBTOTAL(9,L11:L11)</f>
        <v>3000000</v>
      </c>
      <c r="M12" s="41">
        <f t="shared" si="7"/>
        <v>3000000</v>
      </c>
      <c r="N12" s="41">
        <f t="shared" si="7"/>
        <v>0</v>
      </c>
      <c r="O12" s="35">
        <f t="shared" si="1"/>
        <v>1</v>
      </c>
      <c r="P12" s="47"/>
    </row>
    <row r="13" s="1" customFormat="1" ht="40" customHeight="1" spans="1:16">
      <c r="A13" s="17" t="s">
        <v>20</v>
      </c>
      <c r="B13" s="17" t="s">
        <v>21</v>
      </c>
      <c r="C13" s="18">
        <v>45027</v>
      </c>
      <c r="D13" s="12" t="s">
        <v>22</v>
      </c>
      <c r="E13" s="18">
        <v>45034</v>
      </c>
      <c r="F13" s="19" t="s">
        <v>23</v>
      </c>
      <c r="G13" s="26" t="s">
        <v>43</v>
      </c>
      <c r="H13" s="27" t="s">
        <v>44</v>
      </c>
      <c r="I13" s="32" t="s">
        <v>26</v>
      </c>
      <c r="J13" s="32" t="s">
        <v>27</v>
      </c>
      <c r="K13" s="32" t="s">
        <v>28</v>
      </c>
      <c r="L13" s="44">
        <v>6900000</v>
      </c>
      <c r="M13" s="45">
        <v>6469699.3</v>
      </c>
      <c r="N13" s="38">
        <f t="shared" si="6"/>
        <v>430300.7</v>
      </c>
      <c r="O13" s="39">
        <f t="shared" si="1"/>
        <v>0.937637579710145</v>
      </c>
      <c r="P13" s="46" t="s">
        <v>41</v>
      </c>
    </row>
    <row r="14" s="1" customFormat="1" ht="31" customHeight="1" spans="1:16">
      <c r="A14" s="22" t="s">
        <v>45</v>
      </c>
      <c r="B14" s="16"/>
      <c r="C14" s="16"/>
      <c r="D14" s="16"/>
      <c r="E14" s="16"/>
      <c r="F14" s="16"/>
      <c r="G14" s="16"/>
      <c r="H14" s="16"/>
      <c r="I14" s="16"/>
      <c r="J14" s="16"/>
      <c r="K14" s="40"/>
      <c r="L14" s="41">
        <f t="shared" ref="L14:N14" si="8">SUBTOTAL(9,L13:L13)</f>
        <v>6900000</v>
      </c>
      <c r="M14" s="41">
        <f t="shared" si="8"/>
        <v>6469699.3</v>
      </c>
      <c r="N14" s="41">
        <f t="shared" si="8"/>
        <v>430300.7</v>
      </c>
      <c r="O14" s="35">
        <f t="shared" si="1"/>
        <v>0.937637579710145</v>
      </c>
      <c r="P14" s="47"/>
    </row>
    <row r="15" s="1" customFormat="1" ht="36" spans="1:16">
      <c r="A15" s="17" t="s">
        <v>20</v>
      </c>
      <c r="B15" s="17" t="s">
        <v>21</v>
      </c>
      <c r="C15" s="18">
        <v>45027</v>
      </c>
      <c r="D15" s="12" t="s">
        <v>22</v>
      </c>
      <c r="E15" s="18">
        <v>45034</v>
      </c>
      <c r="F15" s="19" t="s">
        <v>23</v>
      </c>
      <c r="G15" s="27" t="s">
        <v>46</v>
      </c>
      <c r="H15" s="26" t="s">
        <v>47</v>
      </c>
      <c r="I15" s="32" t="s">
        <v>26</v>
      </c>
      <c r="J15" s="32" t="s">
        <v>27</v>
      </c>
      <c r="K15" s="32" t="s">
        <v>28</v>
      </c>
      <c r="L15" s="44">
        <v>7200000</v>
      </c>
      <c r="M15" s="45">
        <v>7200000</v>
      </c>
      <c r="N15" s="38">
        <f t="shared" si="6"/>
        <v>0</v>
      </c>
      <c r="O15" s="39">
        <f t="shared" si="1"/>
        <v>1</v>
      </c>
      <c r="P15" s="46" t="s">
        <v>41</v>
      </c>
    </row>
    <row r="16" s="1" customFormat="1" ht="41" customHeight="1" spans="1:16">
      <c r="A16" s="17" t="s">
        <v>20</v>
      </c>
      <c r="B16" s="17" t="s">
        <v>21</v>
      </c>
      <c r="C16" s="18">
        <v>45027</v>
      </c>
      <c r="D16" s="12" t="s">
        <v>22</v>
      </c>
      <c r="E16" s="18">
        <v>45034</v>
      </c>
      <c r="F16" s="19" t="s">
        <v>23</v>
      </c>
      <c r="G16" s="27" t="s">
        <v>46</v>
      </c>
      <c r="H16" s="26" t="s">
        <v>48</v>
      </c>
      <c r="I16" s="32" t="s">
        <v>26</v>
      </c>
      <c r="J16" s="32" t="s">
        <v>27</v>
      </c>
      <c r="K16" s="32" t="s">
        <v>28</v>
      </c>
      <c r="L16" s="44">
        <v>7500000</v>
      </c>
      <c r="M16" s="45">
        <v>6855000</v>
      </c>
      <c r="N16" s="38">
        <f t="shared" si="6"/>
        <v>645000</v>
      </c>
      <c r="O16" s="39">
        <f t="shared" si="1"/>
        <v>0.914</v>
      </c>
      <c r="P16" s="46" t="s">
        <v>41</v>
      </c>
    </row>
    <row r="17" s="1" customFormat="1" ht="30" customHeight="1" spans="1:16">
      <c r="A17" s="22" t="s">
        <v>49</v>
      </c>
      <c r="B17" s="16"/>
      <c r="C17" s="16"/>
      <c r="D17" s="16"/>
      <c r="E17" s="16"/>
      <c r="F17" s="16"/>
      <c r="G17" s="16"/>
      <c r="H17" s="16"/>
      <c r="I17" s="16"/>
      <c r="J17" s="16"/>
      <c r="K17" s="40"/>
      <c r="L17" s="41">
        <f t="shared" ref="L17:N17" si="9">SUBTOTAL(9,L15:L16)</f>
        <v>14700000</v>
      </c>
      <c r="M17" s="41">
        <f t="shared" si="9"/>
        <v>14055000</v>
      </c>
      <c r="N17" s="41">
        <f t="shared" si="9"/>
        <v>645000</v>
      </c>
      <c r="O17" s="35">
        <f t="shared" si="1"/>
        <v>0.956122448979592</v>
      </c>
      <c r="P17" s="47"/>
    </row>
    <row r="18" s="1" customFormat="1" ht="44" customHeight="1" spans="1:16">
      <c r="A18" s="17" t="s">
        <v>20</v>
      </c>
      <c r="B18" s="17" t="s">
        <v>21</v>
      </c>
      <c r="C18" s="18">
        <v>45027</v>
      </c>
      <c r="D18" s="12" t="s">
        <v>22</v>
      </c>
      <c r="E18" s="18">
        <v>45034</v>
      </c>
      <c r="F18" s="19" t="s">
        <v>23</v>
      </c>
      <c r="G18" s="28" t="s">
        <v>50</v>
      </c>
      <c r="H18" s="27" t="s">
        <v>51</v>
      </c>
      <c r="I18" s="32" t="s">
        <v>26</v>
      </c>
      <c r="J18" s="32" t="s">
        <v>27</v>
      </c>
      <c r="K18" s="32" t="s">
        <v>28</v>
      </c>
      <c r="L18" s="44">
        <v>7500000</v>
      </c>
      <c r="M18" s="45">
        <v>6894435.09</v>
      </c>
      <c r="N18" s="38">
        <f>L18-M18</f>
        <v>605564.91</v>
      </c>
      <c r="O18" s="39">
        <f t="shared" si="1"/>
        <v>0.919258012</v>
      </c>
      <c r="P18" s="46" t="s">
        <v>41</v>
      </c>
    </row>
    <row r="19" s="1" customFormat="1" ht="30" customHeight="1" spans="1:16">
      <c r="A19" s="22" t="s">
        <v>52</v>
      </c>
      <c r="B19" s="16"/>
      <c r="C19" s="16"/>
      <c r="D19" s="16"/>
      <c r="E19" s="16"/>
      <c r="F19" s="16"/>
      <c r="G19" s="16"/>
      <c r="H19" s="16"/>
      <c r="I19" s="16"/>
      <c r="J19" s="16"/>
      <c r="K19" s="40"/>
      <c r="L19" s="41">
        <f t="shared" ref="L19:N19" si="10">SUBTOTAL(9,L18:L18)</f>
        <v>7500000</v>
      </c>
      <c r="M19" s="41">
        <f t="shared" si="10"/>
        <v>6894435.09</v>
      </c>
      <c r="N19" s="41">
        <f t="shared" si="10"/>
        <v>605564.91</v>
      </c>
      <c r="O19" s="35">
        <f t="shared" si="1"/>
        <v>0.919258012</v>
      </c>
      <c r="P19" s="48"/>
    </row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  <row r="1048487" s="1" customFormat="1"/>
    <row r="1048488" s="1" customFormat="1"/>
    <row r="1048489" s="1" customFormat="1"/>
    <row r="1048490" s="1" customFormat="1"/>
    <row r="1048491" s="1" customFormat="1"/>
    <row r="1048492" s="1" customFormat="1"/>
    <row r="1048493" s="1" customFormat="1"/>
    <row r="1048494" s="1" customFormat="1"/>
    <row r="1048495" s="1" customFormat="1"/>
    <row r="1048496" s="1" customFormat="1"/>
    <row r="1048497" s="1" customFormat="1"/>
    <row r="1048498" s="1" customFormat="1"/>
    <row r="1048499" s="1" customFormat="1"/>
    <row r="1048500" s="1" customFormat="1"/>
    <row r="1048501" s="1" customFormat="1"/>
    <row r="1048502" s="1" customFormat="1"/>
    <row r="1048503" s="1" customFormat="1"/>
    <row r="1048504" s="1" customFormat="1"/>
    <row r="1048505" s="1" customFormat="1"/>
    <row r="1048506" s="1" customFormat="1"/>
    <row r="1048507" s="1" customFormat="1"/>
    <row r="1048508" s="1" customFormat="1"/>
    <row r="1048509" s="1" customFormat="1"/>
    <row r="1048510" s="1" customFormat="1"/>
    <row r="1048511" s="1" customFormat="1"/>
    <row r="1048512" s="1" customFormat="1"/>
    <row r="1048513" s="1" customFormat="1"/>
    <row r="1048514" s="1" customFormat="1"/>
    <row r="1048515" s="1" customFormat="1"/>
    <row r="1048516" s="1" customFormat="1"/>
    <row r="1048517" s="1" customFormat="1"/>
    <row r="1048518" s="1" customFormat="1"/>
    <row r="1048519" s="1" customFormat="1"/>
    <row r="1048520" s="1" customFormat="1"/>
    <row r="1048521" s="1" customFormat="1"/>
    <row r="1048522" s="1" customFormat="1"/>
    <row r="1048523" s="1" customFormat="1"/>
    <row r="1048524" s="1" customFormat="1"/>
    <row r="1048525" s="1" customFormat="1"/>
    <row r="1048526" s="1" customFormat="1"/>
    <row r="1048527" s="1" customFormat="1"/>
    <row r="1048528" s="1" customFormat="1"/>
    <row r="1048529" s="1" customFormat="1"/>
    <row r="1048530" s="1" customFormat="1"/>
    <row r="1048531" s="1" customFormat="1"/>
    <row r="1048532" s="1" customFormat="1"/>
    <row r="1048533" s="1" customFormat="1"/>
    <row r="1048534" s="1" customFormat="1"/>
    <row r="1048535" s="1" customFormat="1"/>
    <row r="1048536" s="1" customFormat="1"/>
    <row r="1048537" s="1" customFormat="1"/>
    <row r="1048538" s="1" customFormat="1"/>
    <row r="1048539" s="1" customFormat="1"/>
    <row r="1048540" s="1" customFormat="1"/>
    <row r="1048541" s="1" customFormat="1"/>
    <row r="1048542" s="1" customFormat="1"/>
    <row r="1048543" s="1" customFormat="1"/>
    <row r="1048544" s="1" customFormat="1"/>
    <row r="1048545" s="1" customFormat="1"/>
    <row r="1048546" s="1" customFormat="1"/>
    <row r="1048547" s="1" customFormat="1"/>
    <row r="1048548" s="1" customFormat="1"/>
    <row r="1048549" s="1" customFormat="1"/>
    <row r="1048550" s="1" customFormat="1"/>
    <row r="1048551" s="1" customFormat="1"/>
    <row r="1048552" s="1" customFormat="1"/>
    <row r="1048553" s="1" customFormat="1"/>
    <row r="1048554" s="1" customFormat="1"/>
    <row r="1048555" s="1" customFormat="1"/>
    <row r="1048556" s="1" customFormat="1"/>
    <row r="1048557" s="1" customFormat="1"/>
    <row r="1048558" s="1" customFormat="1"/>
    <row r="1048559" s="1" customFormat="1"/>
    <row r="1048560" s="1" customFormat="1"/>
    <row r="1048561" s="1" customFormat="1"/>
    <row r="1048562" s="1" customFormat="1"/>
    <row r="1048563" s="1" customFormat="1"/>
    <row r="1048564" s="1" customFormat="1"/>
    <row r="1048565" s="1" customFormat="1"/>
    <row r="1048566" s="1" customFormat="1"/>
    <row r="1048567" s="1" customFormat="1"/>
    <row r="1048568" s="1" customFormat="1"/>
    <row r="1048569" s="1" customFormat="1"/>
    <row r="1048570" s="1" customFormat="1"/>
    <row r="1048571" s="1" customFormat="1"/>
    <row r="1048572" s="1" customFormat="1"/>
    <row r="1048573" s="1" customFormat="1"/>
    <row r="1048574" s="1" customFormat="1"/>
    <row r="1048575" s="1" customFormat="1"/>
    <row r="1048576" s="1" customFormat="1"/>
  </sheetData>
  <mergeCells count="10">
    <mergeCell ref="A1:P1"/>
    <mergeCell ref="A2:E2"/>
    <mergeCell ref="A4:K4"/>
    <mergeCell ref="A6:K6"/>
    <mergeCell ref="A8:K8"/>
    <mergeCell ref="A10:K10"/>
    <mergeCell ref="A12:K12"/>
    <mergeCell ref="A14:K14"/>
    <mergeCell ref="A17:K17"/>
    <mergeCell ref="A19:K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2023-11-30T07:47:00Z</dcterms:created>
  <dcterms:modified xsi:type="dcterms:W3CDTF">2023-12-01T02:43:36Z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