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3" activeTab="5"/>
  </bookViews>
  <sheets>
    <sheet name="2023年11月财政涉农资金汇总表（按单位）" sheetId="7" r:id="rId1"/>
    <sheet name="2023年11月财政涉农资金台账" sheetId="6" r:id="rId2"/>
    <sheet name="2023年11月整合方案资金汇总表（按单位）" sheetId="8" r:id="rId3"/>
    <sheet name="芒市2023年11月整合方案资金台账" sheetId="9" r:id="rId4"/>
    <sheet name="2023年11月衔接资金汇总表（按单位）" sheetId="10" r:id="rId5"/>
    <sheet name="2023年11月衔接资金汇总表（按资金任务）" sheetId="14" r:id="rId6"/>
    <sheet name="2023年11月衔接资金台账" sheetId="11" r:id="rId7"/>
    <sheet name="芒市2023年11月中央和省衔接资金汇总表（按单位）" sheetId="12" r:id="rId8"/>
    <sheet name="2023年11月中央和省级衔接资金台账" sheetId="13" r:id="rId9"/>
  </sheets>
  <definedNames>
    <definedName name="_xlnm._FilterDatabase" localSheetId="6" hidden="1">'2023年11月衔接资金台账'!$A$4:$R$78</definedName>
    <definedName name="_xlnm._FilterDatabase" localSheetId="1" hidden="1">'2023年11月财政涉农资金台账'!$A$4:$AF$107</definedName>
    <definedName name="_xlnm.Print_Titles" localSheetId="1">'2023年11月财政涉农资金台账'!$1:$4</definedName>
    <definedName name="_xlnm._FilterDatabase" localSheetId="3" hidden="1">芒市2023年11月整合方案资金台账!$A$4:$S$104</definedName>
    <definedName name="_xlnm._FilterDatabase" localSheetId="8" hidden="1">'2023年11月中央和省级衔接资金台账'!$A$4:$R$72</definedName>
  </definedNames>
  <calcPr calcId="144525" concurrentCalc="0"/>
</workbook>
</file>

<file path=xl/sharedStrings.xml><?xml version="1.0" encoding="utf-8"?>
<sst xmlns="http://schemas.openxmlformats.org/spreadsheetml/2006/main" count="230">
  <si>
    <t>芒市2023年11月财政涉农资金汇总表（按单位）</t>
  </si>
  <si>
    <t>编制单位：芒市财政局</t>
  </si>
  <si>
    <t>单位：元</t>
  </si>
  <si>
    <t>序号</t>
  </si>
  <si>
    <t>单位名称</t>
  </si>
  <si>
    <t>项目个数</t>
  </si>
  <si>
    <t>指标金额</t>
  </si>
  <si>
    <t>支出金额</t>
  </si>
  <si>
    <t>结转结余金额</t>
  </si>
  <si>
    <t>资金支出进度</t>
  </si>
  <si>
    <t>备注</t>
  </si>
  <si>
    <t>合计</t>
  </si>
  <si>
    <t>芒市农业农村局小计</t>
  </si>
  <si>
    <t>芒市水利局小计</t>
  </si>
  <si>
    <t>芒市乡村振兴局小计</t>
  </si>
  <si>
    <t>芒市交通运输局小计</t>
  </si>
  <si>
    <t>芒市自然资源局小计</t>
  </si>
  <si>
    <t>芒市人力资源和社会保障局小计</t>
  </si>
  <si>
    <t>五岔路乡政府小计</t>
  </si>
  <si>
    <t>遮放镇人民政府小计</t>
  </si>
  <si>
    <t>芒海镇人民政府小计</t>
  </si>
  <si>
    <t>风平镇人民政府小计</t>
  </si>
  <si>
    <t>西山乡人民政府小计</t>
  </si>
  <si>
    <t>中山乡人民政府小计</t>
  </si>
  <si>
    <t>遮放农场社区管理委员会小计</t>
  </si>
  <si>
    <t>芒市镇人民政府小计</t>
  </si>
  <si>
    <t>芒市住房和城乡建设局小计</t>
  </si>
  <si>
    <t>轩岗乡人民政府小计</t>
  </si>
  <si>
    <t>芒市委统战部（芒市民族宗教事务局）小计</t>
  </si>
  <si>
    <t>芒市2023年11月财政涉农资金台账</t>
  </si>
  <si>
    <t>省级文号</t>
  </si>
  <si>
    <t>州级文号</t>
  </si>
  <si>
    <t>州级文件下达时间</t>
  </si>
  <si>
    <t>市级文号</t>
  </si>
  <si>
    <t>市级文件下达时间</t>
  </si>
  <si>
    <t>指标摘要</t>
  </si>
  <si>
    <t>项目单位</t>
  </si>
  <si>
    <t>项目名称</t>
  </si>
  <si>
    <t>资金性质</t>
  </si>
  <si>
    <t>资金级次</t>
  </si>
  <si>
    <t>是否整合方案</t>
  </si>
  <si>
    <t>结转金额</t>
  </si>
  <si>
    <t>资金使用率</t>
  </si>
  <si>
    <t>是否产业项目</t>
  </si>
  <si>
    <t>是否边境幸福村</t>
  </si>
  <si>
    <t>项目任务</t>
  </si>
  <si>
    <t>芒市合计</t>
  </si>
  <si>
    <t>云财农〔2022〕270 号</t>
  </si>
  <si>
    <t>德财农〔2022〕135 号</t>
  </si>
  <si>
    <t>芒财农〔2023〕12号</t>
  </si>
  <si>
    <t>芒市财政局关于提前下达2023年中央财政衔接推进乡村振兴补助资金的通知德财农〔2022〕135 号</t>
  </si>
  <si>
    <t>芒市农业农村局</t>
  </si>
  <si>
    <t>芒市2023年烟区基础设施建设项目</t>
  </si>
  <si>
    <t>衔接</t>
  </si>
  <si>
    <t>中央</t>
  </si>
  <si>
    <t>是</t>
  </si>
  <si>
    <t>否</t>
  </si>
  <si>
    <t>巩固拓展脱贫攻坚成果和乡村振兴任务</t>
  </si>
  <si>
    <t>云财农〔2022〕269 号</t>
  </si>
  <si>
    <t>德财农〔2022〕134 号</t>
  </si>
  <si>
    <t>芒财农〔2023〕11号</t>
  </si>
  <si>
    <t>芒市财政局关于提前下达2023年中央农田建设补助资金的通知</t>
  </si>
  <si>
    <t>2023年遮放镇芒市镇片区高标准农田建设项目（改造提升）</t>
  </si>
  <si>
    <t>整合</t>
  </si>
  <si>
    <t>农田建设任务</t>
  </si>
  <si>
    <t>芒市财政局关于提前下达2023年中央农田建设补助资金的通知德财农〔2022〕134 号</t>
  </si>
  <si>
    <t>2023年遮放镇轩岗乡片区高标准农田建设项目（改造提升）</t>
  </si>
  <si>
    <t>云财农〔2023〕80号</t>
  </si>
  <si>
    <t>德财农〔2023〕47号</t>
  </si>
  <si>
    <t>芒财农〔2023〕134号</t>
  </si>
  <si>
    <r>
      <rPr>
        <sz val="10"/>
        <color theme="1"/>
        <rFont val="宋体"/>
        <charset val="134"/>
      </rPr>
      <t>芒市财政局关于下达</t>
    </r>
    <r>
      <rPr>
        <sz val="10"/>
        <color theme="1"/>
        <rFont val="Arial"/>
        <charset val="134"/>
      </rPr>
      <t>2023</t>
    </r>
    <r>
      <rPr>
        <sz val="10"/>
        <color theme="1"/>
        <rFont val="宋体"/>
        <charset val="134"/>
      </rPr>
      <t>年中央耕地建设与利用资金（第二批）的通知</t>
    </r>
    <r>
      <rPr>
        <sz val="10"/>
        <color theme="1"/>
        <rFont val="Arial"/>
        <charset val="134"/>
      </rPr>
      <t xml:space="preserve"> </t>
    </r>
    <r>
      <rPr>
        <sz val="10"/>
        <color theme="1"/>
        <rFont val="宋体"/>
        <charset val="134"/>
      </rPr>
      <t>德财农（</t>
    </r>
    <r>
      <rPr>
        <sz val="10"/>
        <color theme="1"/>
        <rFont val="Arial"/>
        <charset val="134"/>
      </rPr>
      <t>2023</t>
    </r>
    <r>
      <rPr>
        <sz val="10"/>
        <color theme="1"/>
        <rFont val="宋体"/>
        <charset val="134"/>
      </rPr>
      <t>）</t>
    </r>
    <r>
      <rPr>
        <sz val="10"/>
        <color theme="1"/>
        <rFont val="Arial"/>
        <charset val="134"/>
      </rPr>
      <t>47</t>
    </r>
    <r>
      <rPr>
        <sz val="10"/>
        <color theme="1"/>
        <rFont val="宋体"/>
        <charset val="134"/>
      </rPr>
      <t>号</t>
    </r>
  </si>
  <si>
    <t>云财农〔2023〕90号</t>
  </si>
  <si>
    <t>德财农〔2023〕58号</t>
  </si>
  <si>
    <t>芒财农〔2023〕156号</t>
  </si>
  <si>
    <t>芒市财政局收回调整部分2023年省级财政衔接推进乡村振兴补助资金（巩固拓展脱贫攻坚成果和乡村振兴任务）德财农〔2023〕58号</t>
  </si>
  <si>
    <t>省级</t>
  </si>
  <si>
    <t>云财农〔2023〕155号</t>
  </si>
  <si>
    <t>德财农〔2023〕93号</t>
  </si>
  <si>
    <t>芒财农〔2023〕180号</t>
  </si>
  <si>
    <t>芒市财政局关于下达2023年财政衔接推进乡村振兴补助资金正向激励调整资金的通知德财农〔2023〕93号</t>
  </si>
  <si>
    <t>云财农〔2023〕147号</t>
  </si>
  <si>
    <t>德财农〔2023〕97号</t>
  </si>
  <si>
    <t>芒财农〔2023〕184号</t>
  </si>
  <si>
    <t>芒市财政局关于下达2023年省级高标准农田建设及建后管护补助资金的通知德财农〔2023〕97号</t>
  </si>
  <si>
    <t>云财农〔2023〕3号</t>
  </si>
  <si>
    <t>德财农〔2023〕9号</t>
  </si>
  <si>
    <t>芒财农〔2023〕18号</t>
  </si>
  <si>
    <t>芒市财政局关于下达2023年省级财政衔接推进乡村振兴补助资金的通知德财农〔2023〕9号</t>
  </si>
  <si>
    <t>芒市2023年巩固拓展脱贫攻坚成果同乡村振兴有效衔接培育新型农业经营主体和创业致富带头人奖补项目</t>
  </si>
  <si>
    <t>下达2023年省级财政衔接推进乡村振兴补助资金（巩固拓展脱贫攻坚成果和乡村振兴任务）德财农〔2023〕58号</t>
  </si>
  <si>
    <t>云财农〔2022〕88号</t>
  </si>
  <si>
    <t>德财农〔2023〕60号</t>
  </si>
  <si>
    <t>芒财农〔2023〕145号</t>
  </si>
  <si>
    <t>芒市财政局关于下达2023年中央农业相关转移支付资金（第三批）的通知  德财农〔2023〕60号</t>
  </si>
  <si>
    <t>芒市2023年生产障碍耕地治理项目</t>
  </si>
  <si>
    <r>
      <rPr>
        <sz val="10"/>
        <color theme="1"/>
        <rFont val="Arial"/>
        <charset val="134"/>
      </rPr>
      <t>2023</t>
    </r>
    <r>
      <rPr>
        <sz val="10"/>
        <color theme="1"/>
        <rFont val="宋体"/>
        <charset val="134"/>
      </rPr>
      <t>年化肥减量增效（</t>
    </r>
    <r>
      <rPr>
        <sz val="10"/>
        <color theme="1"/>
        <rFont val="Arial"/>
        <charset val="134"/>
      </rPr>
      <t>“</t>
    </r>
    <r>
      <rPr>
        <sz val="10"/>
        <color theme="1"/>
        <rFont val="宋体"/>
        <charset val="134"/>
      </rPr>
      <t>三新</t>
    </r>
    <r>
      <rPr>
        <sz val="10"/>
        <color theme="1"/>
        <rFont val="Arial"/>
        <charset val="134"/>
      </rPr>
      <t>”</t>
    </r>
    <r>
      <rPr>
        <sz val="10"/>
        <color theme="1"/>
        <rFont val="宋体"/>
        <charset val="134"/>
      </rPr>
      <t>技术）项目专项资金（直达资金）</t>
    </r>
  </si>
  <si>
    <t>云财农〔2023〕33号</t>
  </si>
  <si>
    <t>德财农〔2023〕19号</t>
  </si>
  <si>
    <t>芒财农〔2023〕100号</t>
  </si>
  <si>
    <t>芒市财政局关于下达2023年省级水利专项资金预算的通知德财农〔2023〕19号</t>
  </si>
  <si>
    <r>
      <rPr>
        <sz val="10"/>
        <color theme="1"/>
        <rFont val="宋体"/>
        <charset val="134"/>
      </rPr>
      <t>芒市</t>
    </r>
    <r>
      <rPr>
        <sz val="10"/>
        <rFont val="宋体"/>
        <charset val="134"/>
      </rPr>
      <t>2023年农村公厕建设项目</t>
    </r>
  </si>
  <si>
    <t>芒财农〔2023〕124号</t>
  </si>
  <si>
    <t>2021年结余衔接资金统筹后重新安排</t>
  </si>
  <si>
    <t>市级</t>
  </si>
  <si>
    <t>芒财农〔2023〕125号</t>
  </si>
  <si>
    <t>2021年结余其他涉农资金统筹后重新安排</t>
  </si>
  <si>
    <t>芒财农〔2023〕126号</t>
  </si>
  <si>
    <t>2023年市级切块衔接资金</t>
  </si>
  <si>
    <t>云财农〔2023〕29 号</t>
  </si>
  <si>
    <t>德财农〔2023〕33号</t>
  </si>
  <si>
    <t>芒财农〔2023〕118号</t>
  </si>
  <si>
    <t>芒市财政局关于下达2023年省级农业发展专项资金的通知德财农〔2023〕33号</t>
  </si>
  <si>
    <t>芒市2023年农产品质量安全县级例行监测项目</t>
  </si>
  <si>
    <t>芒市2023年农业生态保护项目</t>
  </si>
  <si>
    <t>芒市水稻生产全程机械化示范项目</t>
  </si>
  <si>
    <t>芒市2023年智能化叠盘暗出苗1+N育供秧水稻全程机械化示范样板项目</t>
  </si>
  <si>
    <t>芒财农〔2023〕129号</t>
  </si>
  <si>
    <t>云财农〔2023〕69号</t>
  </si>
  <si>
    <t>德财农〔2023〕42号</t>
  </si>
  <si>
    <t>芒财农〔2023〕146号</t>
  </si>
  <si>
    <t>芒市财政局关于下达2023年中央财政衔接推进乡村振兴补助资金的通知德财农〔2023〕42号</t>
  </si>
  <si>
    <t>芒市遮放农场社区管理委员会咖啡产业优势特色集群建设项目</t>
  </si>
  <si>
    <t>欠发达国有农场巩固提升任务</t>
  </si>
  <si>
    <t>芒财预〔2023〕101号</t>
  </si>
  <si>
    <t>下达市级财政衔接推进乡村振兴补助资金（切块）用于2022年咖啡产业集群项目建设资金b</t>
  </si>
  <si>
    <r>
      <rPr>
        <sz val="10"/>
        <color theme="1"/>
        <rFont val="Arial"/>
        <charset val="134"/>
      </rPr>
      <t>2022</t>
    </r>
    <r>
      <rPr>
        <sz val="10"/>
        <color theme="1"/>
        <rFont val="宋体"/>
        <charset val="134"/>
      </rPr>
      <t>年咖啡产业集群项目补助资金</t>
    </r>
  </si>
  <si>
    <r>
      <rPr>
        <sz val="10"/>
        <color theme="1"/>
        <rFont val="Arial"/>
        <charset val="134"/>
      </rPr>
      <t>2023</t>
    </r>
    <r>
      <rPr>
        <sz val="10"/>
        <color theme="1"/>
        <rFont val="宋体"/>
        <charset val="134"/>
      </rPr>
      <t>年风平镇那目片区高标准农田建设项目专项资金</t>
    </r>
  </si>
  <si>
    <t>云财农〔2023〕77号</t>
  </si>
  <si>
    <t>德财农〔2023〕46号</t>
  </si>
  <si>
    <t>芒财农〔2023〕136号</t>
  </si>
  <si>
    <t>芒市财政局关于下达2023年中央农业产业发展资金（第二批）</t>
  </si>
  <si>
    <t>芒市2023年蚕桑产业发展项目</t>
  </si>
  <si>
    <t>云财农〔2023〕79号</t>
  </si>
  <si>
    <t>德财农〔2023〕63号</t>
  </si>
  <si>
    <t>芒财农〔2023〕154号</t>
  </si>
  <si>
    <t>芒市财政局关于下达2023年中央农业经营主体能力提升资金的通知</t>
  </si>
  <si>
    <t>芒市2023年基层农技推广体系改革与建设项目</t>
  </si>
  <si>
    <t>芒市现代农业科技示范建设项目</t>
  </si>
  <si>
    <t>云财农〔2023〕96号</t>
  </si>
  <si>
    <t>德财农〔2023〕65号</t>
  </si>
  <si>
    <t>芒财农〔2023〕155号</t>
  </si>
  <si>
    <t>关于调整省级农业发展专项资金（粮食生产）的通知</t>
  </si>
  <si>
    <t>云财农〔2022〕279 号</t>
  </si>
  <si>
    <t>德财农〔2022〕141号</t>
  </si>
  <si>
    <t>芒财农〔2023〕16号</t>
  </si>
  <si>
    <t>芒市财政局关于提前下达2023年中央水利发展资金预算的通知德财农〔2022〕141号</t>
  </si>
  <si>
    <t>芒市水利局</t>
  </si>
  <si>
    <t>芒海镇赖南村饮水工程建设项目</t>
  </si>
  <si>
    <t>农村饮水安全工程维修养护</t>
  </si>
  <si>
    <t>山洪灾害防治非工程措施设施维修养护</t>
  </si>
  <si>
    <t>芒市帮滇河山洪沟治理工程</t>
  </si>
  <si>
    <t>山洪灾害防治</t>
  </si>
  <si>
    <t>芒市2023年中央资金小型水库维修养护项目</t>
  </si>
  <si>
    <t>小型水库维修养护</t>
  </si>
  <si>
    <t>2023年农业水价综合改革项目</t>
  </si>
  <si>
    <t>农业水价综合改革</t>
  </si>
  <si>
    <t>芒市重点农业灌溉、农村人饮取水在线监测项目</t>
  </si>
  <si>
    <t>水资源管理</t>
  </si>
  <si>
    <t>云财农〔2022〕287 号</t>
  </si>
  <si>
    <t>德财农〔2022〕146号</t>
  </si>
  <si>
    <t>芒财农〔2023〕119号</t>
  </si>
  <si>
    <t>芒市财政局关于提前下达2023年省级水利专项资金预算的通知德财农〔2022〕146号</t>
  </si>
  <si>
    <t>德宏州芒市沿边行政村农村供水保障项目—遮放镇河边寨村、邦达村</t>
  </si>
  <si>
    <t>三台山德昂族乡出冬瓜村人畜饮水深水井取水项目</t>
  </si>
  <si>
    <t>芒市乡村振兴局</t>
  </si>
  <si>
    <t>2023年脱贫人口小额信贷贴息</t>
  </si>
  <si>
    <t>芒市脱贫人口高标准培训模式输送比亚迪公司就业项目</t>
  </si>
  <si>
    <t>2023年雨露计划</t>
  </si>
  <si>
    <t>芒市交通运输局</t>
  </si>
  <si>
    <t>芒市幸福村至和谐小学公路</t>
  </si>
  <si>
    <t>芒市自然资源局</t>
  </si>
  <si>
    <t>芒市村庄规划</t>
  </si>
  <si>
    <t>少数民族发展任务</t>
  </si>
  <si>
    <t>芒市住房和城乡建设局</t>
  </si>
  <si>
    <t>芒市现代化边境幸福村生活垃圾治理项目</t>
  </si>
  <si>
    <t>芒市人力资源和社会保障局</t>
  </si>
  <si>
    <t>芒市脱贫人口和监测对象跨省务工一次性交通补助</t>
  </si>
  <si>
    <t>其他</t>
  </si>
  <si>
    <t>芒市2023年监测对象乡村公益性岗位</t>
  </si>
  <si>
    <t>五岔路乡政府</t>
  </si>
  <si>
    <t>五岔路乡志丹小组道路挡墙排水沟整治项目</t>
  </si>
  <si>
    <t>遮放镇人民政府</t>
  </si>
  <si>
    <t>遮放镇弄坎村农产品交易中心建设项目</t>
  </si>
  <si>
    <t>遮放镇河边寨村农村生活污水治理改造项目</t>
  </si>
  <si>
    <t>遮放镇邦达村农村生活污水治理改造项目</t>
  </si>
  <si>
    <t>遮放镇河边寨村育苗基地标准化厂房建设项目</t>
  </si>
  <si>
    <t>芒海镇人民政府</t>
  </si>
  <si>
    <t>芒海镇农产品交易中心建设项目</t>
  </si>
  <si>
    <t>芒海镇赖南村农村生活污水治理改造项目</t>
  </si>
  <si>
    <t>芒海镇吕尹村农村生活污水治理改造项目</t>
  </si>
  <si>
    <t>芒海镇解放大沟、户古沟农田水利建设项目</t>
  </si>
  <si>
    <t>风平镇人民政府</t>
  </si>
  <si>
    <t>芒市风平镇黎明村委会蔡坪小组2023年中央财政以工代赈项目</t>
  </si>
  <si>
    <t>以工代赈任务</t>
  </si>
  <si>
    <t>风平镇法帕村工厂化育苗基地建设项目</t>
  </si>
  <si>
    <t>云财农〔2023〕59 号</t>
  </si>
  <si>
    <t>德财农〔2023〕39号</t>
  </si>
  <si>
    <t>芒财农〔2023〕123号</t>
  </si>
  <si>
    <t>芒市财政局关于下达2023年省级财政衔接推进乡村振兴补助资金的通知德财农〔2023〕39号</t>
  </si>
  <si>
    <t>芒市风平镇黎明村委会便民服务中心建设项目</t>
  </si>
  <si>
    <t>西山乡人民政府</t>
  </si>
  <si>
    <t>芒市西山乡茶叶产业增收标准化加工厂建设项目</t>
  </si>
  <si>
    <t>西山乡弄丙村饮水提质增效建设项目</t>
  </si>
  <si>
    <t>中山乡人民政府</t>
  </si>
  <si>
    <t>中山乡坚果加工厂二期建设项目</t>
  </si>
  <si>
    <t>中山乡芒丙村农田灌溉沟渠建设项目</t>
  </si>
  <si>
    <t>遮放农场社区管理委员会</t>
  </si>
  <si>
    <t>遮放农场咖啡精深加工生产线建设项目</t>
  </si>
  <si>
    <t>遮放农场咖啡苗圃基地建设项目</t>
  </si>
  <si>
    <t>轩岗乡人民政府</t>
  </si>
  <si>
    <t>芒市轩岗乡顺和村2023年易地扶贫搬迁后续扶持以奖代补示范安置区项目</t>
  </si>
  <si>
    <t>轩岗乡芹菜塘村宏福小组人居环境提升项目</t>
  </si>
  <si>
    <t>芒市镇人民政府</t>
  </si>
  <si>
    <t>大湾村委会街坡小组生产道路建设项目</t>
  </si>
  <si>
    <t>芒市委统战部（芒市民族宗教事务局）</t>
  </si>
  <si>
    <t>芒市2023年民族村寨旅游提升项目</t>
  </si>
  <si>
    <t>芒市2023年11月整合方案资金汇总表（按单位）</t>
  </si>
  <si>
    <t>芒市2023年11月整合方案资金台账</t>
  </si>
  <si>
    <t>产业项目金额</t>
  </si>
  <si>
    <t>产业占比</t>
  </si>
  <si>
    <t>芒市2023年11月衔接资金汇总表（按单位）</t>
  </si>
  <si>
    <t>芒市2023年11月衔接资金汇总表（按资金任务）</t>
  </si>
  <si>
    <t>资金任务</t>
  </si>
  <si>
    <t>产业项目</t>
  </si>
  <si>
    <t>中央合计</t>
  </si>
  <si>
    <t>省级合计</t>
  </si>
  <si>
    <t>市级合计</t>
  </si>
  <si>
    <t>芒市2023年11月衔接资金台账</t>
  </si>
  <si>
    <t>芒市2023年11月中央和省衔接资金汇总表（按单位）</t>
  </si>
  <si>
    <t>芒市2023年11月中央和省级衔接资金台账</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</si>
</sst>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0_);[Red]\(0.0000\)"/>
    <numFmt numFmtId="177" formatCode="#,##0.00_ "/>
    <numFmt numFmtId="178" formatCode="0.00_ "/>
  </numFmts>
  <fonts count="37">
    <font>
      <sz val="11"/>
      <color theme="1"/>
      <name val="宋体"/>
      <charset val="134"/>
      <scheme val="minor"/>
    </font>
    <font>
      <sz val="22"/>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ajor"/>
    </font>
    <font>
      <sz val="10"/>
      <name val="宋体"/>
      <charset val="134"/>
      <scheme val="minor"/>
    </font>
    <font>
      <sz val="10"/>
      <name val="宋体"/>
      <charset val="0"/>
      <scheme val="major"/>
    </font>
    <font>
      <sz val="10"/>
      <color theme="1"/>
      <name val="宋体"/>
      <charset val="0"/>
      <scheme val="major"/>
    </font>
    <font>
      <sz val="10"/>
      <color indexed="8"/>
      <name val="宋体"/>
      <charset val="134"/>
    </font>
    <font>
      <sz val="10"/>
      <color theme="1"/>
      <name val="宋体"/>
      <charset val="134"/>
      <scheme val="major"/>
    </font>
    <font>
      <sz val="12"/>
      <color theme="1"/>
      <name val="宋体"/>
      <charset val="134"/>
      <scheme val="minor"/>
    </font>
    <font>
      <b/>
      <sz val="12"/>
      <color theme="1"/>
      <name val="宋体"/>
      <charset val="134"/>
      <scheme val="minor"/>
    </font>
    <font>
      <sz val="12"/>
      <color theme="1"/>
      <name val="宋体"/>
      <charset val="134"/>
    </font>
    <font>
      <sz val="12"/>
      <name val="宋体"/>
      <charset val="134"/>
    </font>
    <font>
      <sz val="10"/>
      <color theme="1"/>
      <name val="Arial"/>
      <charset val="134"/>
    </font>
    <font>
      <b/>
      <sz val="16"/>
      <color theme="1"/>
      <name val="宋体"/>
      <charset val="134"/>
      <scheme val="minor"/>
    </font>
    <font>
      <sz val="10"/>
      <name val="宋体"/>
      <charset val="0"/>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8" fillId="19" borderId="0" applyNumberFormat="0" applyBorder="0" applyAlignment="0" applyProtection="0">
      <alignment vertical="center"/>
    </xf>
    <xf numFmtId="0" fontId="29" fillId="1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6" borderId="8" applyNumberFormat="0" applyFont="0" applyAlignment="0" applyProtection="0">
      <alignment vertical="center"/>
    </xf>
    <xf numFmtId="0" fontId="21" fillId="15"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7" applyNumberFormat="0" applyFill="0" applyAlignment="0" applyProtection="0">
      <alignment vertical="center"/>
    </xf>
    <xf numFmtId="0" fontId="19" fillId="0" borderId="7" applyNumberFormat="0" applyFill="0" applyAlignment="0" applyProtection="0">
      <alignment vertical="center"/>
    </xf>
    <xf numFmtId="0" fontId="21" fillId="20" borderId="0" applyNumberFormat="0" applyBorder="0" applyAlignment="0" applyProtection="0">
      <alignment vertical="center"/>
    </xf>
    <xf numFmtId="0" fontId="25" fillId="0" borderId="13" applyNumberFormat="0" applyFill="0" applyAlignment="0" applyProtection="0">
      <alignment vertical="center"/>
    </xf>
    <xf numFmtId="0" fontId="21" fillId="26" borderId="0" applyNumberFormat="0" applyBorder="0" applyAlignment="0" applyProtection="0">
      <alignment vertical="center"/>
    </xf>
    <xf numFmtId="0" fontId="35" fillId="18" borderId="14" applyNumberFormat="0" applyAlignment="0" applyProtection="0">
      <alignment vertical="center"/>
    </xf>
    <xf numFmtId="0" fontId="30" fillId="18" borderId="10" applyNumberFormat="0" applyAlignment="0" applyProtection="0">
      <alignment vertical="center"/>
    </xf>
    <xf numFmtId="0" fontId="27" fillId="12" borderId="9" applyNumberFormat="0" applyAlignment="0" applyProtection="0">
      <alignment vertical="center"/>
    </xf>
    <xf numFmtId="0" fontId="18" fillId="29" borderId="0" applyNumberFormat="0" applyBorder="0" applyAlignment="0" applyProtection="0">
      <alignment vertical="center"/>
    </xf>
    <xf numFmtId="0" fontId="21" fillId="24" borderId="0" applyNumberFormat="0" applyBorder="0" applyAlignment="0" applyProtection="0">
      <alignment vertical="center"/>
    </xf>
    <xf numFmtId="0" fontId="31" fillId="0" borderId="11" applyNumberFormat="0" applyFill="0" applyAlignment="0" applyProtection="0">
      <alignment vertical="center"/>
    </xf>
    <xf numFmtId="0" fontId="34" fillId="0" borderId="12" applyNumberFormat="0" applyFill="0" applyAlignment="0" applyProtection="0">
      <alignment vertical="center"/>
    </xf>
    <xf numFmtId="0" fontId="36" fillId="32" borderId="0" applyNumberFormat="0" applyBorder="0" applyAlignment="0" applyProtection="0">
      <alignment vertical="center"/>
    </xf>
    <xf numFmtId="0" fontId="28" fillId="14" borderId="0" applyNumberFormat="0" applyBorder="0" applyAlignment="0" applyProtection="0">
      <alignment vertical="center"/>
    </xf>
    <xf numFmtId="0" fontId="18" fillId="33" borderId="0" applyNumberFormat="0" applyBorder="0" applyAlignment="0" applyProtection="0">
      <alignment vertical="center"/>
    </xf>
    <xf numFmtId="0" fontId="21" fillId="28"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21" fillId="27" borderId="0" applyNumberFormat="0" applyBorder="0" applyAlignment="0" applyProtection="0">
      <alignment vertical="center"/>
    </xf>
    <xf numFmtId="0" fontId="21" fillId="23" borderId="0" applyNumberFormat="0" applyBorder="0" applyAlignment="0" applyProtection="0">
      <alignment vertical="center"/>
    </xf>
    <xf numFmtId="0" fontId="18" fillId="30" borderId="0" applyNumberFormat="0" applyBorder="0" applyAlignment="0" applyProtection="0">
      <alignment vertical="center"/>
    </xf>
    <xf numFmtId="0" fontId="18" fillId="8" borderId="0" applyNumberFormat="0" applyBorder="0" applyAlignment="0" applyProtection="0">
      <alignment vertical="center"/>
    </xf>
    <xf numFmtId="0" fontId="21" fillId="7" borderId="0" applyNumberFormat="0" applyBorder="0" applyAlignment="0" applyProtection="0">
      <alignment vertical="center"/>
    </xf>
    <xf numFmtId="0" fontId="18" fillId="22" borderId="0" applyNumberFormat="0" applyBorder="0" applyAlignment="0" applyProtection="0">
      <alignment vertical="center"/>
    </xf>
    <xf numFmtId="0" fontId="21" fillId="34" borderId="0" applyNumberFormat="0" applyBorder="0" applyAlignment="0" applyProtection="0">
      <alignment vertical="center"/>
    </xf>
    <xf numFmtId="0" fontId="21" fillId="5" borderId="0" applyNumberFormat="0" applyBorder="0" applyAlignment="0" applyProtection="0">
      <alignment vertical="center"/>
    </xf>
    <xf numFmtId="0" fontId="18" fillId="4" borderId="0" applyNumberFormat="0" applyBorder="0" applyAlignment="0" applyProtection="0">
      <alignment vertical="center"/>
    </xf>
    <xf numFmtId="0" fontId="21" fillId="25" borderId="0" applyNumberFormat="0" applyBorder="0" applyAlignment="0" applyProtection="0">
      <alignment vertical="center"/>
    </xf>
    <xf numFmtId="0" fontId="15" fillId="0" borderId="0"/>
    <xf numFmtId="0" fontId="14" fillId="0" borderId="0"/>
    <xf numFmtId="0" fontId="0" fillId="0" borderId="0">
      <alignment vertical="center"/>
    </xf>
    <xf numFmtId="0" fontId="14" fillId="0" borderId="0">
      <alignment vertical="center"/>
    </xf>
  </cellStyleXfs>
  <cellXfs count="175">
    <xf numFmtId="0" fontId="0" fillId="0" borderId="0" xfId="0">
      <alignment vertical="center"/>
    </xf>
    <xf numFmtId="0" fontId="0" fillId="0" borderId="0" xfId="0" applyFill="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center" vertical="center"/>
    </xf>
    <xf numFmtId="10" fontId="0" fillId="0" borderId="0" xfId="0" applyNumberForma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wrapText="1"/>
    </xf>
    <xf numFmtId="0" fontId="0" fillId="0" borderId="1" xfId="0" applyBorder="1">
      <alignment vertical="center"/>
    </xf>
    <xf numFmtId="0" fontId="0" fillId="0" borderId="1" xfId="0" applyBorder="1" applyAlignment="1">
      <alignment horizontal="right" vertical="center" wrapText="1"/>
    </xf>
    <xf numFmtId="0" fontId="2" fillId="0" borderId="1" xfId="0" applyFont="1" applyFill="1" applyBorder="1" applyAlignment="1">
      <alignment vertical="center" wrapText="1"/>
    </xf>
    <xf numFmtId="0" fontId="0" fillId="0" borderId="1" xfId="0"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3" xfId="0" applyFont="1" applyFill="1" applyBorder="1" applyAlignment="1">
      <alignment horizontal="center" vertical="center" wrapText="1"/>
    </xf>
    <xf numFmtId="0" fontId="3" fillId="0" borderId="1" xfId="0" applyFont="1" applyFill="1" applyBorder="1" applyAlignment="1">
      <alignment vertical="center" wrapText="1"/>
    </xf>
    <xf numFmtId="14" fontId="2"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2" fillId="0" borderId="1" xfId="49" applyNumberFormat="1" applyFont="1" applyFill="1" applyBorder="1" applyAlignment="1">
      <alignment vertical="center" wrapText="1"/>
    </xf>
    <xf numFmtId="176" fontId="5" fillId="0" borderId="1" xfId="0" applyNumberFormat="1"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Fill="1" applyBorder="1" applyAlignment="1">
      <alignment horizontal="left" vertical="center" wrapText="1"/>
    </xf>
    <xf numFmtId="176" fontId="7" fillId="0" borderId="4" xfId="0" applyNumberFormat="1" applyFont="1" applyFill="1" applyBorder="1" applyAlignment="1">
      <alignment vertical="center" wrapText="1"/>
    </xf>
    <xf numFmtId="176" fontId="7" fillId="0" borderId="1" xfId="0" applyNumberFormat="1" applyFont="1" applyFill="1" applyBorder="1" applyAlignment="1">
      <alignment vertical="center" wrapText="1"/>
    </xf>
    <xf numFmtId="176" fontId="7" fillId="0" borderId="5" xfId="0" applyNumberFormat="1" applyFont="1" applyFill="1" applyBorder="1" applyAlignment="1">
      <alignment horizontal="center" vertical="center" wrapText="1"/>
    </xf>
    <xf numFmtId="0" fontId="2" fillId="0" borderId="1" xfId="0" applyFont="1" applyBorder="1" applyAlignment="1">
      <alignment vertical="center" wrapText="1"/>
    </xf>
    <xf numFmtId="49" fontId="2" fillId="0" borderId="1" xfId="49" applyNumberFormat="1" applyFont="1" applyBorder="1" applyAlignment="1">
      <alignment vertical="center" wrapText="1"/>
    </xf>
    <xf numFmtId="0" fontId="3" fillId="0" borderId="1" xfId="0"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center" vertical="center" wrapText="1"/>
    </xf>
    <xf numFmtId="178" fontId="5" fillId="0" borderId="1"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7" fillId="0" borderId="4"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1" fillId="0" borderId="0" xfId="0" applyFont="1" applyFill="1" applyAlignment="1">
      <alignment horizontal="center" vertical="center"/>
    </xf>
    <xf numFmtId="0" fontId="0" fillId="0" borderId="0" xfId="0" applyFill="1" applyAlignment="1">
      <alignment horizontal="center" vertical="center"/>
    </xf>
    <xf numFmtId="10"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 xfId="0" applyFill="1" applyBorder="1">
      <alignment vertical="center"/>
    </xf>
    <xf numFmtId="10" fontId="0" fillId="0" borderId="1" xfId="0" applyNumberFormat="1" applyBorder="1" applyAlignment="1">
      <alignment vertical="center" wrapText="1"/>
    </xf>
    <xf numFmtId="0" fontId="2" fillId="0" borderId="1" xfId="0" applyFont="1" applyFill="1" applyBorder="1" applyAlignment="1">
      <alignment horizontal="center" vertical="center" wrapText="1"/>
    </xf>
    <xf numFmtId="0" fontId="3" fillId="2" borderId="6" xfId="0" applyFont="1" applyFill="1" applyBorder="1" applyAlignment="1">
      <alignment horizontal="center" vertical="center"/>
    </xf>
    <xf numFmtId="177" fontId="3" fillId="2" borderId="1" xfId="0" applyNumberFormat="1" applyFont="1" applyFill="1" applyBorder="1">
      <alignment vertical="center"/>
    </xf>
    <xf numFmtId="10" fontId="3" fillId="2" borderId="1" xfId="0" applyNumberFormat="1" applyFont="1" applyFill="1" applyBorder="1">
      <alignment vertical="center"/>
    </xf>
    <xf numFmtId="0" fontId="2" fillId="2"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1" xfId="0" applyNumberFormat="1" applyFont="1" applyBorder="1">
      <alignment vertical="center"/>
    </xf>
    <xf numFmtId="10" fontId="3" fillId="0" borderId="1" xfId="0" applyNumberFormat="1" applyFont="1" applyBorder="1">
      <alignment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xf>
    <xf numFmtId="177" fontId="6"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lignment vertical="center"/>
    </xf>
    <xf numFmtId="10" fontId="3" fillId="0" borderId="1" xfId="0" applyNumberFormat="1" applyFont="1" applyFill="1" applyBorder="1">
      <alignment vertical="center"/>
    </xf>
    <xf numFmtId="177" fontId="6" fillId="3"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xf>
    <xf numFmtId="177" fontId="6" fillId="0" borderId="1" xfId="0" applyNumberFormat="1" applyFont="1" applyFill="1" applyBorder="1" applyAlignment="1" applyProtection="1">
      <alignment horizontal="center" vertical="center"/>
    </xf>
    <xf numFmtId="177" fontId="4" fillId="0"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shrinkToFit="1"/>
    </xf>
    <xf numFmtId="177" fontId="3" fillId="0" borderId="1" xfId="0" applyNumberFormat="1" applyFont="1" applyFill="1" applyBorder="1" applyAlignment="1">
      <alignment horizontal="center" vertical="center" wrapText="1"/>
    </xf>
    <xf numFmtId="0" fontId="3" fillId="2" borderId="1" xfId="0" applyFont="1" applyFill="1" applyBorder="1">
      <alignment vertical="center"/>
    </xf>
    <xf numFmtId="177" fontId="4" fillId="0" borderId="1" xfId="0" applyNumberFormat="1" applyFont="1" applyFill="1" applyBorder="1" applyAlignment="1">
      <alignment horizontal="center" vertical="center" shrinkToFit="1"/>
    </xf>
    <xf numFmtId="177" fontId="4" fillId="0" borderId="1" xfId="0" applyNumberFormat="1" applyFont="1" applyFill="1" applyBorder="1" applyAlignment="1">
      <alignment horizontal="right" vertical="center" shrinkToFit="1"/>
    </xf>
    <xf numFmtId="177" fontId="6" fillId="0" borderId="1" xfId="0" applyNumberFormat="1" applyFont="1" applyFill="1" applyBorder="1" applyAlignment="1">
      <alignment horizontal="center" vertical="center"/>
    </xf>
    <xf numFmtId="10" fontId="3" fillId="0" borderId="1" xfId="0" applyNumberFormat="1" applyFont="1" applyFill="1" applyBorder="1">
      <alignment vertical="center"/>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0" fontId="3" fillId="2" borderId="0" xfId="0" applyFont="1" applyFill="1">
      <alignment vertical="center"/>
    </xf>
    <xf numFmtId="0" fontId="10"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lignment vertical="center"/>
    </xf>
    <xf numFmtId="0" fontId="2" fillId="0" borderId="4" xfId="0" applyFont="1" applyFill="1" applyBorder="1" applyAlignment="1">
      <alignment horizontal="center" vertical="center" wrapText="1"/>
    </xf>
    <xf numFmtId="0" fontId="0" fillId="0" borderId="4" xfId="0" applyFill="1" applyBorder="1" applyAlignment="1">
      <alignment horizontal="center" vertical="center"/>
    </xf>
    <xf numFmtId="177" fontId="9"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shrinkToFit="1"/>
    </xf>
    <xf numFmtId="177" fontId="3" fillId="0" borderId="4" xfId="0" applyNumberFormat="1" applyFont="1" applyFill="1" applyBorder="1">
      <alignment vertical="center"/>
    </xf>
    <xf numFmtId="10" fontId="3" fillId="0" borderId="4" xfId="0" applyNumberFormat="1" applyFont="1" applyFill="1" applyBorder="1">
      <alignment vertical="center"/>
    </xf>
    <xf numFmtId="0" fontId="9" fillId="0" borderId="4" xfId="0" applyFont="1" applyFill="1" applyBorder="1" applyAlignment="1">
      <alignment horizontal="left" vertical="center" wrapText="1"/>
    </xf>
    <xf numFmtId="0" fontId="11" fillId="0" borderId="0" xfId="0" applyFont="1">
      <alignment vertical="center"/>
    </xf>
    <xf numFmtId="0" fontId="11" fillId="0" borderId="0" xfId="0" applyNumberFormat="1" applyFont="1">
      <alignment vertical="center"/>
    </xf>
    <xf numFmtId="0" fontId="11" fillId="0" borderId="0" xfId="0" applyFont="1" applyAlignment="1">
      <alignment vertical="center" wrapText="1"/>
    </xf>
    <xf numFmtId="10" fontId="11" fillId="0" borderId="0" xfId="0" applyNumberFormat="1" applyFont="1">
      <alignment vertical="center"/>
    </xf>
    <xf numFmtId="0" fontId="12" fillId="0" borderId="0" xfId="0" applyNumberFormat="1"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10" fontId="12" fillId="0" borderId="0" xfId="0" applyNumberFormat="1" applyFont="1" applyAlignment="1">
      <alignment horizontal="center" vertical="center"/>
    </xf>
    <xf numFmtId="0"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0"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xf>
    <xf numFmtId="10" fontId="11" fillId="0" borderId="1" xfId="0" applyNumberFormat="1" applyFont="1" applyFill="1" applyBorder="1" applyAlignment="1">
      <alignment horizontal="center" vertical="center" wrapText="1"/>
    </xf>
    <xf numFmtId="0" fontId="11" fillId="0" borderId="1" xfId="0" applyFont="1" applyBorder="1">
      <alignment vertical="center"/>
    </xf>
    <xf numFmtId="0" fontId="13" fillId="2" borderId="1" xfId="0" applyNumberFormat="1"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right" vertical="center"/>
    </xf>
    <xf numFmtId="10" fontId="13" fillId="2" borderId="1" xfId="0" applyNumberFormat="1" applyFont="1" applyFill="1" applyBorder="1" applyAlignment="1">
      <alignment horizontal="right" vertical="center"/>
    </xf>
    <xf numFmtId="0" fontId="13" fillId="0" borderId="1" xfId="0" applyNumberFormat="1" applyFont="1" applyBorder="1" applyAlignment="1">
      <alignment horizontal="center" vertical="center"/>
    </xf>
    <xf numFmtId="177"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right" vertical="center" shrinkToFit="1"/>
    </xf>
    <xf numFmtId="177" fontId="13" fillId="0" borderId="1" xfId="0" applyNumberFormat="1" applyFont="1" applyFill="1" applyBorder="1" applyAlignment="1">
      <alignment horizontal="right" vertical="center"/>
    </xf>
    <xf numFmtId="10" fontId="13" fillId="0" borderId="1" xfId="0" applyNumberFormat="1" applyFont="1" applyFill="1" applyBorder="1" applyAlignment="1">
      <alignment horizontal="right" vertical="center"/>
    </xf>
    <xf numFmtId="177" fontId="13" fillId="0" borderId="1" xfId="0" applyNumberFormat="1" applyFont="1" applyBorder="1" applyAlignment="1">
      <alignment horizontal="right" vertical="center"/>
    </xf>
    <xf numFmtId="0" fontId="13" fillId="0" borderId="2" xfId="0" applyNumberFormat="1" applyFont="1" applyFill="1" applyBorder="1" applyAlignment="1">
      <alignment horizontal="center" vertical="center" wrapText="1"/>
    </xf>
    <xf numFmtId="177" fontId="11" fillId="0" borderId="1" xfId="0" applyNumberFormat="1" applyFont="1" applyFill="1" applyBorder="1">
      <alignment vertical="center"/>
    </xf>
    <xf numFmtId="177" fontId="13" fillId="0" borderId="1" xfId="0" applyNumberFormat="1" applyFont="1" applyFill="1" applyBorder="1" applyAlignment="1">
      <alignment horizontal="right" vertical="center"/>
    </xf>
    <xf numFmtId="177" fontId="11" fillId="0" borderId="2" xfId="0" applyNumberFormat="1" applyFont="1" applyFill="1" applyBorder="1">
      <alignment vertical="center"/>
    </xf>
    <xf numFmtId="0" fontId="11" fillId="0" borderId="1" xfId="0" applyFont="1" applyFill="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Border="1">
      <alignment vertical="center"/>
    </xf>
    <xf numFmtId="0" fontId="3" fillId="0" borderId="1" xfId="0" applyFont="1" applyFill="1" applyBorder="1">
      <alignment vertical="center"/>
    </xf>
    <xf numFmtId="49" fontId="15" fillId="0" borderId="1" xfId="49" applyNumberFormat="1" applyFill="1" applyBorder="1" applyAlignment="1">
      <alignment vertical="center" wrapText="1"/>
    </xf>
    <xf numFmtId="49" fontId="15" fillId="0" borderId="1" xfId="49" applyNumberFormat="1" applyFont="1" applyFill="1" applyBorder="1" applyAlignment="1">
      <alignment vertical="center" wrapText="1"/>
    </xf>
    <xf numFmtId="0" fontId="16" fillId="0" borderId="0" xfId="0" applyFont="1" applyAlignment="1">
      <alignment horizontal="center" vertical="center"/>
    </xf>
    <xf numFmtId="0" fontId="0" fillId="0" borderId="0" xfId="0" applyNumberFormat="1" applyAlignment="1">
      <alignment vertical="center"/>
    </xf>
    <xf numFmtId="0" fontId="0" fillId="0" borderId="0" xfId="0" applyAlignment="1">
      <alignment vertical="center"/>
    </xf>
    <xf numFmtId="10" fontId="0" fillId="0" borderId="1" xfId="0" applyNumberFormat="1" applyFill="1" applyBorder="1" applyAlignment="1">
      <alignment horizontal="center" vertical="center" wrapText="1"/>
    </xf>
    <xf numFmtId="10" fontId="0" fillId="2" borderId="1" xfId="0" applyNumberFormat="1" applyFill="1" applyBorder="1">
      <alignment vertical="center"/>
    </xf>
    <xf numFmtId="177" fontId="3" fillId="0" borderId="2" xfId="0" applyNumberFormat="1" applyFont="1" applyFill="1" applyBorder="1">
      <alignment vertical="center"/>
    </xf>
    <xf numFmtId="177" fontId="3" fillId="0" borderId="2" xfId="0" applyNumberFormat="1" applyFont="1" applyFill="1" applyBorder="1">
      <alignment vertical="center"/>
    </xf>
    <xf numFmtId="10" fontId="0" fillId="0" borderId="1" xfId="0" applyNumberFormat="1" applyFill="1" applyBorder="1">
      <alignment vertical="center"/>
    </xf>
    <xf numFmtId="177" fontId="3" fillId="0" borderId="1" xfId="0" applyNumberFormat="1" applyFont="1" applyFill="1" applyBorder="1">
      <alignment vertical="center"/>
    </xf>
    <xf numFmtId="0" fontId="0" fillId="2" borderId="1" xfId="0" applyFill="1" applyBorder="1" applyAlignment="1">
      <alignment horizontal="center" vertical="center"/>
    </xf>
    <xf numFmtId="49" fontId="15" fillId="0" borderId="1" xfId="49" applyNumberFormat="1" applyBorder="1" applyAlignment="1">
      <alignment vertical="center" wrapText="1"/>
    </xf>
    <xf numFmtId="49" fontId="15" fillId="0" borderId="1" xfId="49" applyNumberFormat="1" applyFont="1" applyBorder="1" applyAlignment="1">
      <alignment vertical="center" wrapText="1"/>
    </xf>
    <xf numFmtId="0" fontId="0" fillId="0" borderId="1" xfId="0" applyFill="1" applyBorder="1" applyAlignment="1">
      <alignment vertical="center" wrapText="1"/>
    </xf>
    <xf numFmtId="176" fontId="6" fillId="0" borderId="1" xfId="0" applyNumberFormat="1" applyFont="1" applyFill="1" applyBorder="1" applyAlignment="1">
      <alignment horizontal="left" vertical="center" wrapText="1"/>
    </xf>
    <xf numFmtId="0" fontId="3" fillId="0" borderId="1" xfId="0" applyFont="1" applyFill="1" applyBorder="1" applyAlignment="1">
      <alignment horizontal="right" vertical="center"/>
    </xf>
    <xf numFmtId="176" fontId="17"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0" xfId="0" applyNumberFormat="1">
      <alignment vertical="center"/>
    </xf>
    <xf numFmtId="0" fontId="16" fillId="0" borderId="0" xfId="0" applyNumberFormat="1" applyFont="1" applyAlignment="1">
      <alignment horizontal="center" vertical="center"/>
    </xf>
    <xf numFmtId="0" fontId="16" fillId="0" borderId="0" xfId="0" applyFont="1" applyAlignment="1">
      <alignment horizontal="center" vertical="center" wrapText="1"/>
    </xf>
    <xf numFmtId="10" fontId="16" fillId="0" borderId="0" xfId="0" applyNumberFormat="1" applyFont="1" applyAlignment="1">
      <alignment horizontal="center" vertical="center"/>
    </xf>
    <xf numFmtId="0" fontId="0" fillId="0" borderId="1" xfId="0" applyNumberFormat="1" applyBorder="1" applyAlignment="1">
      <alignment horizontal="center" vertical="center"/>
    </xf>
    <xf numFmtId="177"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right" vertical="center"/>
    </xf>
    <xf numFmtId="10" fontId="13" fillId="0" borderId="1" xfId="0" applyNumberFormat="1" applyFont="1" applyFill="1" applyBorder="1" applyAlignment="1">
      <alignment horizontal="right" vertical="center"/>
    </xf>
    <xf numFmtId="0" fontId="11" fillId="0" borderId="1" xfId="0" applyNumberFormat="1" applyFont="1" applyBorder="1" applyAlignment="1">
      <alignment horizontal="center" vertical="center"/>
    </xf>
    <xf numFmtId="0" fontId="11"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14预算安排项目资金清理统计表" xfId="50"/>
    <cellStyle name="常规 5" xfId="51"/>
    <cellStyle name="常规 2" xfId="52"/>
  </cellStyles>
  <tableStyles count="0" defaultTableStyle="TableStyleMedium2" defaultPivotStyle="PivotStyleLight16"/>
  <colors>
    <mruColors>
      <color rgb="00FF0000"/>
      <color rgb="00FFFF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21"/>
  <sheetViews>
    <sheetView workbookViewId="0">
      <selection activeCell="K10" sqref="K10"/>
    </sheetView>
  </sheetViews>
  <sheetFormatPr defaultColWidth="9" defaultRowHeight="14.25" outlineLevelCol="7"/>
  <cols>
    <col min="1" max="1" width="12.225" style="105" customWidth="1"/>
    <col min="2" max="2" width="40.6416666666667" style="106" customWidth="1"/>
    <col min="3" max="3" width="17.375" style="106" customWidth="1"/>
    <col min="4" max="4" width="24" style="104" customWidth="1"/>
    <col min="5" max="5" width="24.0666666666667" style="104" customWidth="1"/>
    <col min="6" max="6" width="22.6666666666667" style="104" customWidth="1"/>
    <col min="7" max="7" width="17.65" style="107" customWidth="1"/>
    <col min="8" max="8" width="25.65" style="104" customWidth="1"/>
    <col min="9" max="16384" width="9" style="104"/>
  </cols>
  <sheetData>
    <row r="1" s="104" customFormat="1" ht="29" customHeight="1" spans="1:8">
      <c r="A1" s="108" t="s">
        <v>0</v>
      </c>
      <c r="B1" s="109"/>
      <c r="C1" s="109"/>
      <c r="D1" s="110"/>
      <c r="E1" s="110"/>
      <c r="F1" s="110"/>
      <c r="G1" s="111"/>
      <c r="H1" s="110"/>
    </row>
    <row r="2" s="104" customFormat="1" ht="29" customHeight="1" spans="1:8">
      <c r="A2" s="112" t="s">
        <v>1</v>
      </c>
      <c r="B2" s="106"/>
      <c r="C2" s="106"/>
      <c r="D2" s="113"/>
      <c r="E2" s="113"/>
      <c r="F2" s="114" t="s">
        <v>2</v>
      </c>
      <c r="G2" s="115"/>
      <c r="H2" s="116"/>
    </row>
    <row r="3" s="104" customFormat="1" ht="33" customHeight="1" spans="1:8">
      <c r="A3" s="117" t="s">
        <v>3</v>
      </c>
      <c r="B3" s="118" t="s">
        <v>4</v>
      </c>
      <c r="C3" s="118" t="s">
        <v>5</v>
      </c>
      <c r="D3" s="119" t="s">
        <v>6</v>
      </c>
      <c r="E3" s="119" t="s">
        <v>7</v>
      </c>
      <c r="F3" s="119" t="s">
        <v>8</v>
      </c>
      <c r="G3" s="120" t="s">
        <v>9</v>
      </c>
      <c r="H3" s="121" t="s">
        <v>10</v>
      </c>
    </row>
    <row r="4" s="104" customFormat="1" ht="30" customHeight="1" spans="1:8">
      <c r="A4" s="122" t="s">
        <v>11</v>
      </c>
      <c r="B4" s="123"/>
      <c r="C4" s="122">
        <f>SUM(C5:C21)</f>
        <v>55</v>
      </c>
      <c r="D4" s="124">
        <f>SUM(D5:D21)</f>
        <v>136415200</v>
      </c>
      <c r="E4" s="124">
        <f>SUM(E5:E21)</f>
        <v>114094593.93</v>
      </c>
      <c r="F4" s="124">
        <f>SUM(F5:F21)</f>
        <v>22320606.07</v>
      </c>
      <c r="G4" s="125">
        <f t="shared" ref="G4:G20" si="0">E4/D4</f>
        <v>0.836377426635742</v>
      </c>
      <c r="H4" s="124"/>
    </row>
    <row r="5" s="104" customFormat="1" ht="33" customHeight="1" spans="1:8">
      <c r="A5" s="126">
        <v>1</v>
      </c>
      <c r="B5" s="127" t="s">
        <v>12</v>
      </c>
      <c r="C5" s="128">
        <v>17</v>
      </c>
      <c r="D5" s="129">
        <v>52164700</v>
      </c>
      <c r="E5" s="129">
        <v>42723486.22</v>
      </c>
      <c r="F5" s="130">
        <f t="shared" ref="F5:F20" si="1">D5-E5</f>
        <v>9441213.78</v>
      </c>
      <c r="G5" s="131">
        <f t="shared" si="0"/>
        <v>0.819011442987307</v>
      </c>
      <c r="H5" s="132"/>
    </row>
    <row r="6" s="104" customFormat="1" ht="33" customHeight="1" spans="1:8">
      <c r="A6" s="126">
        <v>2</v>
      </c>
      <c r="B6" s="127" t="s">
        <v>13</v>
      </c>
      <c r="C6" s="128">
        <v>8</v>
      </c>
      <c r="D6" s="129">
        <v>11420000</v>
      </c>
      <c r="E6" s="129">
        <v>9101062</v>
      </c>
      <c r="F6" s="130">
        <f t="shared" si="1"/>
        <v>2318938</v>
      </c>
      <c r="G6" s="131">
        <f t="shared" si="0"/>
        <v>0.796940630472855</v>
      </c>
      <c r="H6" s="132"/>
    </row>
    <row r="7" s="104" customFormat="1" ht="33" customHeight="1" spans="1:8">
      <c r="A7" s="126">
        <v>3</v>
      </c>
      <c r="B7" s="127" t="s">
        <v>14</v>
      </c>
      <c r="C7" s="128">
        <v>3</v>
      </c>
      <c r="D7" s="129">
        <v>6215200</v>
      </c>
      <c r="E7" s="129">
        <v>4608165.11</v>
      </c>
      <c r="F7" s="130">
        <f t="shared" si="1"/>
        <v>1607034.89</v>
      </c>
      <c r="G7" s="131">
        <f t="shared" si="0"/>
        <v>0.741434726155232</v>
      </c>
      <c r="H7" s="132"/>
    </row>
    <row r="8" s="104" customFormat="1" ht="33" customHeight="1" spans="1:8">
      <c r="A8" s="126">
        <v>4</v>
      </c>
      <c r="B8" s="127" t="s">
        <v>15</v>
      </c>
      <c r="C8" s="133">
        <v>1</v>
      </c>
      <c r="D8" s="134">
        <v>3500000</v>
      </c>
      <c r="E8" s="134">
        <v>3500000</v>
      </c>
      <c r="F8" s="130">
        <f t="shared" si="1"/>
        <v>0</v>
      </c>
      <c r="G8" s="131">
        <f t="shared" si="0"/>
        <v>1</v>
      </c>
      <c r="H8" s="132"/>
    </row>
    <row r="9" s="104" customFormat="1" ht="33" customHeight="1" spans="1:8">
      <c r="A9" s="126">
        <v>5</v>
      </c>
      <c r="B9" s="127" t="s">
        <v>16</v>
      </c>
      <c r="C9" s="128">
        <v>1</v>
      </c>
      <c r="D9" s="135">
        <v>2800000</v>
      </c>
      <c r="E9" s="135">
        <v>2800000</v>
      </c>
      <c r="F9" s="130">
        <f t="shared" si="1"/>
        <v>0</v>
      </c>
      <c r="G9" s="131">
        <f t="shared" si="0"/>
        <v>1</v>
      </c>
      <c r="H9" s="132"/>
    </row>
    <row r="10" s="104" customFormat="1" ht="33" customHeight="1" spans="1:8">
      <c r="A10" s="126">
        <v>6</v>
      </c>
      <c r="B10" s="127" t="s">
        <v>17</v>
      </c>
      <c r="C10" s="128">
        <v>2</v>
      </c>
      <c r="D10" s="129">
        <v>1511000</v>
      </c>
      <c r="E10" s="129">
        <v>1331400</v>
      </c>
      <c r="F10" s="130">
        <f t="shared" si="1"/>
        <v>179600</v>
      </c>
      <c r="G10" s="131">
        <f t="shared" si="0"/>
        <v>0.881138318994044</v>
      </c>
      <c r="H10" s="132"/>
    </row>
    <row r="11" s="104" customFormat="1" ht="33" customHeight="1" spans="1:8">
      <c r="A11" s="126">
        <v>7</v>
      </c>
      <c r="B11" s="127" t="s">
        <v>18</v>
      </c>
      <c r="C11" s="128">
        <v>1</v>
      </c>
      <c r="D11" s="134">
        <v>300000</v>
      </c>
      <c r="E11" s="134">
        <v>297800</v>
      </c>
      <c r="F11" s="130">
        <f t="shared" si="1"/>
        <v>2200</v>
      </c>
      <c r="G11" s="131">
        <f t="shared" si="0"/>
        <v>0.992666666666667</v>
      </c>
      <c r="H11" s="132"/>
    </row>
    <row r="12" s="104" customFormat="1" ht="33" customHeight="1" spans="1:8">
      <c r="A12" s="126">
        <v>8</v>
      </c>
      <c r="B12" s="127" t="s">
        <v>19</v>
      </c>
      <c r="C12" s="128">
        <v>4</v>
      </c>
      <c r="D12" s="135">
        <v>19015000</v>
      </c>
      <c r="E12" s="135">
        <v>17824893.6</v>
      </c>
      <c r="F12" s="130">
        <f t="shared" si="1"/>
        <v>1190106.4</v>
      </c>
      <c r="G12" s="131">
        <f t="shared" si="0"/>
        <v>0.937412232448067</v>
      </c>
      <c r="H12" s="132"/>
    </row>
    <row r="13" s="104" customFormat="1" ht="33" customHeight="1" spans="1:8">
      <c r="A13" s="126">
        <v>9</v>
      </c>
      <c r="B13" s="127" t="s">
        <v>20</v>
      </c>
      <c r="C13" s="128">
        <v>4</v>
      </c>
      <c r="D13" s="129">
        <v>13695000</v>
      </c>
      <c r="E13" s="129">
        <v>9300000</v>
      </c>
      <c r="F13" s="130">
        <f t="shared" si="1"/>
        <v>4395000</v>
      </c>
      <c r="G13" s="131">
        <f t="shared" si="0"/>
        <v>0.67907995618839</v>
      </c>
      <c r="H13" s="132"/>
    </row>
    <row r="14" s="104" customFormat="1" ht="33" customHeight="1" spans="1:8">
      <c r="A14" s="126">
        <v>10</v>
      </c>
      <c r="B14" s="127" t="s">
        <v>21</v>
      </c>
      <c r="C14" s="133">
        <v>3</v>
      </c>
      <c r="D14" s="136">
        <v>7700000</v>
      </c>
      <c r="E14" s="136">
        <v>6530400</v>
      </c>
      <c r="F14" s="130">
        <f t="shared" si="1"/>
        <v>1169600</v>
      </c>
      <c r="G14" s="131">
        <f t="shared" si="0"/>
        <v>0.848103896103896</v>
      </c>
      <c r="H14" s="132"/>
    </row>
    <row r="15" s="104" customFormat="1" ht="33" customHeight="1" spans="1:8">
      <c r="A15" s="126">
        <v>11</v>
      </c>
      <c r="B15" s="127" t="s">
        <v>22</v>
      </c>
      <c r="C15" s="128">
        <v>2</v>
      </c>
      <c r="D15" s="135">
        <v>5020000</v>
      </c>
      <c r="E15" s="135">
        <v>4802000</v>
      </c>
      <c r="F15" s="130">
        <f t="shared" si="1"/>
        <v>218000</v>
      </c>
      <c r="G15" s="131">
        <f t="shared" si="0"/>
        <v>0.956573705179283</v>
      </c>
      <c r="H15" s="132"/>
    </row>
    <row r="16" s="104" customFormat="1" ht="33" customHeight="1" spans="1:8">
      <c r="A16" s="126">
        <v>12</v>
      </c>
      <c r="B16" s="127" t="s">
        <v>23</v>
      </c>
      <c r="C16" s="128">
        <v>2</v>
      </c>
      <c r="D16" s="135">
        <v>5150000</v>
      </c>
      <c r="E16" s="135">
        <v>5150000</v>
      </c>
      <c r="F16" s="130">
        <f t="shared" si="1"/>
        <v>0</v>
      </c>
      <c r="G16" s="131">
        <f t="shared" si="0"/>
        <v>1</v>
      </c>
      <c r="H16" s="132"/>
    </row>
    <row r="17" s="104" customFormat="1" ht="33" customHeight="1" spans="1:8">
      <c r="A17" s="126">
        <v>13</v>
      </c>
      <c r="B17" s="127" t="s">
        <v>24</v>
      </c>
      <c r="C17" s="128">
        <v>2</v>
      </c>
      <c r="D17" s="135">
        <v>2280000</v>
      </c>
      <c r="E17" s="135">
        <v>2279983</v>
      </c>
      <c r="F17" s="130">
        <f t="shared" si="1"/>
        <v>17</v>
      </c>
      <c r="G17" s="131">
        <f t="shared" si="0"/>
        <v>0.999992543859649</v>
      </c>
      <c r="H17" s="132"/>
    </row>
    <row r="18" s="104" customFormat="1" ht="33" customHeight="1" spans="1:8">
      <c r="A18" s="126">
        <v>14</v>
      </c>
      <c r="B18" s="127" t="s">
        <v>25</v>
      </c>
      <c r="C18" s="128">
        <v>1</v>
      </c>
      <c r="D18" s="135">
        <v>600000</v>
      </c>
      <c r="E18" s="135">
        <v>600000</v>
      </c>
      <c r="F18" s="130">
        <f t="shared" si="1"/>
        <v>0</v>
      </c>
      <c r="G18" s="131">
        <f t="shared" si="0"/>
        <v>1</v>
      </c>
      <c r="H18" s="132"/>
    </row>
    <row r="19" s="104" customFormat="1" ht="36" customHeight="1" spans="1:8">
      <c r="A19" s="126">
        <v>15</v>
      </c>
      <c r="B19" s="127" t="s">
        <v>26</v>
      </c>
      <c r="C19" s="133">
        <v>1</v>
      </c>
      <c r="D19" s="136">
        <v>2371000</v>
      </c>
      <c r="E19" s="136">
        <v>2274000</v>
      </c>
      <c r="F19" s="130">
        <f t="shared" si="1"/>
        <v>97000</v>
      </c>
      <c r="G19" s="131">
        <f t="shared" si="0"/>
        <v>0.959088991986504</v>
      </c>
      <c r="H19" s="138"/>
    </row>
    <row r="20" s="104" customFormat="1" ht="44" customHeight="1" spans="1:8">
      <c r="A20" s="126">
        <v>16</v>
      </c>
      <c r="B20" s="127" t="s">
        <v>27</v>
      </c>
      <c r="C20" s="137">
        <v>2</v>
      </c>
      <c r="D20" s="134">
        <v>2173300</v>
      </c>
      <c r="E20" s="134">
        <v>822004</v>
      </c>
      <c r="F20" s="130">
        <f t="shared" si="1"/>
        <v>1351296</v>
      </c>
      <c r="G20" s="131">
        <f t="shared" si="0"/>
        <v>0.378228500437123</v>
      </c>
      <c r="H20" s="138"/>
    </row>
    <row r="21" ht="43" customHeight="1" spans="1:8">
      <c r="A21" s="173">
        <v>17</v>
      </c>
      <c r="B21" s="139" t="s">
        <v>28</v>
      </c>
      <c r="C21" s="140">
        <v>1</v>
      </c>
      <c r="D21" s="134">
        <v>500000</v>
      </c>
      <c r="E21" s="134">
        <v>149400</v>
      </c>
      <c r="F21" s="130">
        <f>D21-E21</f>
        <v>350600</v>
      </c>
      <c r="G21" s="131">
        <f>E21/D21</f>
        <v>0.2988</v>
      </c>
      <c r="H21" s="141"/>
    </row>
  </sheetData>
  <mergeCells count="2">
    <mergeCell ref="A1:H1"/>
    <mergeCell ref="A4:B4"/>
  </mergeCells>
  <pageMargins left="0.751388888888889" right="0.751388888888889" top="0.511805555555556" bottom="0.590277777777778" header="0.393055555555556" footer="0.511805555555556"/>
  <pageSetup paperSize="9" scale="7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08"/>
  <sheetViews>
    <sheetView workbookViewId="0">
      <pane xSplit="11" ySplit="4" topLeftCell="L5" activePane="bottomRight" state="frozen"/>
      <selection/>
      <selection pane="topRight"/>
      <selection pane="bottomLeft"/>
      <selection pane="bottomRight" activeCell="A1" sqref="$A1:$XFD1048576"/>
    </sheetView>
  </sheetViews>
  <sheetFormatPr defaultColWidth="9" defaultRowHeight="13.5"/>
  <cols>
    <col min="3" max="3" width="10.125" style="2"/>
    <col min="5" max="5" width="11.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1" customWidth="1"/>
    <col min="14" max="14" width="16"/>
    <col min="15" max="15" width="12.125" style="5"/>
    <col min="17" max="17" width="8.25" customWidth="1"/>
  </cols>
  <sheetData>
    <row r="1" customFormat="1" ht="32" customHeight="1" spans="1:18">
      <c r="A1" s="6" t="s">
        <v>29</v>
      </c>
      <c r="B1" s="6"/>
      <c r="C1" s="7"/>
      <c r="D1" s="6"/>
      <c r="E1" s="7"/>
      <c r="F1" s="6"/>
      <c r="G1" s="6"/>
      <c r="H1" s="6"/>
      <c r="I1" s="6"/>
      <c r="J1" s="6"/>
      <c r="K1" s="6"/>
      <c r="L1" s="6"/>
      <c r="M1" s="51"/>
      <c r="N1" s="6"/>
      <c r="O1" s="6"/>
      <c r="P1" s="6"/>
      <c r="Q1" s="6"/>
      <c r="R1" s="6"/>
    </row>
    <row r="2" customFormat="1" ht="32" customHeight="1" spans="1:18">
      <c r="A2" s="8" t="s">
        <v>1</v>
      </c>
      <c r="B2" s="8"/>
      <c r="C2" s="2"/>
      <c r="D2" s="8"/>
      <c r="E2" s="2"/>
      <c r="F2" s="4"/>
      <c r="G2" s="9"/>
      <c r="H2" s="4"/>
      <c r="I2" s="4"/>
      <c r="J2" s="4"/>
      <c r="K2" s="4"/>
      <c r="L2" s="4"/>
      <c r="M2" s="52"/>
      <c r="N2" s="4" t="s">
        <v>2</v>
      </c>
      <c r="O2" s="53"/>
      <c r="P2" s="4"/>
      <c r="Q2" s="4"/>
      <c r="R2" s="4"/>
    </row>
    <row r="3" customFormat="1" ht="53" customHeight="1" spans="1:18">
      <c r="A3" s="10" t="s">
        <v>30</v>
      </c>
      <c r="B3" s="10" t="s">
        <v>31</v>
      </c>
      <c r="C3" s="11" t="s">
        <v>32</v>
      </c>
      <c r="D3" s="10" t="s">
        <v>33</v>
      </c>
      <c r="E3" s="11" t="s">
        <v>34</v>
      </c>
      <c r="F3" s="10" t="s">
        <v>35</v>
      </c>
      <c r="G3" s="12" t="s">
        <v>36</v>
      </c>
      <c r="H3" s="13" t="s">
        <v>37</v>
      </c>
      <c r="I3" s="54" t="s">
        <v>38</v>
      </c>
      <c r="J3" s="54" t="s">
        <v>39</v>
      </c>
      <c r="K3" s="54" t="s">
        <v>40</v>
      </c>
      <c r="L3" s="10" t="s">
        <v>6</v>
      </c>
      <c r="M3" s="55" t="s">
        <v>7</v>
      </c>
      <c r="N3" s="10" t="s">
        <v>41</v>
      </c>
      <c r="O3" s="56" t="s">
        <v>42</v>
      </c>
      <c r="P3" s="57" t="s">
        <v>43</v>
      </c>
      <c r="Q3" s="57" t="s">
        <v>44</v>
      </c>
      <c r="R3" s="10" t="s">
        <v>45</v>
      </c>
    </row>
    <row r="4" customFormat="1" ht="36" customHeight="1" spans="1:18">
      <c r="A4" s="14" t="s">
        <v>46</v>
      </c>
      <c r="B4" s="15"/>
      <c r="C4" s="16"/>
      <c r="D4" s="15"/>
      <c r="E4" s="16"/>
      <c r="F4" s="15"/>
      <c r="G4" s="17"/>
      <c r="H4" s="15"/>
      <c r="I4" s="15"/>
      <c r="J4" s="15"/>
      <c r="K4" s="58"/>
      <c r="L4" s="59">
        <f>L39+L50+L56+L58+L60+L62+L67+L69+L78+L86+L91+L94+L98+L101+L104+L106+L108</f>
        <v>136415200</v>
      </c>
      <c r="M4" s="59">
        <f>M39+M50+M56+M58+M60+M62+M67+M69+M78+M86+M91+M94+M98+M101+M104+M106+M108</f>
        <v>114094593.93</v>
      </c>
      <c r="N4" s="59">
        <f>N39+N50+N56+N58+N60+N62+N67+N69+N78+N86+N91+N94+N98+N101+N104+N106+N108</f>
        <v>22320606.07</v>
      </c>
      <c r="O4" s="60">
        <f t="shared" ref="O4:O15" si="0">M4/L4</f>
        <v>0.836377426635742</v>
      </c>
      <c r="P4" s="61"/>
      <c r="Q4" s="59"/>
      <c r="R4" s="79"/>
    </row>
    <row r="5" customFormat="1" ht="48" spans="1:18">
      <c r="A5" s="18" t="s">
        <v>47</v>
      </c>
      <c r="B5" s="18" t="s">
        <v>48</v>
      </c>
      <c r="C5" s="19">
        <v>44907</v>
      </c>
      <c r="D5" s="12" t="s">
        <v>49</v>
      </c>
      <c r="E5" s="20">
        <v>44939</v>
      </c>
      <c r="F5" s="12" t="s">
        <v>50</v>
      </c>
      <c r="G5" s="21" t="s">
        <v>51</v>
      </c>
      <c r="H5" s="22" t="s">
        <v>52</v>
      </c>
      <c r="I5" s="57" t="s">
        <v>53</v>
      </c>
      <c r="J5" s="57" t="s">
        <v>54</v>
      </c>
      <c r="K5" s="57" t="s">
        <v>55</v>
      </c>
      <c r="L5" s="62">
        <v>4837500</v>
      </c>
      <c r="M5" s="63">
        <v>4424000</v>
      </c>
      <c r="N5" s="64">
        <f t="shared" ref="N5:N15" si="1">L5-M5</f>
        <v>413500</v>
      </c>
      <c r="O5" s="65">
        <f t="shared" si="0"/>
        <v>0.914521963824289</v>
      </c>
      <c r="P5" s="66" t="s">
        <v>55</v>
      </c>
      <c r="Q5" s="74" t="s">
        <v>56</v>
      </c>
      <c r="R5" s="86" t="s">
        <v>57</v>
      </c>
    </row>
    <row r="6" customFormat="1" ht="46" customHeight="1" spans="1:18">
      <c r="A6" s="18" t="s">
        <v>58</v>
      </c>
      <c r="B6" s="18" t="s">
        <v>59</v>
      </c>
      <c r="C6" s="19">
        <v>44903</v>
      </c>
      <c r="D6" s="12" t="s">
        <v>60</v>
      </c>
      <c r="E6" s="20">
        <v>44943</v>
      </c>
      <c r="F6" s="26" t="s">
        <v>61</v>
      </c>
      <c r="G6" s="86" t="s">
        <v>51</v>
      </c>
      <c r="H6" s="21" t="s">
        <v>62</v>
      </c>
      <c r="I6" s="66" t="s">
        <v>63</v>
      </c>
      <c r="J6" s="57" t="s">
        <v>54</v>
      </c>
      <c r="K6" s="57" t="s">
        <v>55</v>
      </c>
      <c r="L6" s="62">
        <v>9156000</v>
      </c>
      <c r="M6" s="63">
        <v>9058159.01</v>
      </c>
      <c r="N6" s="64">
        <f t="shared" si="1"/>
        <v>97840.9900000002</v>
      </c>
      <c r="O6" s="65">
        <f t="shared" si="0"/>
        <v>0.989314002839668</v>
      </c>
      <c r="P6" s="66" t="s">
        <v>55</v>
      </c>
      <c r="Q6" s="74" t="s">
        <v>56</v>
      </c>
      <c r="R6" s="164" t="s">
        <v>64</v>
      </c>
    </row>
    <row r="7" customFormat="1" ht="46" customHeight="1" spans="1:18">
      <c r="A7" s="18" t="s">
        <v>58</v>
      </c>
      <c r="B7" s="18" t="s">
        <v>59</v>
      </c>
      <c r="C7" s="19">
        <v>44903</v>
      </c>
      <c r="D7" s="12" t="s">
        <v>60</v>
      </c>
      <c r="E7" s="20">
        <v>44943</v>
      </c>
      <c r="F7" s="26" t="s">
        <v>65</v>
      </c>
      <c r="G7" s="86" t="s">
        <v>51</v>
      </c>
      <c r="H7" s="21" t="s">
        <v>66</v>
      </c>
      <c r="I7" s="66" t="s">
        <v>63</v>
      </c>
      <c r="J7" s="57" t="s">
        <v>54</v>
      </c>
      <c r="K7" s="57" t="s">
        <v>55</v>
      </c>
      <c r="L7" s="62">
        <v>7784000</v>
      </c>
      <c r="M7" s="63">
        <v>7746862.84</v>
      </c>
      <c r="N7" s="64">
        <f t="shared" si="1"/>
        <v>37137.1600000001</v>
      </c>
      <c r="O7" s="65">
        <f t="shared" si="0"/>
        <v>0.995229039054471</v>
      </c>
      <c r="P7" s="66" t="s">
        <v>55</v>
      </c>
      <c r="Q7" s="74" t="s">
        <v>56</v>
      </c>
      <c r="R7" s="164" t="s">
        <v>64</v>
      </c>
    </row>
    <row r="8" customFormat="1" ht="46" customHeight="1" spans="1:18">
      <c r="A8" s="12" t="s">
        <v>67</v>
      </c>
      <c r="B8" s="23" t="s">
        <v>68</v>
      </c>
      <c r="C8" s="19">
        <v>45076</v>
      </c>
      <c r="D8" s="12" t="s">
        <v>69</v>
      </c>
      <c r="E8" s="20">
        <v>45107</v>
      </c>
      <c r="F8" s="24" t="s">
        <v>70</v>
      </c>
      <c r="G8" s="12" t="s">
        <v>51</v>
      </c>
      <c r="H8" s="21" t="s">
        <v>66</v>
      </c>
      <c r="I8" s="66" t="s">
        <v>63</v>
      </c>
      <c r="J8" s="57" t="s">
        <v>54</v>
      </c>
      <c r="K8" s="57" t="s">
        <v>55</v>
      </c>
      <c r="L8" s="62">
        <v>1095000</v>
      </c>
      <c r="M8" s="71"/>
      <c r="N8" s="64">
        <f t="shared" si="1"/>
        <v>1095000</v>
      </c>
      <c r="O8" s="65">
        <f t="shared" si="0"/>
        <v>0</v>
      </c>
      <c r="P8" s="66" t="s">
        <v>55</v>
      </c>
      <c r="Q8" s="74" t="s">
        <v>56</v>
      </c>
      <c r="R8" s="164" t="s">
        <v>64</v>
      </c>
    </row>
    <row r="9" customFormat="1" ht="46" customHeight="1" spans="1:18">
      <c r="A9" s="12" t="s">
        <v>71</v>
      </c>
      <c r="B9" s="23" t="s">
        <v>72</v>
      </c>
      <c r="C9" s="19">
        <v>44727</v>
      </c>
      <c r="D9" s="12" t="s">
        <v>73</v>
      </c>
      <c r="E9" s="19">
        <v>45180</v>
      </c>
      <c r="F9" s="24" t="s">
        <v>74</v>
      </c>
      <c r="G9" s="12" t="s">
        <v>51</v>
      </c>
      <c r="H9" s="25" t="s">
        <v>66</v>
      </c>
      <c r="I9" s="67" t="s">
        <v>53</v>
      </c>
      <c r="J9" s="68" t="s">
        <v>75</v>
      </c>
      <c r="K9" s="57" t="s">
        <v>55</v>
      </c>
      <c r="L9" s="62">
        <v>3000000</v>
      </c>
      <c r="M9" s="69">
        <v>3000000</v>
      </c>
      <c r="N9" s="64">
        <f t="shared" si="1"/>
        <v>0</v>
      </c>
      <c r="O9" s="65">
        <f t="shared" si="0"/>
        <v>1</v>
      </c>
      <c r="P9" s="66" t="s">
        <v>55</v>
      </c>
      <c r="Q9" s="74" t="s">
        <v>56</v>
      </c>
      <c r="R9" s="86" t="s">
        <v>57</v>
      </c>
    </row>
    <row r="10" s="1" customFormat="1" ht="46" customHeight="1" spans="1:18">
      <c r="A10" s="18" t="s">
        <v>76</v>
      </c>
      <c r="B10" s="18" t="s">
        <v>77</v>
      </c>
      <c r="C10" s="19">
        <v>45207</v>
      </c>
      <c r="D10" s="12" t="s">
        <v>78</v>
      </c>
      <c r="E10" s="19">
        <v>45219</v>
      </c>
      <c r="F10" s="12" t="s">
        <v>79</v>
      </c>
      <c r="G10" s="12" t="s">
        <v>51</v>
      </c>
      <c r="H10" s="21" t="s">
        <v>66</v>
      </c>
      <c r="I10" s="57" t="s">
        <v>53</v>
      </c>
      <c r="J10" s="70" t="s">
        <v>75</v>
      </c>
      <c r="K10" s="57" t="s">
        <v>55</v>
      </c>
      <c r="L10" s="62">
        <v>751000</v>
      </c>
      <c r="M10" s="71"/>
      <c r="N10" s="71">
        <f t="shared" si="1"/>
        <v>751000</v>
      </c>
      <c r="O10" s="72">
        <f t="shared" si="0"/>
        <v>0</v>
      </c>
      <c r="P10" s="66" t="s">
        <v>55</v>
      </c>
      <c r="Q10" s="74" t="s">
        <v>56</v>
      </c>
      <c r="R10" s="86" t="s">
        <v>57</v>
      </c>
    </row>
    <row r="11" s="1" customFormat="1" ht="46" customHeight="1" spans="1:18">
      <c r="A11" s="18" t="s">
        <v>80</v>
      </c>
      <c r="B11" s="18" t="s">
        <v>81</v>
      </c>
      <c r="C11" s="19">
        <v>45207</v>
      </c>
      <c r="D11" s="12" t="s">
        <v>82</v>
      </c>
      <c r="E11" s="19">
        <v>45219</v>
      </c>
      <c r="F11" s="18" t="s">
        <v>83</v>
      </c>
      <c r="G11" s="12" t="s">
        <v>51</v>
      </c>
      <c r="H11" s="21" t="s">
        <v>66</v>
      </c>
      <c r="I11" s="57" t="s">
        <v>63</v>
      </c>
      <c r="J11" s="70" t="s">
        <v>75</v>
      </c>
      <c r="K11" s="57" t="s">
        <v>55</v>
      </c>
      <c r="L11" s="62">
        <v>120000</v>
      </c>
      <c r="M11" s="71"/>
      <c r="N11" s="71">
        <f t="shared" si="1"/>
        <v>120000</v>
      </c>
      <c r="O11" s="72">
        <f t="shared" si="0"/>
        <v>0</v>
      </c>
      <c r="P11" s="66" t="s">
        <v>55</v>
      </c>
      <c r="Q11" s="74" t="s">
        <v>56</v>
      </c>
      <c r="R11" s="164" t="s">
        <v>64</v>
      </c>
    </row>
    <row r="12" customFormat="1" ht="63" customHeight="1" spans="1:18">
      <c r="A12" s="12" t="s">
        <v>84</v>
      </c>
      <c r="B12" s="18" t="s">
        <v>85</v>
      </c>
      <c r="C12" s="19">
        <v>44945</v>
      </c>
      <c r="D12" s="12" t="s">
        <v>86</v>
      </c>
      <c r="E12" s="20">
        <v>44960</v>
      </c>
      <c r="F12" s="26" t="s">
        <v>87</v>
      </c>
      <c r="G12" s="22" t="s">
        <v>51</v>
      </c>
      <c r="H12" s="27" t="s">
        <v>88</v>
      </c>
      <c r="I12" s="57" t="s">
        <v>53</v>
      </c>
      <c r="J12" s="68" t="s">
        <v>75</v>
      </c>
      <c r="K12" s="57" t="s">
        <v>55</v>
      </c>
      <c r="L12" s="73">
        <v>2187500</v>
      </c>
      <c r="M12" s="62">
        <v>2187500</v>
      </c>
      <c r="N12" s="64">
        <f t="shared" si="1"/>
        <v>0</v>
      </c>
      <c r="O12" s="65">
        <f t="shared" si="0"/>
        <v>1</v>
      </c>
      <c r="P12" s="74" t="s">
        <v>55</v>
      </c>
      <c r="Q12" s="74" t="s">
        <v>56</v>
      </c>
      <c r="R12" s="86" t="s">
        <v>57</v>
      </c>
    </row>
    <row r="13" s="1" customFormat="1" ht="55" customHeight="1" spans="1:18">
      <c r="A13" s="12" t="s">
        <v>71</v>
      </c>
      <c r="B13" s="23" t="s">
        <v>72</v>
      </c>
      <c r="C13" s="19">
        <v>44727</v>
      </c>
      <c r="D13" s="12" t="s">
        <v>73</v>
      </c>
      <c r="E13" s="19">
        <v>45107</v>
      </c>
      <c r="F13" s="24" t="s">
        <v>89</v>
      </c>
      <c r="G13" s="22" t="s">
        <v>51</v>
      </c>
      <c r="H13" s="27" t="s">
        <v>88</v>
      </c>
      <c r="I13" s="57" t="s">
        <v>53</v>
      </c>
      <c r="J13" s="70" t="s">
        <v>75</v>
      </c>
      <c r="K13" s="57" t="s">
        <v>55</v>
      </c>
      <c r="L13" s="75">
        <v>2513500</v>
      </c>
      <c r="M13" s="62">
        <v>2513500</v>
      </c>
      <c r="N13" s="71">
        <f t="shared" si="1"/>
        <v>0</v>
      </c>
      <c r="O13" s="72">
        <f t="shared" si="0"/>
        <v>1</v>
      </c>
      <c r="P13" s="74" t="s">
        <v>55</v>
      </c>
      <c r="Q13" s="74" t="s">
        <v>56</v>
      </c>
      <c r="R13" s="86" t="s">
        <v>57</v>
      </c>
    </row>
    <row r="14" s="1" customFormat="1" ht="68" customHeight="1" spans="1:18">
      <c r="A14" s="26" t="s">
        <v>90</v>
      </c>
      <c r="B14" s="27" t="s">
        <v>91</v>
      </c>
      <c r="C14" s="19">
        <v>45098</v>
      </c>
      <c r="D14" s="12" t="s">
        <v>92</v>
      </c>
      <c r="E14" s="20">
        <v>45107</v>
      </c>
      <c r="F14" s="155" t="s">
        <v>93</v>
      </c>
      <c r="G14" s="22" t="s">
        <v>51</v>
      </c>
      <c r="H14" s="27" t="s">
        <v>94</v>
      </c>
      <c r="I14" s="57" t="s">
        <v>63</v>
      </c>
      <c r="J14" s="70" t="s">
        <v>54</v>
      </c>
      <c r="K14" s="57" t="s">
        <v>55</v>
      </c>
      <c r="L14" s="75">
        <v>3050000</v>
      </c>
      <c r="M14" s="82">
        <v>1627700</v>
      </c>
      <c r="N14" s="71">
        <f t="shared" si="1"/>
        <v>1422300</v>
      </c>
      <c r="O14" s="72">
        <f t="shared" si="0"/>
        <v>0.533672131147541</v>
      </c>
      <c r="P14" s="74" t="s">
        <v>55</v>
      </c>
      <c r="Q14" s="74" t="s">
        <v>56</v>
      </c>
      <c r="R14" s="86"/>
    </row>
    <row r="15" s="1" customFormat="1" ht="59" customHeight="1" spans="1:18">
      <c r="A15" s="26" t="s">
        <v>90</v>
      </c>
      <c r="B15" s="27" t="s">
        <v>91</v>
      </c>
      <c r="C15" s="19">
        <v>45098</v>
      </c>
      <c r="D15" s="12" t="s">
        <v>92</v>
      </c>
      <c r="E15" s="20">
        <v>45107</v>
      </c>
      <c r="F15" s="155" t="s">
        <v>93</v>
      </c>
      <c r="G15" s="22" t="s">
        <v>51</v>
      </c>
      <c r="H15" s="156" t="s">
        <v>95</v>
      </c>
      <c r="I15" s="57" t="s">
        <v>63</v>
      </c>
      <c r="J15" s="70" t="s">
        <v>54</v>
      </c>
      <c r="K15" s="57" t="s">
        <v>55</v>
      </c>
      <c r="L15" s="62">
        <v>639200</v>
      </c>
      <c r="M15" s="71"/>
      <c r="N15" s="71">
        <f t="shared" si="1"/>
        <v>639200</v>
      </c>
      <c r="O15" s="72">
        <f t="shared" si="0"/>
        <v>0</v>
      </c>
      <c r="P15" s="74" t="s">
        <v>55</v>
      </c>
      <c r="Q15" s="74" t="s">
        <v>56</v>
      </c>
      <c r="R15" s="86"/>
    </row>
    <row r="16" s="1" customFormat="1" ht="46" customHeight="1" spans="1:18">
      <c r="A16" s="12" t="s">
        <v>96</v>
      </c>
      <c r="B16" s="27" t="s">
        <v>97</v>
      </c>
      <c r="C16" s="19">
        <v>45008</v>
      </c>
      <c r="D16" s="12" t="s">
        <v>98</v>
      </c>
      <c r="E16" s="20">
        <v>45034</v>
      </c>
      <c r="F16" s="12" t="s">
        <v>99</v>
      </c>
      <c r="G16" s="22" t="s">
        <v>51</v>
      </c>
      <c r="H16" s="12" t="s">
        <v>100</v>
      </c>
      <c r="I16" s="66" t="s">
        <v>63</v>
      </c>
      <c r="J16" s="70" t="s">
        <v>75</v>
      </c>
      <c r="K16" s="57" t="s">
        <v>55</v>
      </c>
      <c r="L16" s="62">
        <v>130000</v>
      </c>
      <c r="M16" s="82">
        <v>130000</v>
      </c>
      <c r="N16" s="71">
        <f t="shared" ref="N16:N25" si="2">L16-M16</f>
        <v>0</v>
      </c>
      <c r="O16" s="72">
        <f t="shared" ref="O16:O37" si="3">M16/L16</f>
        <v>1</v>
      </c>
      <c r="P16" s="66" t="s">
        <v>56</v>
      </c>
      <c r="Q16" s="74" t="s">
        <v>56</v>
      </c>
      <c r="R16" s="164"/>
    </row>
    <row r="17" s="1" customFormat="1" ht="46" customHeight="1" spans="1:18">
      <c r="A17" s="12"/>
      <c r="B17" s="27"/>
      <c r="C17" s="19"/>
      <c r="D17" s="12" t="s">
        <v>101</v>
      </c>
      <c r="E17" s="20">
        <v>45051</v>
      </c>
      <c r="F17" s="12" t="s">
        <v>102</v>
      </c>
      <c r="G17" s="22" t="s">
        <v>51</v>
      </c>
      <c r="H17" s="12" t="s">
        <v>100</v>
      </c>
      <c r="I17" s="66" t="s">
        <v>53</v>
      </c>
      <c r="J17" s="57" t="s">
        <v>103</v>
      </c>
      <c r="K17" s="57" t="s">
        <v>55</v>
      </c>
      <c r="L17" s="62">
        <v>966100</v>
      </c>
      <c r="M17" s="62">
        <v>966100</v>
      </c>
      <c r="N17" s="71">
        <f t="shared" si="2"/>
        <v>0</v>
      </c>
      <c r="O17" s="72">
        <f t="shared" si="3"/>
        <v>1</v>
      </c>
      <c r="P17" s="66" t="s">
        <v>56</v>
      </c>
      <c r="Q17" s="74" t="s">
        <v>56</v>
      </c>
      <c r="R17" s="86" t="s">
        <v>57</v>
      </c>
    </row>
    <row r="18" s="1" customFormat="1" ht="46" customHeight="1" spans="1:18">
      <c r="A18" s="12"/>
      <c r="B18" s="27"/>
      <c r="C18" s="19"/>
      <c r="D18" s="12" t="s">
        <v>104</v>
      </c>
      <c r="E18" s="20">
        <v>45051</v>
      </c>
      <c r="F18" s="12" t="s">
        <v>105</v>
      </c>
      <c r="G18" s="22" t="s">
        <v>51</v>
      </c>
      <c r="H18" s="12" t="s">
        <v>100</v>
      </c>
      <c r="I18" s="66" t="s">
        <v>63</v>
      </c>
      <c r="J18" s="57" t="s">
        <v>103</v>
      </c>
      <c r="K18" s="57" t="s">
        <v>55</v>
      </c>
      <c r="L18" s="62">
        <v>334200</v>
      </c>
      <c r="M18" s="82">
        <v>334200</v>
      </c>
      <c r="N18" s="71">
        <f t="shared" si="2"/>
        <v>0</v>
      </c>
      <c r="O18" s="72">
        <f t="shared" si="3"/>
        <v>1</v>
      </c>
      <c r="P18" s="66" t="s">
        <v>56</v>
      </c>
      <c r="Q18" s="74" t="s">
        <v>56</v>
      </c>
      <c r="R18" s="164"/>
    </row>
    <row r="19" s="1" customFormat="1" ht="46" customHeight="1" spans="1:18">
      <c r="A19" s="12"/>
      <c r="B19" s="27"/>
      <c r="C19" s="19"/>
      <c r="D19" s="12" t="s">
        <v>106</v>
      </c>
      <c r="E19" s="20">
        <v>45051</v>
      </c>
      <c r="F19" s="142" t="s">
        <v>107</v>
      </c>
      <c r="G19" s="22" t="s">
        <v>51</v>
      </c>
      <c r="H19" s="12" t="s">
        <v>100</v>
      </c>
      <c r="I19" s="66" t="s">
        <v>53</v>
      </c>
      <c r="J19" s="57" t="s">
        <v>103</v>
      </c>
      <c r="K19" s="57" t="s">
        <v>55</v>
      </c>
      <c r="L19" s="62">
        <v>669700</v>
      </c>
      <c r="M19" s="62">
        <v>669700</v>
      </c>
      <c r="N19" s="71">
        <f t="shared" si="2"/>
        <v>0</v>
      </c>
      <c r="O19" s="72">
        <f t="shared" si="3"/>
        <v>1</v>
      </c>
      <c r="P19" s="66" t="s">
        <v>56</v>
      </c>
      <c r="Q19" s="74" t="s">
        <v>56</v>
      </c>
      <c r="R19" s="86" t="s">
        <v>57</v>
      </c>
    </row>
    <row r="20" s="1" customFormat="1" ht="46" customHeight="1" spans="1:18">
      <c r="A20" s="12"/>
      <c r="B20" s="27"/>
      <c r="C20" s="19"/>
      <c r="D20" s="12" t="s">
        <v>106</v>
      </c>
      <c r="E20" s="20">
        <v>45051</v>
      </c>
      <c r="F20" s="142" t="s">
        <v>107</v>
      </c>
      <c r="G20" s="22" t="s">
        <v>51</v>
      </c>
      <c r="H20" s="12" t="s">
        <v>100</v>
      </c>
      <c r="I20" s="66" t="s">
        <v>53</v>
      </c>
      <c r="J20" s="57" t="s">
        <v>103</v>
      </c>
      <c r="K20" s="57" t="s">
        <v>55</v>
      </c>
      <c r="L20" s="62">
        <v>100000</v>
      </c>
      <c r="M20" s="62">
        <v>100000</v>
      </c>
      <c r="N20" s="71">
        <f t="shared" si="2"/>
        <v>0</v>
      </c>
      <c r="O20" s="72">
        <f t="shared" si="3"/>
        <v>1</v>
      </c>
      <c r="P20" s="66" t="s">
        <v>56</v>
      </c>
      <c r="Q20" s="74" t="s">
        <v>55</v>
      </c>
      <c r="R20" s="86" t="s">
        <v>57</v>
      </c>
    </row>
    <row r="21" s="1" customFormat="1" ht="46" customHeight="1" spans="1:18">
      <c r="A21" s="157" t="s">
        <v>108</v>
      </c>
      <c r="B21" s="27" t="s">
        <v>109</v>
      </c>
      <c r="C21" s="19">
        <v>45036</v>
      </c>
      <c r="D21" s="12" t="s">
        <v>110</v>
      </c>
      <c r="E21" s="20">
        <v>45068</v>
      </c>
      <c r="F21" s="18" t="s">
        <v>111</v>
      </c>
      <c r="G21" s="12" t="s">
        <v>51</v>
      </c>
      <c r="H21" s="12" t="s">
        <v>112</v>
      </c>
      <c r="I21" s="66" t="s">
        <v>63</v>
      </c>
      <c r="J21" s="57" t="s">
        <v>75</v>
      </c>
      <c r="K21" s="57" t="s">
        <v>55</v>
      </c>
      <c r="L21" s="62">
        <v>170000</v>
      </c>
      <c r="M21" s="82">
        <v>161391</v>
      </c>
      <c r="N21" s="71">
        <f t="shared" si="2"/>
        <v>8609</v>
      </c>
      <c r="O21" s="72">
        <f t="shared" si="3"/>
        <v>0.949358823529412</v>
      </c>
      <c r="P21" s="66" t="s">
        <v>55</v>
      </c>
      <c r="Q21" s="74" t="s">
        <v>56</v>
      </c>
      <c r="R21" s="86"/>
    </row>
    <row r="22" s="1" customFormat="1" ht="46" customHeight="1" spans="1:18">
      <c r="A22" s="157" t="s">
        <v>108</v>
      </c>
      <c r="B22" s="27" t="s">
        <v>109</v>
      </c>
      <c r="C22" s="19">
        <v>45036</v>
      </c>
      <c r="D22" s="12" t="s">
        <v>110</v>
      </c>
      <c r="E22" s="20">
        <v>45068</v>
      </c>
      <c r="F22" s="18" t="s">
        <v>111</v>
      </c>
      <c r="G22" s="12" t="s">
        <v>51</v>
      </c>
      <c r="H22" s="12" t="s">
        <v>113</v>
      </c>
      <c r="I22" s="66" t="s">
        <v>63</v>
      </c>
      <c r="J22" s="57" t="s">
        <v>75</v>
      </c>
      <c r="K22" s="57" t="s">
        <v>55</v>
      </c>
      <c r="L22" s="62">
        <v>200000</v>
      </c>
      <c r="M22" s="71"/>
      <c r="N22" s="71">
        <f t="shared" si="2"/>
        <v>200000</v>
      </c>
      <c r="O22" s="72">
        <f t="shared" si="3"/>
        <v>0</v>
      </c>
      <c r="P22" s="66" t="s">
        <v>55</v>
      </c>
      <c r="Q22" s="74" t="s">
        <v>56</v>
      </c>
      <c r="R22" s="86"/>
    </row>
    <row r="23" s="1" customFormat="1" ht="46" customHeight="1" spans="1:18">
      <c r="A23" s="157" t="s">
        <v>108</v>
      </c>
      <c r="B23" s="27" t="s">
        <v>109</v>
      </c>
      <c r="C23" s="19">
        <v>45036</v>
      </c>
      <c r="D23" s="12" t="s">
        <v>110</v>
      </c>
      <c r="E23" s="20">
        <v>45068</v>
      </c>
      <c r="F23" s="18" t="s">
        <v>111</v>
      </c>
      <c r="G23" s="12" t="s">
        <v>51</v>
      </c>
      <c r="H23" s="12" t="s">
        <v>114</v>
      </c>
      <c r="I23" s="66" t="s">
        <v>63</v>
      </c>
      <c r="J23" s="57" t="s">
        <v>75</v>
      </c>
      <c r="K23" s="57" t="s">
        <v>55</v>
      </c>
      <c r="L23" s="62">
        <v>210000</v>
      </c>
      <c r="M23" s="82">
        <v>199160</v>
      </c>
      <c r="N23" s="71">
        <f t="shared" si="2"/>
        <v>10840</v>
      </c>
      <c r="O23" s="72">
        <f t="shared" si="3"/>
        <v>0.948380952380952</v>
      </c>
      <c r="P23" s="66" t="s">
        <v>55</v>
      </c>
      <c r="Q23" s="74" t="s">
        <v>56</v>
      </c>
      <c r="R23" s="86"/>
    </row>
    <row r="24" s="1" customFormat="1" ht="46" customHeight="1" spans="1:18">
      <c r="A24" s="157" t="s">
        <v>108</v>
      </c>
      <c r="B24" s="27" t="s">
        <v>109</v>
      </c>
      <c r="C24" s="19">
        <v>45036</v>
      </c>
      <c r="D24" s="12" t="s">
        <v>110</v>
      </c>
      <c r="E24" s="20">
        <v>45068</v>
      </c>
      <c r="F24" s="18" t="s">
        <v>111</v>
      </c>
      <c r="G24" s="12" t="s">
        <v>51</v>
      </c>
      <c r="H24" s="12" t="s">
        <v>115</v>
      </c>
      <c r="I24" s="66" t="s">
        <v>63</v>
      </c>
      <c r="J24" s="57" t="s">
        <v>75</v>
      </c>
      <c r="K24" s="57" t="s">
        <v>55</v>
      </c>
      <c r="L24" s="62">
        <v>159300</v>
      </c>
      <c r="M24" s="82">
        <v>159300</v>
      </c>
      <c r="N24" s="71">
        <f t="shared" si="2"/>
        <v>0</v>
      </c>
      <c r="O24" s="72">
        <f t="shared" si="3"/>
        <v>1</v>
      </c>
      <c r="P24" s="66" t="s">
        <v>55</v>
      </c>
      <c r="Q24" s="74" t="s">
        <v>56</v>
      </c>
      <c r="R24" s="86"/>
    </row>
    <row r="25" s="1" customFormat="1" ht="46" customHeight="1" spans="1:18">
      <c r="A25" s="12"/>
      <c r="B25" s="27"/>
      <c r="C25" s="19"/>
      <c r="D25" s="12" t="s">
        <v>116</v>
      </c>
      <c r="E25" s="20">
        <v>45068</v>
      </c>
      <c r="F25" s="142" t="s">
        <v>107</v>
      </c>
      <c r="G25" s="12" t="s">
        <v>51</v>
      </c>
      <c r="H25" s="12" t="s">
        <v>115</v>
      </c>
      <c r="I25" s="66" t="s">
        <v>53</v>
      </c>
      <c r="J25" s="57" t="s">
        <v>103</v>
      </c>
      <c r="K25" s="57" t="s">
        <v>55</v>
      </c>
      <c r="L25" s="62">
        <v>40700</v>
      </c>
      <c r="M25" s="62">
        <v>40700</v>
      </c>
      <c r="N25" s="71">
        <f t="shared" si="2"/>
        <v>0</v>
      </c>
      <c r="O25" s="72">
        <f t="shared" si="3"/>
        <v>1</v>
      </c>
      <c r="P25" s="66" t="s">
        <v>55</v>
      </c>
      <c r="Q25" s="74" t="s">
        <v>56</v>
      </c>
      <c r="R25" s="86" t="s">
        <v>57</v>
      </c>
    </row>
    <row r="26" s="1" customFormat="1" ht="46" customHeight="1" spans="1:18">
      <c r="A26" s="12" t="s">
        <v>117</v>
      </c>
      <c r="B26" s="27" t="s">
        <v>118</v>
      </c>
      <c r="C26" s="19">
        <v>45065</v>
      </c>
      <c r="D26" s="12" t="s">
        <v>119</v>
      </c>
      <c r="E26" s="19">
        <v>45087</v>
      </c>
      <c r="F26" s="18" t="s">
        <v>120</v>
      </c>
      <c r="G26" s="12" t="s">
        <v>51</v>
      </c>
      <c r="H26" s="28" t="s">
        <v>121</v>
      </c>
      <c r="I26" s="66" t="s">
        <v>53</v>
      </c>
      <c r="J26" s="57" t="s">
        <v>54</v>
      </c>
      <c r="K26" s="57" t="s">
        <v>55</v>
      </c>
      <c r="L26" s="62">
        <v>1074000</v>
      </c>
      <c r="M26" s="62">
        <v>1074000</v>
      </c>
      <c r="N26" s="71">
        <f t="shared" ref="N26:N38" si="4">L26-M26</f>
        <v>0</v>
      </c>
      <c r="O26" s="72">
        <f t="shared" si="3"/>
        <v>1</v>
      </c>
      <c r="P26" s="66" t="s">
        <v>55</v>
      </c>
      <c r="Q26" s="74" t="s">
        <v>56</v>
      </c>
      <c r="R26" s="86" t="s">
        <v>57</v>
      </c>
    </row>
    <row r="27" s="1" customFormat="1" ht="46" customHeight="1" spans="1:18">
      <c r="A27" s="12" t="s">
        <v>117</v>
      </c>
      <c r="B27" s="27" t="s">
        <v>118</v>
      </c>
      <c r="C27" s="19">
        <v>45065</v>
      </c>
      <c r="D27" s="12" t="s">
        <v>119</v>
      </c>
      <c r="E27" s="19">
        <v>45087</v>
      </c>
      <c r="F27" s="18" t="s">
        <v>120</v>
      </c>
      <c r="G27" s="12" t="s">
        <v>51</v>
      </c>
      <c r="H27" s="29" t="s">
        <v>121</v>
      </c>
      <c r="I27" s="66" t="s">
        <v>53</v>
      </c>
      <c r="J27" s="57" t="s">
        <v>54</v>
      </c>
      <c r="K27" s="57" t="s">
        <v>55</v>
      </c>
      <c r="L27" s="62">
        <v>370000</v>
      </c>
      <c r="M27" s="62">
        <v>370000</v>
      </c>
      <c r="N27" s="71">
        <f t="shared" si="4"/>
        <v>0</v>
      </c>
      <c r="O27" s="72">
        <f t="shared" si="3"/>
        <v>1</v>
      </c>
      <c r="P27" s="66" t="s">
        <v>55</v>
      </c>
      <c r="Q27" s="74" t="s">
        <v>56</v>
      </c>
      <c r="R27" s="86" t="s">
        <v>122</v>
      </c>
    </row>
    <row r="28" s="1" customFormat="1" ht="46" customHeight="1" spans="1:18">
      <c r="A28" s="12" t="s">
        <v>71</v>
      </c>
      <c r="B28" s="23" t="s">
        <v>72</v>
      </c>
      <c r="C28" s="19">
        <v>44727</v>
      </c>
      <c r="D28" s="12" t="s">
        <v>73</v>
      </c>
      <c r="E28" s="19">
        <v>45107</v>
      </c>
      <c r="F28" s="24" t="s">
        <v>89</v>
      </c>
      <c r="G28" s="12" t="s">
        <v>51</v>
      </c>
      <c r="H28" s="30" t="s">
        <v>121</v>
      </c>
      <c r="I28" s="66" t="s">
        <v>53</v>
      </c>
      <c r="J28" s="57" t="s">
        <v>75</v>
      </c>
      <c r="K28" s="57" t="s">
        <v>55</v>
      </c>
      <c r="L28" s="62">
        <v>556000</v>
      </c>
      <c r="M28" s="62">
        <v>75360</v>
      </c>
      <c r="N28" s="71">
        <f t="shared" si="4"/>
        <v>480640</v>
      </c>
      <c r="O28" s="72">
        <f t="shared" si="3"/>
        <v>0.135539568345324</v>
      </c>
      <c r="P28" s="66" t="s">
        <v>55</v>
      </c>
      <c r="Q28" s="74" t="s">
        <v>56</v>
      </c>
      <c r="R28" s="86" t="s">
        <v>57</v>
      </c>
    </row>
    <row r="29" s="1" customFormat="1" ht="46" customHeight="1" spans="1:18">
      <c r="A29" s="12"/>
      <c r="B29" s="27"/>
      <c r="C29" s="19"/>
      <c r="D29" s="12" t="s">
        <v>123</v>
      </c>
      <c r="E29" s="20">
        <v>44987</v>
      </c>
      <c r="F29" s="143" t="s">
        <v>124</v>
      </c>
      <c r="G29" s="12" t="s">
        <v>51</v>
      </c>
      <c r="H29" s="144" t="s">
        <v>125</v>
      </c>
      <c r="I29" s="66" t="s">
        <v>53</v>
      </c>
      <c r="J29" s="57" t="s">
        <v>103</v>
      </c>
      <c r="K29" s="57" t="s">
        <v>56</v>
      </c>
      <c r="L29" s="62">
        <v>2000000</v>
      </c>
      <c r="M29" s="63">
        <v>1986980</v>
      </c>
      <c r="N29" s="71">
        <f t="shared" si="4"/>
        <v>13020</v>
      </c>
      <c r="O29" s="72">
        <f t="shared" si="3"/>
        <v>0.99349</v>
      </c>
      <c r="P29" s="66" t="s">
        <v>55</v>
      </c>
      <c r="Q29" s="74" t="s">
        <v>56</v>
      </c>
      <c r="R29" s="86" t="s">
        <v>57</v>
      </c>
    </row>
    <row r="30" s="1" customFormat="1" ht="46" customHeight="1" spans="1:18">
      <c r="A30" s="12" t="s">
        <v>67</v>
      </c>
      <c r="B30" s="23" t="s">
        <v>68</v>
      </c>
      <c r="C30" s="19">
        <v>45076</v>
      </c>
      <c r="D30" s="12" t="s">
        <v>69</v>
      </c>
      <c r="E30" s="20">
        <v>45107</v>
      </c>
      <c r="F30" s="24" t="s">
        <v>70</v>
      </c>
      <c r="G30" s="12" t="s">
        <v>51</v>
      </c>
      <c r="H30" s="144" t="s">
        <v>126</v>
      </c>
      <c r="I30" s="66" t="s">
        <v>63</v>
      </c>
      <c r="J30" s="57" t="s">
        <v>54</v>
      </c>
      <c r="K30" s="57" t="s">
        <v>55</v>
      </c>
      <c r="L30" s="69">
        <v>3705000</v>
      </c>
      <c r="M30" s="82">
        <v>1377000</v>
      </c>
      <c r="N30" s="71">
        <f t="shared" si="4"/>
        <v>2328000</v>
      </c>
      <c r="O30" s="72">
        <f t="shared" si="3"/>
        <v>0.37165991902834</v>
      </c>
      <c r="P30" s="66" t="s">
        <v>55</v>
      </c>
      <c r="Q30" s="74" t="s">
        <v>56</v>
      </c>
      <c r="R30" s="86" t="s">
        <v>64</v>
      </c>
    </row>
    <row r="31" s="1" customFormat="1" ht="46" customHeight="1" spans="1:18">
      <c r="A31" s="12" t="s">
        <v>127</v>
      </c>
      <c r="B31" s="23" t="s">
        <v>128</v>
      </c>
      <c r="C31" s="19">
        <v>45077</v>
      </c>
      <c r="D31" s="12" t="s">
        <v>129</v>
      </c>
      <c r="E31" s="20">
        <v>45106</v>
      </c>
      <c r="F31" s="12" t="s">
        <v>130</v>
      </c>
      <c r="G31" s="12" t="s">
        <v>51</v>
      </c>
      <c r="H31" s="44" t="s">
        <v>131</v>
      </c>
      <c r="I31" s="66" t="s">
        <v>63</v>
      </c>
      <c r="J31" s="57" t="s">
        <v>54</v>
      </c>
      <c r="K31" s="57" t="s">
        <v>55</v>
      </c>
      <c r="L31" s="69">
        <v>346000</v>
      </c>
      <c r="M31" s="82">
        <v>200000</v>
      </c>
      <c r="N31" s="71">
        <f t="shared" si="4"/>
        <v>146000</v>
      </c>
      <c r="O31" s="72">
        <f t="shared" si="3"/>
        <v>0.578034682080925</v>
      </c>
      <c r="P31" s="66" t="s">
        <v>55</v>
      </c>
      <c r="Q31" s="74" t="s">
        <v>56</v>
      </c>
      <c r="R31" s="86"/>
    </row>
    <row r="32" s="1" customFormat="1" ht="46" customHeight="1" spans="1:18">
      <c r="A32" s="18" t="s">
        <v>132</v>
      </c>
      <c r="B32" s="18" t="s">
        <v>133</v>
      </c>
      <c r="C32" s="19">
        <v>45103</v>
      </c>
      <c r="D32" s="12" t="s">
        <v>134</v>
      </c>
      <c r="E32" s="20">
        <v>45139</v>
      </c>
      <c r="F32" s="12" t="s">
        <v>135</v>
      </c>
      <c r="G32" s="12" t="s">
        <v>51</v>
      </c>
      <c r="H32" s="47" t="s">
        <v>136</v>
      </c>
      <c r="I32" s="66" t="s">
        <v>63</v>
      </c>
      <c r="J32" s="57" t="s">
        <v>54</v>
      </c>
      <c r="K32" s="57" t="s">
        <v>55</v>
      </c>
      <c r="L32" s="69">
        <v>1200000</v>
      </c>
      <c r="M32" s="82">
        <v>909414.65</v>
      </c>
      <c r="N32" s="71">
        <f t="shared" si="4"/>
        <v>290585.35</v>
      </c>
      <c r="O32" s="72">
        <f t="shared" si="3"/>
        <v>0.757845541666667</v>
      </c>
      <c r="P32" s="66" t="s">
        <v>55</v>
      </c>
      <c r="Q32" s="74" t="s">
        <v>56</v>
      </c>
      <c r="R32" s="86"/>
    </row>
    <row r="33" s="1" customFormat="1" ht="46" customHeight="1" spans="1:18">
      <c r="A33" s="12" t="s">
        <v>127</v>
      </c>
      <c r="B33" s="23" t="s">
        <v>128</v>
      </c>
      <c r="C33" s="19">
        <v>45077</v>
      </c>
      <c r="D33" s="12" t="s">
        <v>129</v>
      </c>
      <c r="E33" s="20">
        <v>45106</v>
      </c>
      <c r="F33" s="12" t="s">
        <v>130</v>
      </c>
      <c r="G33" s="12" t="s">
        <v>51</v>
      </c>
      <c r="H33" s="24" t="s">
        <v>137</v>
      </c>
      <c r="I33" s="66" t="s">
        <v>63</v>
      </c>
      <c r="J33" s="57" t="s">
        <v>54</v>
      </c>
      <c r="K33" s="57" t="s">
        <v>55</v>
      </c>
      <c r="L33" s="69">
        <v>154000</v>
      </c>
      <c r="M33" s="63"/>
      <c r="N33" s="71">
        <f t="shared" si="4"/>
        <v>154000</v>
      </c>
      <c r="O33" s="72">
        <f t="shared" si="3"/>
        <v>0</v>
      </c>
      <c r="P33" s="66" t="s">
        <v>55</v>
      </c>
      <c r="Q33" s="74" t="s">
        <v>56</v>
      </c>
      <c r="R33" s="86"/>
    </row>
    <row r="34" s="1" customFormat="1" ht="46" customHeight="1" spans="1:18">
      <c r="A34" s="18" t="s">
        <v>132</v>
      </c>
      <c r="B34" s="18" t="s">
        <v>133</v>
      </c>
      <c r="C34" s="19">
        <v>45103</v>
      </c>
      <c r="D34" s="12" t="s">
        <v>134</v>
      </c>
      <c r="E34" s="20">
        <v>45139</v>
      </c>
      <c r="F34" s="12" t="s">
        <v>135</v>
      </c>
      <c r="G34" s="12" t="s">
        <v>51</v>
      </c>
      <c r="H34" s="24" t="s">
        <v>137</v>
      </c>
      <c r="I34" s="66" t="s">
        <v>63</v>
      </c>
      <c r="J34" s="57" t="s">
        <v>54</v>
      </c>
      <c r="K34" s="57" t="s">
        <v>55</v>
      </c>
      <c r="L34" s="69">
        <v>690000</v>
      </c>
      <c r="M34" s="63"/>
      <c r="N34" s="71">
        <f t="shared" si="4"/>
        <v>690000</v>
      </c>
      <c r="O34" s="72">
        <f t="shared" si="3"/>
        <v>0</v>
      </c>
      <c r="P34" s="66" t="s">
        <v>55</v>
      </c>
      <c r="Q34" s="74" t="s">
        <v>56</v>
      </c>
      <c r="R34" s="86"/>
    </row>
    <row r="35" s="1" customFormat="1" ht="46" customHeight="1" spans="1:18">
      <c r="A35" s="18" t="s">
        <v>138</v>
      </c>
      <c r="B35" s="18" t="s">
        <v>139</v>
      </c>
      <c r="C35" s="19">
        <v>45111</v>
      </c>
      <c r="D35" s="12" t="s">
        <v>140</v>
      </c>
      <c r="E35" s="20">
        <v>45139</v>
      </c>
      <c r="F35" s="12" t="s">
        <v>141</v>
      </c>
      <c r="G35" s="12" t="s">
        <v>51</v>
      </c>
      <c r="H35" s="24" t="s">
        <v>137</v>
      </c>
      <c r="I35" s="66" t="s">
        <v>63</v>
      </c>
      <c r="J35" s="57" t="s">
        <v>75</v>
      </c>
      <c r="K35" s="57" t="s">
        <v>55</v>
      </c>
      <c r="L35" s="69">
        <v>360000</v>
      </c>
      <c r="M35" s="63"/>
      <c r="N35" s="71">
        <f t="shared" si="4"/>
        <v>360000</v>
      </c>
      <c r="O35" s="72">
        <f t="shared" si="3"/>
        <v>0</v>
      </c>
      <c r="P35" s="66" t="s">
        <v>55</v>
      </c>
      <c r="Q35" s="74" t="s">
        <v>56</v>
      </c>
      <c r="R35" s="86"/>
    </row>
    <row r="36" s="1" customFormat="1" ht="46" customHeight="1" spans="1:18">
      <c r="A36" s="12" t="s">
        <v>71</v>
      </c>
      <c r="B36" s="23" t="s">
        <v>72</v>
      </c>
      <c r="C36" s="19">
        <v>44727</v>
      </c>
      <c r="D36" s="12" t="s">
        <v>73</v>
      </c>
      <c r="E36" s="19">
        <v>45107</v>
      </c>
      <c r="F36" s="24" t="s">
        <v>89</v>
      </c>
      <c r="G36" s="22" t="s">
        <v>51</v>
      </c>
      <c r="H36" s="24" t="s">
        <v>137</v>
      </c>
      <c r="I36" s="66" t="s">
        <v>53</v>
      </c>
      <c r="J36" s="57" t="s">
        <v>75</v>
      </c>
      <c r="K36" s="57" t="s">
        <v>55</v>
      </c>
      <c r="L36" s="69">
        <v>108800</v>
      </c>
      <c r="M36" s="63"/>
      <c r="N36" s="71">
        <f t="shared" si="4"/>
        <v>108800</v>
      </c>
      <c r="O36" s="72">
        <f t="shared" si="3"/>
        <v>0</v>
      </c>
      <c r="P36" s="66" t="s">
        <v>55</v>
      </c>
      <c r="Q36" s="74" t="s">
        <v>56</v>
      </c>
      <c r="R36" s="86" t="s">
        <v>57</v>
      </c>
    </row>
    <row r="37" s="1" customFormat="1" ht="46" customHeight="1" spans="1:18">
      <c r="A37" s="18" t="s">
        <v>76</v>
      </c>
      <c r="B37" s="18" t="s">
        <v>77</v>
      </c>
      <c r="C37" s="19">
        <v>45207</v>
      </c>
      <c r="D37" s="12" t="s">
        <v>78</v>
      </c>
      <c r="E37" s="19">
        <v>45219</v>
      </c>
      <c r="F37" s="12" t="s">
        <v>79</v>
      </c>
      <c r="G37" s="12" t="s">
        <v>51</v>
      </c>
      <c r="H37" s="24" t="s">
        <v>137</v>
      </c>
      <c r="I37" s="66" t="s">
        <v>53</v>
      </c>
      <c r="J37" s="57" t="s">
        <v>75</v>
      </c>
      <c r="K37" s="57" t="s">
        <v>55</v>
      </c>
      <c r="L37" s="69">
        <v>1085700</v>
      </c>
      <c r="M37" s="76">
        <v>1010958.72</v>
      </c>
      <c r="N37" s="71">
        <f t="shared" si="4"/>
        <v>74741.28</v>
      </c>
      <c r="O37" s="72">
        <f t="shared" si="3"/>
        <v>0.931158441558442</v>
      </c>
      <c r="P37" s="66" t="s">
        <v>55</v>
      </c>
      <c r="Q37" s="74" t="s">
        <v>56</v>
      </c>
      <c r="R37" s="86" t="s">
        <v>57</v>
      </c>
    </row>
    <row r="38" s="1" customFormat="1" ht="46" customHeight="1" spans="1:18">
      <c r="A38" s="12" t="s">
        <v>71</v>
      </c>
      <c r="B38" s="23" t="s">
        <v>72</v>
      </c>
      <c r="C38" s="19">
        <v>44727</v>
      </c>
      <c r="D38" s="12" t="s">
        <v>73</v>
      </c>
      <c r="E38" s="19">
        <v>45107</v>
      </c>
      <c r="F38" s="24" t="s">
        <v>89</v>
      </c>
      <c r="G38" s="12" t="s">
        <v>51</v>
      </c>
      <c r="H38" s="24" t="s">
        <v>137</v>
      </c>
      <c r="I38" s="66" t="s">
        <v>53</v>
      </c>
      <c r="J38" s="57" t="s">
        <v>75</v>
      </c>
      <c r="K38" s="57" t="s">
        <v>55</v>
      </c>
      <c r="L38" s="69">
        <v>2401500</v>
      </c>
      <c r="M38" s="76">
        <v>2401500</v>
      </c>
      <c r="N38" s="71">
        <f t="shared" si="4"/>
        <v>0</v>
      </c>
      <c r="O38" s="72">
        <f t="shared" ref="O38:O45" si="5">M38/L38</f>
        <v>1</v>
      </c>
      <c r="P38" s="66" t="s">
        <v>55</v>
      </c>
      <c r="Q38" s="74" t="s">
        <v>56</v>
      </c>
      <c r="R38" s="86" t="s">
        <v>57</v>
      </c>
    </row>
    <row r="39" s="1" customFormat="1" ht="27" customHeight="1" spans="1:18">
      <c r="A39" s="14" t="s">
        <v>12</v>
      </c>
      <c r="B39" s="15"/>
      <c r="C39" s="15"/>
      <c r="D39" s="15"/>
      <c r="E39" s="15"/>
      <c r="F39" s="15"/>
      <c r="G39" s="15"/>
      <c r="H39" s="15"/>
      <c r="I39" s="15"/>
      <c r="J39" s="15"/>
      <c r="K39" s="58"/>
      <c r="L39" s="77">
        <f>SUBTOTAL(9,L5:L38)</f>
        <v>52164700</v>
      </c>
      <c r="M39" s="77">
        <f>SUBTOTAL(9,M5:M38)</f>
        <v>42723486.22</v>
      </c>
      <c r="N39" s="77">
        <f>SUBTOTAL(9,N5:N38)</f>
        <v>9441213.78</v>
      </c>
      <c r="O39" s="60">
        <f t="shared" si="5"/>
        <v>0.819011442987307</v>
      </c>
      <c r="P39" s="59"/>
      <c r="Q39" s="77"/>
      <c r="R39" s="79"/>
    </row>
    <row r="40" customFormat="1" ht="45" customHeight="1" spans="1:18">
      <c r="A40" s="18" t="s">
        <v>142</v>
      </c>
      <c r="B40" s="12" t="s">
        <v>143</v>
      </c>
      <c r="C40" s="19">
        <v>44908</v>
      </c>
      <c r="D40" s="12" t="s">
        <v>144</v>
      </c>
      <c r="E40" s="20">
        <v>44960</v>
      </c>
      <c r="F40" s="26" t="s">
        <v>145</v>
      </c>
      <c r="G40" s="33" t="s">
        <v>146</v>
      </c>
      <c r="H40" s="158" t="s">
        <v>147</v>
      </c>
      <c r="I40" s="68" t="s">
        <v>63</v>
      </c>
      <c r="J40" s="68" t="s">
        <v>54</v>
      </c>
      <c r="K40" s="57" t="s">
        <v>55</v>
      </c>
      <c r="L40" s="161">
        <v>2190000</v>
      </c>
      <c r="M40" s="82">
        <v>657000</v>
      </c>
      <c r="N40" s="64">
        <f t="shared" ref="N40:N49" si="6">L40-M40</f>
        <v>1533000</v>
      </c>
      <c r="O40" s="65">
        <f t="shared" si="5"/>
        <v>0.3</v>
      </c>
      <c r="P40" s="68" t="s">
        <v>56</v>
      </c>
      <c r="Q40" s="161" t="s">
        <v>55</v>
      </c>
      <c r="R40" s="86" t="s">
        <v>148</v>
      </c>
    </row>
    <row r="41" customFormat="1" ht="48" spans="1:18">
      <c r="A41" s="18" t="s">
        <v>142</v>
      </c>
      <c r="B41" s="12" t="s">
        <v>143</v>
      </c>
      <c r="C41" s="19">
        <v>44908</v>
      </c>
      <c r="D41" s="12" t="s">
        <v>144</v>
      </c>
      <c r="E41" s="20">
        <v>44960</v>
      </c>
      <c r="F41" s="26" t="s">
        <v>145</v>
      </c>
      <c r="G41" s="33" t="s">
        <v>146</v>
      </c>
      <c r="H41" s="158" t="s">
        <v>149</v>
      </c>
      <c r="I41" s="68" t="s">
        <v>63</v>
      </c>
      <c r="J41" s="68" t="s">
        <v>54</v>
      </c>
      <c r="K41" s="57" t="s">
        <v>55</v>
      </c>
      <c r="L41" s="63">
        <v>360000</v>
      </c>
      <c r="M41" s="82">
        <v>200000</v>
      </c>
      <c r="N41" s="64">
        <f t="shared" si="6"/>
        <v>160000</v>
      </c>
      <c r="O41" s="65">
        <f t="shared" si="5"/>
        <v>0.555555555555556</v>
      </c>
      <c r="P41" s="68" t="s">
        <v>56</v>
      </c>
      <c r="Q41" s="74" t="s">
        <v>56</v>
      </c>
      <c r="R41" s="86" t="s">
        <v>149</v>
      </c>
    </row>
    <row r="42" customFormat="1" ht="36" spans="1:18">
      <c r="A42" s="18" t="s">
        <v>142</v>
      </c>
      <c r="B42" s="12" t="s">
        <v>143</v>
      </c>
      <c r="C42" s="19">
        <v>44908</v>
      </c>
      <c r="D42" s="12" t="s">
        <v>144</v>
      </c>
      <c r="E42" s="20">
        <v>44960</v>
      </c>
      <c r="F42" s="26" t="s">
        <v>145</v>
      </c>
      <c r="G42" s="33" t="s">
        <v>146</v>
      </c>
      <c r="H42" s="158" t="s">
        <v>150</v>
      </c>
      <c r="I42" s="68" t="s">
        <v>63</v>
      </c>
      <c r="J42" s="68" t="s">
        <v>54</v>
      </c>
      <c r="K42" s="57" t="s">
        <v>55</v>
      </c>
      <c r="L42" s="161">
        <v>4950000</v>
      </c>
      <c r="M42" s="82">
        <v>4850000</v>
      </c>
      <c r="N42" s="64">
        <f t="shared" si="6"/>
        <v>100000</v>
      </c>
      <c r="O42" s="65">
        <f t="shared" si="5"/>
        <v>0.97979797979798</v>
      </c>
      <c r="P42" s="68" t="s">
        <v>56</v>
      </c>
      <c r="Q42" s="74" t="s">
        <v>56</v>
      </c>
      <c r="R42" s="86" t="s">
        <v>151</v>
      </c>
    </row>
    <row r="43" customFormat="1" ht="36" spans="1:18">
      <c r="A43" s="18" t="s">
        <v>142</v>
      </c>
      <c r="B43" s="12" t="s">
        <v>143</v>
      </c>
      <c r="C43" s="19">
        <v>44908</v>
      </c>
      <c r="D43" s="12" t="s">
        <v>144</v>
      </c>
      <c r="E43" s="20">
        <v>44960</v>
      </c>
      <c r="F43" s="26" t="s">
        <v>145</v>
      </c>
      <c r="G43" s="33" t="s">
        <v>146</v>
      </c>
      <c r="H43" s="158" t="s">
        <v>150</v>
      </c>
      <c r="I43" s="68" t="s">
        <v>63</v>
      </c>
      <c r="J43" s="68" t="s">
        <v>54</v>
      </c>
      <c r="K43" s="57" t="s">
        <v>55</v>
      </c>
      <c r="L43" s="161">
        <v>50000</v>
      </c>
      <c r="M43" s="162">
        <v>50000</v>
      </c>
      <c r="N43" s="64">
        <f t="shared" si="6"/>
        <v>0</v>
      </c>
      <c r="O43" s="65">
        <f t="shared" ref="O43:O53" si="7">M43/L43</f>
        <v>1</v>
      </c>
      <c r="P43" s="68" t="s">
        <v>56</v>
      </c>
      <c r="Q43" s="74" t="s">
        <v>55</v>
      </c>
      <c r="R43" s="86" t="s">
        <v>151</v>
      </c>
    </row>
    <row r="44" customFormat="1" ht="36" spans="1:18">
      <c r="A44" s="18" t="s">
        <v>142</v>
      </c>
      <c r="B44" s="12" t="s">
        <v>143</v>
      </c>
      <c r="C44" s="19">
        <v>44908</v>
      </c>
      <c r="D44" s="12" t="s">
        <v>144</v>
      </c>
      <c r="E44" s="20">
        <v>44960</v>
      </c>
      <c r="F44" s="26" t="s">
        <v>145</v>
      </c>
      <c r="G44" s="33" t="s">
        <v>146</v>
      </c>
      <c r="H44" s="158" t="s">
        <v>152</v>
      </c>
      <c r="I44" s="68" t="s">
        <v>63</v>
      </c>
      <c r="J44" s="68" t="s">
        <v>54</v>
      </c>
      <c r="K44" s="57" t="s">
        <v>55</v>
      </c>
      <c r="L44" s="161">
        <v>1130000</v>
      </c>
      <c r="M44" s="162">
        <v>800000</v>
      </c>
      <c r="N44" s="64">
        <f t="shared" si="6"/>
        <v>330000</v>
      </c>
      <c r="O44" s="65">
        <f t="shared" si="7"/>
        <v>0.707964601769911</v>
      </c>
      <c r="P44" s="68" t="s">
        <v>56</v>
      </c>
      <c r="Q44" s="74" t="s">
        <v>56</v>
      </c>
      <c r="R44" s="86" t="s">
        <v>153</v>
      </c>
    </row>
    <row r="45" customFormat="1" ht="36" spans="1:18">
      <c r="A45" s="18" t="s">
        <v>142</v>
      </c>
      <c r="B45" s="12" t="s">
        <v>143</v>
      </c>
      <c r="C45" s="19">
        <v>44908</v>
      </c>
      <c r="D45" s="12" t="s">
        <v>144</v>
      </c>
      <c r="E45" s="20">
        <v>44960</v>
      </c>
      <c r="F45" s="26" t="s">
        <v>145</v>
      </c>
      <c r="G45" s="33" t="s">
        <v>146</v>
      </c>
      <c r="H45" s="158" t="s">
        <v>154</v>
      </c>
      <c r="I45" s="68" t="s">
        <v>63</v>
      </c>
      <c r="J45" s="68" t="s">
        <v>54</v>
      </c>
      <c r="K45" s="57" t="s">
        <v>55</v>
      </c>
      <c r="L45" s="63">
        <v>590000</v>
      </c>
      <c r="M45" s="162">
        <v>583200</v>
      </c>
      <c r="N45" s="64">
        <f t="shared" si="6"/>
        <v>6800</v>
      </c>
      <c r="O45" s="65">
        <f t="shared" si="7"/>
        <v>0.988474576271186</v>
      </c>
      <c r="P45" s="68" t="s">
        <v>56</v>
      </c>
      <c r="Q45" s="74" t="s">
        <v>56</v>
      </c>
      <c r="R45" s="86" t="s">
        <v>155</v>
      </c>
    </row>
    <row r="46" customFormat="1" ht="36" spans="1:18">
      <c r="A46" s="18" t="s">
        <v>142</v>
      </c>
      <c r="B46" s="12" t="s">
        <v>143</v>
      </c>
      <c r="C46" s="19">
        <v>44908</v>
      </c>
      <c r="D46" s="12" t="s">
        <v>144</v>
      </c>
      <c r="E46" s="20">
        <v>44960</v>
      </c>
      <c r="F46" s="26" t="s">
        <v>145</v>
      </c>
      <c r="G46" s="33" t="s">
        <v>146</v>
      </c>
      <c r="H46" s="33" t="s">
        <v>156</v>
      </c>
      <c r="I46" s="68" t="s">
        <v>63</v>
      </c>
      <c r="J46" s="68" t="s">
        <v>54</v>
      </c>
      <c r="K46" s="57" t="s">
        <v>55</v>
      </c>
      <c r="L46" s="78">
        <v>580000</v>
      </c>
      <c r="M46" s="162">
        <v>560862</v>
      </c>
      <c r="N46" s="64">
        <f t="shared" si="6"/>
        <v>19138</v>
      </c>
      <c r="O46" s="65">
        <f t="shared" si="7"/>
        <v>0.967003448275862</v>
      </c>
      <c r="P46" s="68" t="s">
        <v>56</v>
      </c>
      <c r="Q46" s="74" t="s">
        <v>56</v>
      </c>
      <c r="R46" s="86" t="s">
        <v>157</v>
      </c>
    </row>
    <row r="47" s="1" customFormat="1" ht="36" spans="1:18">
      <c r="A47" s="18" t="s">
        <v>158</v>
      </c>
      <c r="B47" s="12" t="s">
        <v>159</v>
      </c>
      <c r="C47" s="19">
        <v>44918</v>
      </c>
      <c r="D47" s="12" t="s">
        <v>160</v>
      </c>
      <c r="E47" s="20">
        <v>45034</v>
      </c>
      <c r="F47" s="18" t="s">
        <v>161</v>
      </c>
      <c r="G47" s="33" t="s">
        <v>146</v>
      </c>
      <c r="H47" s="44" t="s">
        <v>162</v>
      </c>
      <c r="I47" s="70" t="s">
        <v>63</v>
      </c>
      <c r="J47" s="70" t="s">
        <v>75</v>
      </c>
      <c r="K47" s="57" t="s">
        <v>55</v>
      </c>
      <c r="L47" s="63">
        <v>670000</v>
      </c>
      <c r="M47" s="162">
        <v>600000</v>
      </c>
      <c r="N47" s="71">
        <f t="shared" si="6"/>
        <v>70000</v>
      </c>
      <c r="O47" s="72">
        <f t="shared" si="7"/>
        <v>0.895522388059702</v>
      </c>
      <c r="P47" s="66" t="s">
        <v>56</v>
      </c>
      <c r="Q47" s="74" t="s">
        <v>55</v>
      </c>
      <c r="R47" s="86" t="s">
        <v>155</v>
      </c>
    </row>
    <row r="48" s="1" customFormat="1" ht="42" customHeight="1" spans="1:18">
      <c r="A48" s="12" t="s">
        <v>96</v>
      </c>
      <c r="B48" s="27" t="s">
        <v>97</v>
      </c>
      <c r="C48" s="19">
        <v>45008</v>
      </c>
      <c r="D48" s="12" t="s">
        <v>98</v>
      </c>
      <c r="E48" s="20">
        <v>45034</v>
      </c>
      <c r="F48" s="12" t="s">
        <v>99</v>
      </c>
      <c r="G48" s="33" t="s">
        <v>146</v>
      </c>
      <c r="H48" s="44" t="s">
        <v>162</v>
      </c>
      <c r="I48" s="70" t="s">
        <v>63</v>
      </c>
      <c r="J48" s="70" t="s">
        <v>75</v>
      </c>
      <c r="K48" s="57" t="s">
        <v>55</v>
      </c>
      <c r="L48" s="78">
        <v>100000</v>
      </c>
      <c r="M48" s="71"/>
      <c r="N48" s="71">
        <f t="shared" si="6"/>
        <v>100000</v>
      </c>
      <c r="O48" s="72">
        <f t="shared" si="7"/>
        <v>0</v>
      </c>
      <c r="P48" s="66" t="s">
        <v>56</v>
      </c>
      <c r="Q48" s="74" t="s">
        <v>55</v>
      </c>
      <c r="R48" s="86"/>
    </row>
    <row r="49" s="1" customFormat="1" ht="42" customHeight="1" spans="1:18">
      <c r="A49" s="31" t="s">
        <v>71</v>
      </c>
      <c r="B49" s="23" t="s">
        <v>72</v>
      </c>
      <c r="C49" s="19">
        <v>44727</v>
      </c>
      <c r="D49" s="12" t="s">
        <v>73</v>
      </c>
      <c r="E49" s="19">
        <v>45107</v>
      </c>
      <c r="F49" s="32" t="s">
        <v>89</v>
      </c>
      <c r="G49" s="33" t="s">
        <v>146</v>
      </c>
      <c r="H49" s="33" t="s">
        <v>163</v>
      </c>
      <c r="I49" s="70" t="s">
        <v>53</v>
      </c>
      <c r="J49" s="70" t="s">
        <v>75</v>
      </c>
      <c r="K49" s="57" t="s">
        <v>55</v>
      </c>
      <c r="L49" s="78">
        <v>800000</v>
      </c>
      <c r="M49" s="76">
        <v>800000</v>
      </c>
      <c r="N49" s="71">
        <f t="shared" si="6"/>
        <v>0</v>
      </c>
      <c r="O49" s="72">
        <f t="shared" si="7"/>
        <v>1</v>
      </c>
      <c r="P49" s="66" t="s">
        <v>56</v>
      </c>
      <c r="Q49" s="74" t="s">
        <v>56</v>
      </c>
      <c r="R49" s="86" t="s">
        <v>57</v>
      </c>
    </row>
    <row r="50" customFormat="1" ht="27" customHeight="1" spans="1:18">
      <c r="A50" s="34" t="s">
        <v>13</v>
      </c>
      <c r="B50" s="34"/>
      <c r="C50" s="35"/>
      <c r="D50" s="34"/>
      <c r="E50" s="35"/>
      <c r="F50" s="34"/>
      <c r="G50" s="36"/>
      <c r="H50" s="34"/>
      <c r="I50" s="34"/>
      <c r="J50" s="34"/>
      <c r="K50" s="34"/>
      <c r="L50" s="77">
        <f>SUBTOTAL(9,L40:L49)</f>
        <v>11420000</v>
      </c>
      <c r="M50" s="77">
        <f>SUBTOTAL(9,M40:M49)</f>
        <v>9101062</v>
      </c>
      <c r="N50" s="77">
        <f>SUBTOTAL(9,N40:N49)</f>
        <v>2318938</v>
      </c>
      <c r="O50" s="60">
        <f t="shared" si="7"/>
        <v>0.796940630472855</v>
      </c>
      <c r="P50" s="59"/>
      <c r="Q50" s="77"/>
      <c r="R50" s="87"/>
    </row>
    <row r="51" customFormat="1" ht="48" spans="1:18">
      <c r="A51" s="18" t="s">
        <v>47</v>
      </c>
      <c r="B51" s="18" t="s">
        <v>48</v>
      </c>
      <c r="C51" s="19">
        <v>44907</v>
      </c>
      <c r="D51" s="12" t="s">
        <v>49</v>
      </c>
      <c r="E51" s="20">
        <v>44939</v>
      </c>
      <c r="F51" s="12" t="s">
        <v>50</v>
      </c>
      <c r="G51" s="37" t="s">
        <v>164</v>
      </c>
      <c r="H51" s="22" t="s">
        <v>165</v>
      </c>
      <c r="I51" s="57" t="s">
        <v>53</v>
      </c>
      <c r="J51" s="57" t="s">
        <v>54</v>
      </c>
      <c r="K51" s="57" t="s">
        <v>55</v>
      </c>
      <c r="L51" s="62">
        <v>1622500</v>
      </c>
      <c r="M51" s="62">
        <v>1001371.34</v>
      </c>
      <c r="N51" s="64">
        <f>L51-M51</f>
        <v>621128.66</v>
      </c>
      <c r="O51" s="65">
        <f t="shared" si="7"/>
        <v>0.617178021571649</v>
      </c>
      <c r="P51" s="66" t="s">
        <v>55</v>
      </c>
      <c r="Q51" s="74" t="s">
        <v>56</v>
      </c>
      <c r="R51" s="86" t="s">
        <v>57</v>
      </c>
    </row>
    <row r="52" customFormat="1" ht="48" spans="1:18">
      <c r="A52" s="12" t="s">
        <v>84</v>
      </c>
      <c r="B52" s="18" t="s">
        <v>85</v>
      </c>
      <c r="C52" s="19">
        <v>44945</v>
      </c>
      <c r="D52" s="12" t="s">
        <v>86</v>
      </c>
      <c r="E52" s="20">
        <v>44960</v>
      </c>
      <c r="F52" s="26" t="s">
        <v>87</v>
      </c>
      <c r="G52" s="37" t="s">
        <v>164</v>
      </c>
      <c r="H52" s="22" t="s">
        <v>165</v>
      </c>
      <c r="I52" s="57" t="s">
        <v>53</v>
      </c>
      <c r="J52" s="68" t="s">
        <v>75</v>
      </c>
      <c r="K52" s="57" t="s">
        <v>55</v>
      </c>
      <c r="L52" s="62">
        <v>1577500</v>
      </c>
      <c r="M52" s="62">
        <v>874593.77</v>
      </c>
      <c r="N52" s="64">
        <f>L52-M52</f>
        <v>702906.23</v>
      </c>
      <c r="O52" s="65">
        <f t="shared" si="7"/>
        <v>0.554417603803487</v>
      </c>
      <c r="P52" s="66" t="s">
        <v>55</v>
      </c>
      <c r="Q52" s="74" t="s">
        <v>56</v>
      </c>
      <c r="R52" s="86" t="s">
        <v>57</v>
      </c>
    </row>
    <row r="53" s="1" customFormat="1" ht="60" customHeight="1" spans="1:18">
      <c r="A53" s="12" t="s">
        <v>71</v>
      </c>
      <c r="B53" s="23" t="s">
        <v>72</v>
      </c>
      <c r="C53" s="19">
        <v>44727</v>
      </c>
      <c r="D53" s="12" t="s">
        <v>73</v>
      </c>
      <c r="E53" s="19">
        <v>45107</v>
      </c>
      <c r="F53" s="24" t="s">
        <v>89</v>
      </c>
      <c r="G53" s="37" t="s">
        <v>164</v>
      </c>
      <c r="H53" s="24" t="s">
        <v>166</v>
      </c>
      <c r="I53" s="57" t="s">
        <v>53</v>
      </c>
      <c r="J53" s="70" t="s">
        <v>75</v>
      </c>
      <c r="K53" s="57" t="s">
        <v>55</v>
      </c>
      <c r="L53" s="62">
        <v>15200</v>
      </c>
      <c r="M53" s="62">
        <v>15200</v>
      </c>
      <c r="N53" s="71">
        <f>L53-M53</f>
        <v>0</v>
      </c>
      <c r="O53" s="72">
        <f t="shared" si="7"/>
        <v>1</v>
      </c>
      <c r="P53" s="66" t="s">
        <v>56</v>
      </c>
      <c r="Q53" s="74"/>
      <c r="R53" s="86" t="s">
        <v>57</v>
      </c>
    </row>
    <row r="54" s="1" customFormat="1" ht="48" spans="1:18">
      <c r="A54" s="12" t="s">
        <v>117</v>
      </c>
      <c r="B54" s="27" t="s">
        <v>118</v>
      </c>
      <c r="C54" s="19">
        <v>45065</v>
      </c>
      <c r="D54" s="12" t="s">
        <v>119</v>
      </c>
      <c r="E54" s="19">
        <v>45087</v>
      </c>
      <c r="F54" s="18" t="s">
        <v>120</v>
      </c>
      <c r="G54" s="37" t="s">
        <v>164</v>
      </c>
      <c r="H54" s="22" t="s">
        <v>167</v>
      </c>
      <c r="I54" s="57" t="s">
        <v>53</v>
      </c>
      <c r="J54" s="70" t="s">
        <v>54</v>
      </c>
      <c r="K54" s="57" t="s">
        <v>55</v>
      </c>
      <c r="L54" s="62">
        <v>1400000</v>
      </c>
      <c r="M54" s="71">
        <v>1393500</v>
      </c>
      <c r="N54" s="71">
        <f>L54-M54</f>
        <v>6500</v>
      </c>
      <c r="O54" s="72">
        <f t="shared" ref="O54:O61" si="8">M54/L54</f>
        <v>0.995357142857143</v>
      </c>
      <c r="P54" s="66" t="s">
        <v>56</v>
      </c>
      <c r="Q54" s="74" t="s">
        <v>56</v>
      </c>
      <c r="R54" s="88" t="s">
        <v>57</v>
      </c>
    </row>
    <row r="55" s="1" customFormat="1" ht="48" spans="1:18">
      <c r="A55" s="18" t="s">
        <v>47</v>
      </c>
      <c r="B55" s="18" t="s">
        <v>48</v>
      </c>
      <c r="C55" s="19">
        <v>44907</v>
      </c>
      <c r="D55" s="12" t="s">
        <v>49</v>
      </c>
      <c r="E55" s="20">
        <v>44939</v>
      </c>
      <c r="F55" s="12" t="s">
        <v>50</v>
      </c>
      <c r="G55" s="37" t="s">
        <v>164</v>
      </c>
      <c r="H55" s="22" t="s">
        <v>167</v>
      </c>
      <c r="I55" s="57" t="s">
        <v>53</v>
      </c>
      <c r="J55" s="57" t="s">
        <v>54</v>
      </c>
      <c r="K55" s="57" t="s">
        <v>55</v>
      </c>
      <c r="L55" s="62">
        <v>1600000</v>
      </c>
      <c r="M55" s="71">
        <v>1323500</v>
      </c>
      <c r="N55" s="71">
        <f>L55-M55</f>
        <v>276500</v>
      </c>
      <c r="O55" s="72">
        <f t="shared" si="8"/>
        <v>0.8271875</v>
      </c>
      <c r="P55" s="66" t="s">
        <v>56</v>
      </c>
      <c r="Q55" s="74" t="s">
        <v>56</v>
      </c>
      <c r="R55" s="86" t="s">
        <v>57</v>
      </c>
    </row>
    <row r="56" customFormat="1" ht="26" customHeight="1" spans="1:18">
      <c r="A56" s="38" t="s">
        <v>14</v>
      </c>
      <c r="B56" s="38"/>
      <c r="C56" s="39"/>
      <c r="D56" s="38"/>
      <c r="E56" s="39"/>
      <c r="F56" s="38"/>
      <c r="G56" s="40"/>
      <c r="H56" s="38"/>
      <c r="I56" s="38"/>
      <c r="J56" s="38"/>
      <c r="K56" s="38"/>
      <c r="L56" s="77">
        <f>SUBTOTAL(9,L51:L55)</f>
        <v>6215200</v>
      </c>
      <c r="M56" s="77">
        <f>SUBTOTAL(9,M51:M55)</f>
        <v>4608165.11</v>
      </c>
      <c r="N56" s="77">
        <f>SUBTOTAL(9,N51:N55)</f>
        <v>1607034.89</v>
      </c>
      <c r="O56" s="60">
        <f t="shared" si="8"/>
        <v>0.741434726155232</v>
      </c>
      <c r="P56" s="79"/>
      <c r="Q56" s="77"/>
      <c r="R56" s="79"/>
    </row>
    <row r="57" customFormat="1" ht="48" spans="1:18">
      <c r="A57" s="18" t="s">
        <v>47</v>
      </c>
      <c r="B57" s="18" t="s">
        <v>48</v>
      </c>
      <c r="C57" s="19">
        <v>44907</v>
      </c>
      <c r="D57" s="12" t="s">
        <v>49</v>
      </c>
      <c r="E57" s="20">
        <v>44939</v>
      </c>
      <c r="F57" s="12" t="s">
        <v>50</v>
      </c>
      <c r="G57" s="21" t="s">
        <v>168</v>
      </c>
      <c r="H57" s="21" t="s">
        <v>169</v>
      </c>
      <c r="I57" s="57" t="s">
        <v>53</v>
      </c>
      <c r="J57" s="57" t="s">
        <v>54</v>
      </c>
      <c r="K57" s="57" t="s">
        <v>55</v>
      </c>
      <c r="L57" s="62">
        <v>3500000</v>
      </c>
      <c r="M57" s="63">
        <v>3500000</v>
      </c>
      <c r="N57" s="64">
        <f>L57-M57</f>
        <v>0</v>
      </c>
      <c r="O57" s="65">
        <f t="shared" si="8"/>
        <v>1</v>
      </c>
      <c r="P57" s="66" t="s">
        <v>56</v>
      </c>
      <c r="Q57" s="74" t="s">
        <v>56</v>
      </c>
      <c r="R57" s="86" t="s">
        <v>57</v>
      </c>
    </row>
    <row r="58" customFormat="1" ht="29" customHeight="1" spans="1:18">
      <c r="A58" s="38" t="s">
        <v>15</v>
      </c>
      <c r="B58" s="38"/>
      <c r="C58" s="39"/>
      <c r="D58" s="38"/>
      <c r="E58" s="39"/>
      <c r="F58" s="38"/>
      <c r="G58" s="40"/>
      <c r="H58" s="38"/>
      <c r="I58" s="38"/>
      <c r="J58" s="38"/>
      <c r="K58" s="38"/>
      <c r="L58" s="77">
        <f t="shared" ref="L58:Q58" si="9">SUBTOTAL(9,L57:L57)</f>
        <v>3500000</v>
      </c>
      <c r="M58" s="77">
        <f t="shared" si="9"/>
        <v>3500000</v>
      </c>
      <c r="N58" s="77">
        <f t="shared" si="9"/>
        <v>0</v>
      </c>
      <c r="O58" s="60">
        <f t="shared" si="8"/>
        <v>1</v>
      </c>
      <c r="P58" s="79"/>
      <c r="Q58" s="77"/>
      <c r="R58" s="79"/>
    </row>
    <row r="59" customFormat="1" ht="36" spans="1:18">
      <c r="A59" s="12" t="s">
        <v>84</v>
      </c>
      <c r="B59" s="18" t="s">
        <v>85</v>
      </c>
      <c r="C59" s="19">
        <v>44945</v>
      </c>
      <c r="D59" s="12" t="s">
        <v>86</v>
      </c>
      <c r="E59" s="20">
        <v>44960</v>
      </c>
      <c r="F59" s="26" t="s">
        <v>87</v>
      </c>
      <c r="G59" s="37" t="s">
        <v>170</v>
      </c>
      <c r="H59" s="41" t="s">
        <v>171</v>
      </c>
      <c r="I59" s="57" t="s">
        <v>53</v>
      </c>
      <c r="J59" s="68" t="s">
        <v>75</v>
      </c>
      <c r="K59" s="57" t="s">
        <v>55</v>
      </c>
      <c r="L59" s="76">
        <v>2800000</v>
      </c>
      <c r="M59" s="76">
        <v>2800000</v>
      </c>
      <c r="N59" s="64">
        <f>L59-M59</f>
        <v>0</v>
      </c>
      <c r="O59" s="65">
        <f t="shared" si="8"/>
        <v>1</v>
      </c>
      <c r="P59" s="66" t="s">
        <v>56</v>
      </c>
      <c r="Q59" s="74" t="s">
        <v>56</v>
      </c>
      <c r="R59" s="89" t="s">
        <v>172</v>
      </c>
    </row>
    <row r="60" customFormat="1" ht="33" customHeight="1" spans="1:18">
      <c r="A60" s="38" t="s">
        <v>16</v>
      </c>
      <c r="B60" s="38"/>
      <c r="C60" s="39"/>
      <c r="D60" s="38"/>
      <c r="E60" s="39"/>
      <c r="F60" s="38"/>
      <c r="G60" s="40"/>
      <c r="H60" s="38"/>
      <c r="I60" s="38"/>
      <c r="J60" s="38"/>
      <c r="K60" s="38"/>
      <c r="L60" s="77">
        <f t="shared" ref="L60:Q60" si="10">SUBTOTAL(9,L59:L59)</f>
        <v>2800000</v>
      </c>
      <c r="M60" s="77">
        <f t="shared" si="10"/>
        <v>2800000</v>
      </c>
      <c r="N60" s="77">
        <f t="shared" si="10"/>
        <v>0</v>
      </c>
      <c r="O60" s="60">
        <f t="shared" si="8"/>
        <v>1</v>
      </c>
      <c r="P60" s="79"/>
      <c r="Q60" s="77"/>
      <c r="R60" s="79"/>
    </row>
    <row r="61" s="1" customFormat="1" ht="46" customHeight="1" spans="1:18">
      <c r="A61" s="70"/>
      <c r="B61" s="70"/>
      <c r="C61" s="159"/>
      <c r="D61" s="12" t="s">
        <v>104</v>
      </c>
      <c r="E61" s="20">
        <v>45051</v>
      </c>
      <c r="F61" s="12" t="s">
        <v>105</v>
      </c>
      <c r="G61" s="42" t="s">
        <v>173</v>
      </c>
      <c r="H61" s="160" t="s">
        <v>174</v>
      </c>
      <c r="I61" s="70" t="s">
        <v>63</v>
      </c>
      <c r="J61" s="70" t="s">
        <v>103</v>
      </c>
      <c r="K61" s="70" t="s">
        <v>55</v>
      </c>
      <c r="L61" s="80">
        <v>2371000</v>
      </c>
      <c r="M61" s="162">
        <v>2274000</v>
      </c>
      <c r="N61" s="71">
        <f>L61-M61</f>
        <v>97000</v>
      </c>
      <c r="O61" s="72">
        <f t="shared" si="8"/>
        <v>0.959088991986504</v>
      </c>
      <c r="P61" s="70" t="s">
        <v>56</v>
      </c>
      <c r="Q61" s="80" t="s">
        <v>55</v>
      </c>
      <c r="R61" s="142"/>
    </row>
    <row r="62" customFormat="1" ht="33" customHeight="1" spans="1:18">
      <c r="A62" s="38" t="s">
        <v>26</v>
      </c>
      <c r="B62" s="38"/>
      <c r="C62" s="39"/>
      <c r="D62" s="38"/>
      <c r="E62" s="39"/>
      <c r="F62" s="38"/>
      <c r="G62" s="40"/>
      <c r="H62" s="38"/>
      <c r="I62" s="38"/>
      <c r="J62" s="38"/>
      <c r="K62" s="38"/>
      <c r="L62" s="77">
        <f>SUBTOTAL(9,L61:L61)</f>
        <v>2371000</v>
      </c>
      <c r="M62" s="77">
        <f>SUBTOTAL(9,M61:M61)</f>
        <v>2274000</v>
      </c>
      <c r="N62" s="77">
        <f>SUBTOTAL(9,N61:N61)</f>
        <v>97000</v>
      </c>
      <c r="O62" s="77">
        <f>SUBTOTAL(9,O61:O61)</f>
        <v>0.959088991986504</v>
      </c>
      <c r="P62" s="79"/>
      <c r="Q62" s="77"/>
      <c r="R62" s="79"/>
    </row>
    <row r="63" s="1" customFormat="1" ht="55" customHeight="1" spans="1:18">
      <c r="A63" s="12" t="s">
        <v>71</v>
      </c>
      <c r="B63" s="23" t="s">
        <v>72</v>
      </c>
      <c r="C63" s="19">
        <v>44727</v>
      </c>
      <c r="D63" s="12" t="s">
        <v>73</v>
      </c>
      <c r="E63" s="19">
        <v>45107</v>
      </c>
      <c r="F63" s="24" t="s">
        <v>89</v>
      </c>
      <c r="G63" s="42" t="s">
        <v>175</v>
      </c>
      <c r="H63" s="24" t="s">
        <v>176</v>
      </c>
      <c r="I63" s="57" t="s">
        <v>53</v>
      </c>
      <c r="J63" s="57" t="s">
        <v>75</v>
      </c>
      <c r="K63" s="57" t="s">
        <v>55</v>
      </c>
      <c r="L63" s="80">
        <v>175000</v>
      </c>
      <c r="M63" s="81">
        <v>175000</v>
      </c>
      <c r="N63" s="71">
        <f>L63-M63</f>
        <v>0</v>
      </c>
      <c r="O63" s="72">
        <f>M63/L63</f>
        <v>1</v>
      </c>
      <c r="P63" s="66" t="s">
        <v>56</v>
      </c>
      <c r="Q63" s="80"/>
      <c r="R63" s="86" t="s">
        <v>57</v>
      </c>
    </row>
    <row r="64" s="1" customFormat="1" ht="55" customHeight="1" spans="1:18">
      <c r="A64" s="18" t="s">
        <v>76</v>
      </c>
      <c r="B64" s="18" t="s">
        <v>77</v>
      </c>
      <c r="C64" s="19">
        <v>45207</v>
      </c>
      <c r="D64" s="12" t="s">
        <v>78</v>
      </c>
      <c r="E64" s="19">
        <v>45219</v>
      </c>
      <c r="F64" s="12" t="s">
        <v>79</v>
      </c>
      <c r="G64" s="42" t="s">
        <v>175</v>
      </c>
      <c r="H64" s="24" t="s">
        <v>176</v>
      </c>
      <c r="I64" s="57" t="s">
        <v>53</v>
      </c>
      <c r="J64" s="57" t="s">
        <v>75</v>
      </c>
      <c r="K64" s="57" t="s">
        <v>55</v>
      </c>
      <c r="L64" s="80">
        <v>120000</v>
      </c>
      <c r="M64" s="81">
        <v>120000</v>
      </c>
      <c r="N64" s="71">
        <f>L64-M64</f>
        <v>0</v>
      </c>
      <c r="O64" s="72">
        <f>M64/L64</f>
        <v>1</v>
      </c>
      <c r="P64" s="66" t="s">
        <v>177</v>
      </c>
      <c r="Q64" s="80" t="s">
        <v>56</v>
      </c>
      <c r="R64" s="86" t="s">
        <v>57</v>
      </c>
    </row>
    <row r="65" s="1" customFormat="1" ht="55" customHeight="1" spans="1:18">
      <c r="A65" s="18" t="s">
        <v>47</v>
      </c>
      <c r="B65" s="18" t="s">
        <v>48</v>
      </c>
      <c r="C65" s="19">
        <v>44907</v>
      </c>
      <c r="D65" s="12" t="s">
        <v>49</v>
      </c>
      <c r="E65" s="20">
        <v>44939</v>
      </c>
      <c r="F65" s="12" t="s">
        <v>50</v>
      </c>
      <c r="G65" s="42" t="s">
        <v>175</v>
      </c>
      <c r="H65" s="24" t="s">
        <v>176</v>
      </c>
      <c r="I65" s="57" t="s">
        <v>53</v>
      </c>
      <c r="J65" s="57" t="s">
        <v>54</v>
      </c>
      <c r="K65" s="57" t="s">
        <v>55</v>
      </c>
      <c r="L65" s="80">
        <v>400000</v>
      </c>
      <c r="M65" s="81">
        <v>398000</v>
      </c>
      <c r="N65" s="71">
        <f>L65-M65</f>
        <v>2000</v>
      </c>
      <c r="O65" s="72">
        <f>M65/L65</f>
        <v>0.995</v>
      </c>
      <c r="P65" s="66" t="s">
        <v>177</v>
      </c>
      <c r="Q65" s="80" t="s">
        <v>56</v>
      </c>
      <c r="R65" s="86" t="s">
        <v>57</v>
      </c>
    </row>
    <row r="66" s="1" customFormat="1" ht="48" customHeight="1" spans="1:18">
      <c r="A66" s="12" t="s">
        <v>117</v>
      </c>
      <c r="B66" s="27" t="s">
        <v>118</v>
      </c>
      <c r="C66" s="19">
        <v>45065</v>
      </c>
      <c r="D66" s="12" t="s">
        <v>119</v>
      </c>
      <c r="E66" s="19">
        <v>45087</v>
      </c>
      <c r="F66" s="18" t="s">
        <v>120</v>
      </c>
      <c r="G66" s="42" t="s">
        <v>175</v>
      </c>
      <c r="H66" s="43" t="s">
        <v>178</v>
      </c>
      <c r="I66" s="57" t="s">
        <v>53</v>
      </c>
      <c r="J66" s="57" t="s">
        <v>54</v>
      </c>
      <c r="K66" s="57" t="s">
        <v>55</v>
      </c>
      <c r="L66" s="80">
        <v>816000</v>
      </c>
      <c r="M66" s="63">
        <v>638400</v>
      </c>
      <c r="N66" s="71">
        <f>L66-M66</f>
        <v>177600</v>
      </c>
      <c r="O66" s="72">
        <f>M66/L66</f>
        <v>0.782352941176471</v>
      </c>
      <c r="P66" s="70" t="s">
        <v>56</v>
      </c>
      <c r="Q66" s="80" t="s">
        <v>56</v>
      </c>
      <c r="R66" s="88" t="s">
        <v>57</v>
      </c>
    </row>
    <row r="67" customFormat="1" ht="34" customHeight="1" spans="1:18">
      <c r="A67" s="38" t="s">
        <v>17</v>
      </c>
      <c r="B67" s="38"/>
      <c r="C67" s="39"/>
      <c r="D67" s="38"/>
      <c r="E67" s="39"/>
      <c r="F67" s="38"/>
      <c r="G67" s="40"/>
      <c r="H67" s="38"/>
      <c r="I67" s="38"/>
      <c r="J67" s="38"/>
      <c r="K67" s="38"/>
      <c r="L67" s="77">
        <f>SUBTOTAL(9,L63:L66)</f>
        <v>1511000</v>
      </c>
      <c r="M67" s="77">
        <f>SUBTOTAL(9,M63:M66)</f>
        <v>1331400</v>
      </c>
      <c r="N67" s="77">
        <f>SUBTOTAL(9,N63:N66)</f>
        <v>179600</v>
      </c>
      <c r="O67" s="60">
        <f>M67/L67</f>
        <v>0.881138318994044</v>
      </c>
      <c r="P67" s="79"/>
      <c r="Q67" s="77"/>
      <c r="R67" s="79"/>
    </row>
    <row r="68" s="1" customFormat="1" ht="53" customHeight="1" spans="1:18">
      <c r="A68" s="12" t="s">
        <v>71</v>
      </c>
      <c r="B68" s="23" t="s">
        <v>72</v>
      </c>
      <c r="C68" s="19">
        <v>44727</v>
      </c>
      <c r="D68" s="12" t="s">
        <v>73</v>
      </c>
      <c r="E68" s="19">
        <v>45107</v>
      </c>
      <c r="F68" s="24" t="s">
        <v>89</v>
      </c>
      <c r="G68" s="42" t="s">
        <v>179</v>
      </c>
      <c r="H68" s="21" t="s">
        <v>180</v>
      </c>
      <c r="I68" s="57" t="s">
        <v>53</v>
      </c>
      <c r="J68" s="70" t="s">
        <v>75</v>
      </c>
      <c r="K68" s="70" t="s">
        <v>55</v>
      </c>
      <c r="L68" s="76">
        <v>300000</v>
      </c>
      <c r="M68" s="82">
        <v>297800</v>
      </c>
      <c r="N68" s="71">
        <f>L68-M68</f>
        <v>2200</v>
      </c>
      <c r="O68" s="83">
        <f>M68/L68</f>
        <v>0.992666666666667</v>
      </c>
      <c r="P68" s="70" t="s">
        <v>56</v>
      </c>
      <c r="Q68" s="80" t="s">
        <v>56</v>
      </c>
      <c r="R68" s="86" t="s">
        <v>57</v>
      </c>
    </row>
    <row r="69" customFormat="1" ht="28" customHeight="1" spans="1:18">
      <c r="A69" s="38" t="s">
        <v>18</v>
      </c>
      <c r="B69" s="38"/>
      <c r="C69" s="39"/>
      <c r="D69" s="38"/>
      <c r="E69" s="39"/>
      <c r="F69" s="38"/>
      <c r="G69" s="40"/>
      <c r="H69" s="38"/>
      <c r="I69" s="38"/>
      <c r="J69" s="38"/>
      <c r="K69" s="38"/>
      <c r="L69" s="77">
        <f>SUBTOTAL(9,L68:L68)</f>
        <v>300000</v>
      </c>
      <c r="M69" s="77">
        <f>SUBTOTAL(9,M68:M68)</f>
        <v>297800</v>
      </c>
      <c r="N69" s="77">
        <f>SUBTOTAL(9,N68:N68)</f>
        <v>2200</v>
      </c>
      <c r="O69" s="77">
        <f>SUBTOTAL(9,O68:O68)</f>
        <v>0.992666666666667</v>
      </c>
      <c r="P69" s="79"/>
      <c r="Q69" s="77"/>
      <c r="R69" s="79"/>
    </row>
    <row r="70" customFormat="1" ht="48" spans="1:18">
      <c r="A70" s="18" t="s">
        <v>47</v>
      </c>
      <c r="B70" s="18" t="s">
        <v>48</v>
      </c>
      <c r="C70" s="19">
        <v>44907</v>
      </c>
      <c r="D70" s="12" t="s">
        <v>49</v>
      </c>
      <c r="E70" s="20">
        <v>44939</v>
      </c>
      <c r="F70" s="12" t="s">
        <v>50</v>
      </c>
      <c r="G70" s="22" t="s">
        <v>181</v>
      </c>
      <c r="H70" s="22" t="s">
        <v>182</v>
      </c>
      <c r="I70" s="57" t="s">
        <v>53</v>
      </c>
      <c r="J70" s="57" t="s">
        <v>54</v>
      </c>
      <c r="K70" s="57" t="s">
        <v>55</v>
      </c>
      <c r="L70" s="62">
        <v>6500000</v>
      </c>
      <c r="M70" s="71">
        <v>6451583.18</v>
      </c>
      <c r="N70" s="64">
        <f t="shared" ref="N70:N77" si="11">L70-M70</f>
        <v>48416.8200000003</v>
      </c>
      <c r="O70" s="65">
        <f>M70/L70</f>
        <v>0.992551258461538</v>
      </c>
      <c r="P70" s="66" t="s">
        <v>55</v>
      </c>
      <c r="Q70" s="62" t="s">
        <v>55</v>
      </c>
      <c r="R70" s="86" t="s">
        <v>57</v>
      </c>
    </row>
    <row r="71" customFormat="1" ht="48" spans="1:18">
      <c r="A71" s="18" t="s">
        <v>47</v>
      </c>
      <c r="B71" s="18" t="s">
        <v>48</v>
      </c>
      <c r="C71" s="19">
        <v>44907</v>
      </c>
      <c r="D71" s="12" t="s">
        <v>49</v>
      </c>
      <c r="E71" s="20">
        <v>44939</v>
      </c>
      <c r="F71" s="12" t="s">
        <v>50</v>
      </c>
      <c r="G71" s="22" t="s">
        <v>181</v>
      </c>
      <c r="H71" s="22" t="s">
        <v>183</v>
      </c>
      <c r="I71" s="57" t="s">
        <v>53</v>
      </c>
      <c r="J71" s="57" t="s">
        <v>54</v>
      </c>
      <c r="K71" s="57" t="s">
        <v>55</v>
      </c>
      <c r="L71" s="62">
        <v>2000000</v>
      </c>
      <c r="M71" s="71">
        <v>1859941.41</v>
      </c>
      <c r="N71" s="64">
        <f t="shared" si="11"/>
        <v>140058.59</v>
      </c>
      <c r="O71" s="65">
        <f>M71/L71</f>
        <v>0.929970705</v>
      </c>
      <c r="P71" s="66" t="s">
        <v>56</v>
      </c>
      <c r="Q71" s="62" t="s">
        <v>55</v>
      </c>
      <c r="R71" s="86" t="s">
        <v>57</v>
      </c>
    </row>
    <row r="72" customFormat="1" ht="48" spans="1:18">
      <c r="A72" s="12" t="s">
        <v>84</v>
      </c>
      <c r="B72" s="18" t="s">
        <v>85</v>
      </c>
      <c r="C72" s="19">
        <v>44945</v>
      </c>
      <c r="D72" s="12" t="s">
        <v>86</v>
      </c>
      <c r="E72" s="20">
        <v>44960</v>
      </c>
      <c r="F72" s="26" t="s">
        <v>87</v>
      </c>
      <c r="G72" s="22" t="s">
        <v>181</v>
      </c>
      <c r="H72" s="22" t="s">
        <v>183</v>
      </c>
      <c r="I72" s="57" t="s">
        <v>53</v>
      </c>
      <c r="J72" s="68" t="s">
        <v>75</v>
      </c>
      <c r="K72" s="57" t="s">
        <v>55</v>
      </c>
      <c r="L72" s="62">
        <v>1390000</v>
      </c>
      <c r="M72" s="71">
        <v>870000</v>
      </c>
      <c r="N72" s="64">
        <f t="shared" si="11"/>
        <v>520000</v>
      </c>
      <c r="O72" s="65">
        <f>M72/L72</f>
        <v>0.62589928057554</v>
      </c>
      <c r="P72" s="66" t="s">
        <v>56</v>
      </c>
      <c r="Q72" s="62" t="s">
        <v>55</v>
      </c>
      <c r="R72" s="86" t="s">
        <v>57</v>
      </c>
    </row>
    <row r="73" customFormat="1" ht="48" spans="1:18">
      <c r="A73" s="18" t="s">
        <v>47</v>
      </c>
      <c r="B73" s="18" t="s">
        <v>48</v>
      </c>
      <c r="C73" s="19">
        <v>44907</v>
      </c>
      <c r="D73" s="12" t="s">
        <v>49</v>
      </c>
      <c r="E73" s="20">
        <v>44939</v>
      </c>
      <c r="F73" s="12" t="s">
        <v>50</v>
      </c>
      <c r="G73" s="22" t="s">
        <v>181</v>
      </c>
      <c r="H73" s="22" t="s">
        <v>184</v>
      </c>
      <c r="I73" s="57" t="s">
        <v>53</v>
      </c>
      <c r="J73" s="57" t="s">
        <v>54</v>
      </c>
      <c r="K73" s="57" t="s">
        <v>55</v>
      </c>
      <c r="L73" s="62">
        <v>2000000</v>
      </c>
      <c r="M73" s="71">
        <v>1643369.01</v>
      </c>
      <c r="N73" s="64">
        <f t="shared" si="11"/>
        <v>356630.99</v>
      </c>
      <c r="O73" s="65">
        <f>M73/L73</f>
        <v>0.821684505</v>
      </c>
      <c r="P73" s="66" t="s">
        <v>56</v>
      </c>
      <c r="Q73" s="62" t="s">
        <v>55</v>
      </c>
      <c r="R73" s="86" t="s">
        <v>57</v>
      </c>
    </row>
    <row r="74" customFormat="1" ht="48" spans="1:18">
      <c r="A74" s="12" t="s">
        <v>84</v>
      </c>
      <c r="B74" s="18" t="s">
        <v>85</v>
      </c>
      <c r="C74" s="19">
        <v>44945</v>
      </c>
      <c r="D74" s="12" t="s">
        <v>86</v>
      </c>
      <c r="E74" s="20">
        <v>44960</v>
      </c>
      <c r="F74" s="26" t="s">
        <v>87</v>
      </c>
      <c r="G74" s="22" t="s">
        <v>181</v>
      </c>
      <c r="H74" s="22" t="s">
        <v>184</v>
      </c>
      <c r="I74" s="57" t="s">
        <v>53</v>
      </c>
      <c r="J74" s="68" t="s">
        <v>75</v>
      </c>
      <c r="K74" s="57" t="s">
        <v>55</v>
      </c>
      <c r="L74" s="62">
        <v>2000000</v>
      </c>
      <c r="M74" s="71">
        <v>2000000</v>
      </c>
      <c r="N74" s="64">
        <f t="shared" si="11"/>
        <v>0</v>
      </c>
      <c r="O74" s="65">
        <f>M74/L74</f>
        <v>1</v>
      </c>
      <c r="P74" s="66" t="s">
        <v>56</v>
      </c>
      <c r="Q74" s="62" t="s">
        <v>55</v>
      </c>
      <c r="R74" s="86" t="s">
        <v>57</v>
      </c>
    </row>
    <row r="75" s="1" customFormat="1" ht="40" customHeight="1" spans="1:18">
      <c r="A75" s="12"/>
      <c r="B75" s="18"/>
      <c r="C75" s="19"/>
      <c r="D75" s="12" t="s">
        <v>101</v>
      </c>
      <c r="E75" s="20">
        <v>45051</v>
      </c>
      <c r="F75" s="12" t="s">
        <v>102</v>
      </c>
      <c r="G75" s="22" t="s">
        <v>181</v>
      </c>
      <c r="H75" s="12" t="s">
        <v>184</v>
      </c>
      <c r="I75" s="57" t="s">
        <v>53</v>
      </c>
      <c r="J75" s="70" t="s">
        <v>103</v>
      </c>
      <c r="K75" s="57" t="s">
        <v>55</v>
      </c>
      <c r="L75" s="62">
        <v>125000</v>
      </c>
      <c r="M75" s="71"/>
      <c r="N75" s="71">
        <f t="shared" si="11"/>
        <v>125000</v>
      </c>
      <c r="O75" s="72">
        <f>M75/L75</f>
        <v>0</v>
      </c>
      <c r="P75" s="66" t="s">
        <v>56</v>
      </c>
      <c r="Q75" s="62" t="s">
        <v>55</v>
      </c>
      <c r="R75" s="86" t="s">
        <v>57</v>
      </c>
    </row>
    <row r="76" customFormat="1" ht="48" spans="1:18">
      <c r="A76" s="12" t="s">
        <v>84</v>
      </c>
      <c r="B76" s="18" t="s">
        <v>85</v>
      </c>
      <c r="C76" s="19">
        <v>44945</v>
      </c>
      <c r="D76" s="12" t="s">
        <v>86</v>
      </c>
      <c r="E76" s="20">
        <v>44960</v>
      </c>
      <c r="F76" s="26" t="s">
        <v>87</v>
      </c>
      <c r="G76" s="44" t="s">
        <v>181</v>
      </c>
      <c r="H76" s="44" t="s">
        <v>185</v>
      </c>
      <c r="I76" s="57" t="s">
        <v>53</v>
      </c>
      <c r="J76" s="68" t="s">
        <v>75</v>
      </c>
      <c r="K76" s="57" t="s">
        <v>55</v>
      </c>
      <c r="L76" s="62">
        <v>985000</v>
      </c>
      <c r="M76" s="62">
        <v>985000</v>
      </c>
      <c r="N76" s="64">
        <f t="shared" si="11"/>
        <v>0</v>
      </c>
      <c r="O76" s="65">
        <f>M76/L76</f>
        <v>1</v>
      </c>
      <c r="P76" s="66" t="s">
        <v>55</v>
      </c>
      <c r="Q76" s="62" t="s">
        <v>55</v>
      </c>
      <c r="R76" s="86" t="s">
        <v>57</v>
      </c>
    </row>
    <row r="77" customFormat="1" ht="45" customHeight="1" spans="1:18">
      <c r="A77" s="12" t="s">
        <v>84</v>
      </c>
      <c r="B77" s="18" t="s">
        <v>85</v>
      </c>
      <c r="C77" s="19">
        <v>44945</v>
      </c>
      <c r="D77" s="12" t="s">
        <v>86</v>
      </c>
      <c r="E77" s="20">
        <v>44960</v>
      </c>
      <c r="F77" s="26" t="s">
        <v>87</v>
      </c>
      <c r="G77" s="44" t="s">
        <v>181</v>
      </c>
      <c r="H77" s="44" t="s">
        <v>185</v>
      </c>
      <c r="I77" s="57" t="s">
        <v>53</v>
      </c>
      <c r="J77" s="68" t="s">
        <v>75</v>
      </c>
      <c r="K77" s="57" t="s">
        <v>55</v>
      </c>
      <c r="L77" s="62">
        <v>4015000</v>
      </c>
      <c r="M77" s="62">
        <v>4015000</v>
      </c>
      <c r="N77" s="64">
        <f t="shared" si="11"/>
        <v>0</v>
      </c>
      <c r="O77" s="65">
        <f>M77/L77</f>
        <v>1</v>
      </c>
      <c r="P77" s="66" t="s">
        <v>55</v>
      </c>
      <c r="Q77" s="62" t="s">
        <v>55</v>
      </c>
      <c r="R77" s="89" t="s">
        <v>172</v>
      </c>
    </row>
    <row r="78" customFormat="1" ht="29" customHeight="1" spans="1:18">
      <c r="A78" s="38" t="s">
        <v>19</v>
      </c>
      <c r="B78" s="38"/>
      <c r="C78" s="39"/>
      <c r="D78" s="38"/>
      <c r="E78" s="39"/>
      <c r="F78" s="38"/>
      <c r="G78" s="40"/>
      <c r="H78" s="38"/>
      <c r="I78" s="38"/>
      <c r="J78" s="38"/>
      <c r="K78" s="38"/>
      <c r="L78" s="77">
        <f>SUBTOTAL(9,L70:L77)</f>
        <v>19015000</v>
      </c>
      <c r="M78" s="77">
        <f>SUBTOTAL(9,M70:M77)</f>
        <v>17824893.6</v>
      </c>
      <c r="N78" s="77">
        <f>SUBTOTAL(9,N70:N77)</f>
        <v>1190106.4</v>
      </c>
      <c r="O78" s="60">
        <f>M78/L78</f>
        <v>0.937412232448067</v>
      </c>
      <c r="P78" s="79"/>
      <c r="Q78" s="77"/>
      <c r="R78" s="79"/>
    </row>
    <row r="79" customFormat="1" ht="48" spans="1:18">
      <c r="A79" s="18" t="s">
        <v>47</v>
      </c>
      <c r="B79" s="18" t="s">
        <v>48</v>
      </c>
      <c r="C79" s="19">
        <v>44907</v>
      </c>
      <c r="D79" s="12" t="s">
        <v>49</v>
      </c>
      <c r="E79" s="20">
        <v>44939</v>
      </c>
      <c r="F79" s="12" t="s">
        <v>50</v>
      </c>
      <c r="G79" s="21" t="s">
        <v>186</v>
      </c>
      <c r="H79" s="21" t="s">
        <v>187</v>
      </c>
      <c r="I79" s="57" t="s">
        <v>53</v>
      </c>
      <c r="J79" s="57" t="s">
        <v>54</v>
      </c>
      <c r="K79" s="57" t="s">
        <v>55</v>
      </c>
      <c r="L79" s="62">
        <v>5500000</v>
      </c>
      <c r="M79" s="84">
        <v>4800000</v>
      </c>
      <c r="N79" s="64">
        <f t="shared" ref="N79:N85" si="12">L79-M79</f>
        <v>700000</v>
      </c>
      <c r="O79" s="65">
        <f>M79/L79</f>
        <v>0.872727272727273</v>
      </c>
      <c r="P79" s="66" t="s">
        <v>55</v>
      </c>
      <c r="Q79" s="62" t="s">
        <v>55</v>
      </c>
      <c r="R79" s="86" t="s">
        <v>57</v>
      </c>
    </row>
    <row r="80" customFormat="1" ht="48" spans="1:18">
      <c r="A80" s="18" t="s">
        <v>47</v>
      </c>
      <c r="B80" s="18" t="s">
        <v>48</v>
      </c>
      <c r="C80" s="19">
        <v>44907</v>
      </c>
      <c r="D80" s="12" t="s">
        <v>49</v>
      </c>
      <c r="E80" s="20">
        <v>44939</v>
      </c>
      <c r="F80" s="12" t="s">
        <v>50</v>
      </c>
      <c r="G80" s="22" t="s">
        <v>186</v>
      </c>
      <c r="H80" s="21" t="s">
        <v>188</v>
      </c>
      <c r="I80" s="57" t="s">
        <v>53</v>
      </c>
      <c r="J80" s="57" t="s">
        <v>54</v>
      </c>
      <c r="K80" s="57" t="s">
        <v>55</v>
      </c>
      <c r="L80" s="76">
        <v>2000000</v>
      </c>
      <c r="M80" s="71">
        <v>2000000</v>
      </c>
      <c r="N80" s="64">
        <f t="shared" si="12"/>
        <v>0</v>
      </c>
      <c r="O80" s="65">
        <f>M80/L80</f>
        <v>1</v>
      </c>
      <c r="P80" s="66" t="s">
        <v>56</v>
      </c>
      <c r="Q80" s="62" t="s">
        <v>55</v>
      </c>
      <c r="R80" s="86" t="s">
        <v>57</v>
      </c>
    </row>
    <row r="81" customFormat="1" ht="48" spans="1:18">
      <c r="A81" s="12" t="s">
        <v>84</v>
      </c>
      <c r="B81" s="18" t="s">
        <v>85</v>
      </c>
      <c r="C81" s="19">
        <v>44945</v>
      </c>
      <c r="D81" s="12" t="s">
        <v>86</v>
      </c>
      <c r="E81" s="20">
        <v>44960</v>
      </c>
      <c r="F81" s="26" t="s">
        <v>87</v>
      </c>
      <c r="G81" s="45" t="s">
        <v>186</v>
      </c>
      <c r="H81" s="46" t="s">
        <v>188</v>
      </c>
      <c r="I81" s="57" t="s">
        <v>53</v>
      </c>
      <c r="J81" s="68" t="s">
        <v>75</v>
      </c>
      <c r="K81" s="57" t="s">
        <v>55</v>
      </c>
      <c r="L81" s="76">
        <v>940000</v>
      </c>
      <c r="M81" s="85">
        <v>600000</v>
      </c>
      <c r="N81" s="64">
        <f t="shared" si="12"/>
        <v>340000</v>
      </c>
      <c r="O81" s="65">
        <f>M81/L81</f>
        <v>0.638297872340426</v>
      </c>
      <c r="P81" s="66" t="s">
        <v>56</v>
      </c>
      <c r="Q81" s="62" t="s">
        <v>55</v>
      </c>
      <c r="R81" s="86" t="s">
        <v>57</v>
      </c>
    </row>
    <row r="82" customFormat="1" ht="47" customHeight="1" spans="1:18">
      <c r="A82" s="12" t="s">
        <v>84</v>
      </c>
      <c r="B82" s="18" t="s">
        <v>85</v>
      </c>
      <c r="C82" s="19">
        <v>44945</v>
      </c>
      <c r="D82" s="12" t="s">
        <v>86</v>
      </c>
      <c r="E82" s="20">
        <v>44960</v>
      </c>
      <c r="F82" s="26" t="s">
        <v>87</v>
      </c>
      <c r="G82" s="45" t="s">
        <v>186</v>
      </c>
      <c r="H82" s="46" t="s">
        <v>188</v>
      </c>
      <c r="I82" s="57" t="s">
        <v>53</v>
      </c>
      <c r="J82" s="68" t="s">
        <v>75</v>
      </c>
      <c r="K82" s="57" t="s">
        <v>55</v>
      </c>
      <c r="L82" s="76">
        <v>495000</v>
      </c>
      <c r="M82" s="71"/>
      <c r="N82" s="64">
        <f t="shared" si="12"/>
        <v>495000</v>
      </c>
      <c r="O82" s="65">
        <f>M82/L82</f>
        <v>0</v>
      </c>
      <c r="P82" s="66" t="s">
        <v>56</v>
      </c>
      <c r="Q82" s="62" t="s">
        <v>55</v>
      </c>
      <c r="R82" s="89" t="s">
        <v>172</v>
      </c>
    </row>
    <row r="83" customFormat="1" ht="48" customHeight="1" spans="1:18">
      <c r="A83" s="18" t="s">
        <v>47</v>
      </c>
      <c r="B83" s="18" t="s">
        <v>48</v>
      </c>
      <c r="C83" s="19">
        <v>44907</v>
      </c>
      <c r="D83" s="12" t="s">
        <v>49</v>
      </c>
      <c r="E83" s="20">
        <v>44939</v>
      </c>
      <c r="F83" s="12" t="s">
        <v>50</v>
      </c>
      <c r="G83" s="22" t="s">
        <v>186</v>
      </c>
      <c r="H83" s="21" t="s">
        <v>189</v>
      </c>
      <c r="I83" s="57" t="s">
        <v>53</v>
      </c>
      <c r="J83" s="57" t="s">
        <v>54</v>
      </c>
      <c r="K83" s="57" t="s">
        <v>55</v>
      </c>
      <c r="L83" s="62">
        <v>2000000</v>
      </c>
      <c r="M83" s="71">
        <v>1900000</v>
      </c>
      <c r="N83" s="64">
        <f t="shared" si="12"/>
        <v>100000</v>
      </c>
      <c r="O83" s="65">
        <f>M83/L83</f>
        <v>0.95</v>
      </c>
      <c r="P83" s="66" t="s">
        <v>56</v>
      </c>
      <c r="Q83" s="62" t="s">
        <v>55</v>
      </c>
      <c r="R83" s="90" t="s">
        <v>57</v>
      </c>
    </row>
    <row r="84" customFormat="1" ht="40" customHeight="1" spans="1:18">
      <c r="A84" s="12" t="s">
        <v>84</v>
      </c>
      <c r="B84" s="18" t="s">
        <v>85</v>
      </c>
      <c r="C84" s="19">
        <v>44945</v>
      </c>
      <c r="D84" s="12" t="s">
        <v>86</v>
      </c>
      <c r="E84" s="20">
        <v>44960</v>
      </c>
      <c r="F84" s="26" t="s">
        <v>87</v>
      </c>
      <c r="G84" s="22" t="s">
        <v>186</v>
      </c>
      <c r="H84" s="21" t="s">
        <v>189</v>
      </c>
      <c r="I84" s="57" t="s">
        <v>53</v>
      </c>
      <c r="J84" s="68" t="s">
        <v>75</v>
      </c>
      <c r="K84" s="57" t="s">
        <v>55</v>
      </c>
      <c r="L84" s="62">
        <v>460000</v>
      </c>
      <c r="M84" s="71"/>
      <c r="N84" s="64">
        <f t="shared" si="12"/>
        <v>460000</v>
      </c>
      <c r="O84" s="65">
        <f>M84/L84</f>
        <v>0</v>
      </c>
      <c r="P84" s="66" t="s">
        <v>56</v>
      </c>
      <c r="Q84" s="62" t="s">
        <v>55</v>
      </c>
      <c r="R84" s="89" t="s">
        <v>172</v>
      </c>
    </row>
    <row r="85" s="1" customFormat="1" ht="40" customHeight="1" spans="1:18">
      <c r="A85" s="18" t="s">
        <v>76</v>
      </c>
      <c r="B85" s="18" t="s">
        <v>77</v>
      </c>
      <c r="C85" s="19">
        <v>45207</v>
      </c>
      <c r="D85" s="12" t="s">
        <v>78</v>
      </c>
      <c r="E85" s="19">
        <v>45219</v>
      </c>
      <c r="F85" s="12" t="s">
        <v>79</v>
      </c>
      <c r="G85" s="22" t="s">
        <v>186</v>
      </c>
      <c r="H85" s="47" t="s">
        <v>190</v>
      </c>
      <c r="I85" s="57" t="s">
        <v>53</v>
      </c>
      <c r="J85" s="70" t="s">
        <v>75</v>
      </c>
      <c r="K85" s="57" t="s">
        <v>55</v>
      </c>
      <c r="L85" s="62">
        <v>2300000</v>
      </c>
      <c r="M85" s="71"/>
      <c r="N85" s="71">
        <f t="shared" si="12"/>
        <v>2300000</v>
      </c>
      <c r="O85" s="72">
        <f>M85/L85</f>
        <v>0</v>
      </c>
      <c r="P85" s="66" t="s">
        <v>55</v>
      </c>
      <c r="Q85" s="62" t="s">
        <v>55</v>
      </c>
      <c r="R85" s="89" t="s">
        <v>57</v>
      </c>
    </row>
    <row r="86" customFormat="1" ht="23" customHeight="1" spans="1:18">
      <c r="A86" s="38" t="s">
        <v>20</v>
      </c>
      <c r="B86" s="38"/>
      <c r="C86" s="39"/>
      <c r="D86" s="38"/>
      <c r="E86" s="39"/>
      <c r="F86" s="38"/>
      <c r="G86" s="40"/>
      <c r="H86" s="38"/>
      <c r="I86" s="38"/>
      <c r="J86" s="38"/>
      <c r="K86" s="38"/>
      <c r="L86" s="77">
        <f>SUBTOTAL(9,L79:L85)</f>
        <v>13695000</v>
      </c>
      <c r="M86" s="77">
        <f>SUBTOTAL(9,M79:M85)</f>
        <v>9300000</v>
      </c>
      <c r="N86" s="77">
        <f>SUBTOTAL(9,N79:N85)</f>
        <v>4395000</v>
      </c>
      <c r="O86" s="60">
        <f>M86/L86</f>
        <v>0.67907995618839</v>
      </c>
      <c r="P86" s="79"/>
      <c r="Q86" s="77"/>
      <c r="R86" s="79"/>
    </row>
    <row r="87" customFormat="1" ht="36" spans="1:18">
      <c r="A87" s="18" t="s">
        <v>47</v>
      </c>
      <c r="B87" s="18" t="s">
        <v>48</v>
      </c>
      <c r="C87" s="19">
        <v>44907</v>
      </c>
      <c r="D87" s="12" t="s">
        <v>49</v>
      </c>
      <c r="E87" s="20">
        <v>44939</v>
      </c>
      <c r="F87" s="12" t="s">
        <v>50</v>
      </c>
      <c r="G87" s="21" t="s">
        <v>191</v>
      </c>
      <c r="H87" s="22" t="s">
        <v>192</v>
      </c>
      <c r="I87" s="57" t="s">
        <v>53</v>
      </c>
      <c r="J87" s="57" t="s">
        <v>54</v>
      </c>
      <c r="K87" s="57" t="s">
        <v>55</v>
      </c>
      <c r="L87" s="62">
        <v>3900000</v>
      </c>
      <c r="M87" s="62">
        <v>3900000</v>
      </c>
      <c r="N87" s="64">
        <f>L87-M87</f>
        <v>0</v>
      </c>
      <c r="O87" s="65">
        <f>M87/L87</f>
        <v>1</v>
      </c>
      <c r="P87" s="66" t="s">
        <v>56</v>
      </c>
      <c r="Q87" s="66" t="s">
        <v>56</v>
      </c>
      <c r="R87" s="66" t="s">
        <v>193</v>
      </c>
    </row>
    <row r="88" s="1" customFormat="1" ht="48" spans="1:18">
      <c r="A88" s="12" t="s">
        <v>117</v>
      </c>
      <c r="B88" s="27" t="s">
        <v>118</v>
      </c>
      <c r="C88" s="19">
        <v>45065</v>
      </c>
      <c r="D88" s="12" t="s">
        <v>119</v>
      </c>
      <c r="E88" s="19">
        <v>45087</v>
      </c>
      <c r="F88" s="18" t="s">
        <v>120</v>
      </c>
      <c r="G88" s="21" t="s">
        <v>191</v>
      </c>
      <c r="H88" s="48" t="s">
        <v>194</v>
      </c>
      <c r="I88" s="57" t="s">
        <v>53</v>
      </c>
      <c r="J88" s="57" t="s">
        <v>54</v>
      </c>
      <c r="K88" s="57" t="s">
        <v>55</v>
      </c>
      <c r="L88" s="62">
        <v>2300000</v>
      </c>
      <c r="M88" s="62">
        <v>2232000</v>
      </c>
      <c r="N88" s="71">
        <f>L88-M88</f>
        <v>68000</v>
      </c>
      <c r="O88" s="72">
        <f>M88/L88</f>
        <v>0.970434782608696</v>
      </c>
      <c r="P88" s="66" t="s">
        <v>55</v>
      </c>
      <c r="Q88" s="66" t="s">
        <v>56</v>
      </c>
      <c r="R88" s="86" t="s">
        <v>57</v>
      </c>
    </row>
    <row r="89" s="1" customFormat="1" ht="50" customHeight="1" spans="1:18">
      <c r="A89" s="12" t="s">
        <v>117</v>
      </c>
      <c r="B89" s="27" t="s">
        <v>118</v>
      </c>
      <c r="C89" s="19">
        <v>45065</v>
      </c>
      <c r="D89" s="12" t="s">
        <v>119</v>
      </c>
      <c r="E89" s="19">
        <v>45087</v>
      </c>
      <c r="F89" s="18" t="s">
        <v>120</v>
      </c>
      <c r="G89" s="21" t="s">
        <v>191</v>
      </c>
      <c r="H89" s="48" t="s">
        <v>194</v>
      </c>
      <c r="I89" s="57" t="s">
        <v>53</v>
      </c>
      <c r="J89" s="57" t="s">
        <v>54</v>
      </c>
      <c r="K89" s="57" t="s">
        <v>55</v>
      </c>
      <c r="L89" s="62">
        <v>500000</v>
      </c>
      <c r="M89" s="71"/>
      <c r="N89" s="71">
        <f>L89-M89</f>
        <v>500000</v>
      </c>
      <c r="O89" s="72">
        <f>M89/L89</f>
        <v>0</v>
      </c>
      <c r="P89" s="66" t="s">
        <v>55</v>
      </c>
      <c r="Q89" s="66" t="s">
        <v>56</v>
      </c>
      <c r="R89" s="66" t="s">
        <v>172</v>
      </c>
    </row>
    <row r="90" s="1" customFormat="1" ht="52" customHeight="1" spans="1:18">
      <c r="A90" s="12" t="s">
        <v>195</v>
      </c>
      <c r="B90" s="27" t="s">
        <v>196</v>
      </c>
      <c r="C90" s="19">
        <v>45057</v>
      </c>
      <c r="D90" s="12" t="s">
        <v>197</v>
      </c>
      <c r="E90" s="19">
        <v>45087</v>
      </c>
      <c r="F90" s="12" t="s">
        <v>198</v>
      </c>
      <c r="G90" s="21" t="s">
        <v>191</v>
      </c>
      <c r="H90" s="49" t="s">
        <v>199</v>
      </c>
      <c r="I90" s="57" t="s">
        <v>53</v>
      </c>
      <c r="J90" s="57" t="s">
        <v>75</v>
      </c>
      <c r="K90" s="57" t="s">
        <v>56</v>
      </c>
      <c r="L90" s="62">
        <v>1000000</v>
      </c>
      <c r="M90" s="71">
        <v>398400</v>
      </c>
      <c r="N90" s="71">
        <f>L90-M90</f>
        <v>601600</v>
      </c>
      <c r="O90" s="72">
        <f>M90/L90</f>
        <v>0.3984</v>
      </c>
      <c r="P90" s="66" t="s">
        <v>56</v>
      </c>
      <c r="Q90" s="66" t="s">
        <v>56</v>
      </c>
      <c r="R90" s="86" t="s">
        <v>57</v>
      </c>
    </row>
    <row r="91" customFormat="1" ht="27" customHeight="1" spans="1:18">
      <c r="A91" s="38" t="s">
        <v>21</v>
      </c>
      <c r="B91" s="38"/>
      <c r="C91" s="39"/>
      <c r="D91" s="38"/>
      <c r="E91" s="39"/>
      <c r="F91" s="38"/>
      <c r="G91" s="40"/>
      <c r="H91" s="38"/>
      <c r="I91" s="38"/>
      <c r="J91" s="38"/>
      <c r="K91" s="38"/>
      <c r="L91" s="77">
        <f>SUBTOTAL(9,L87:L90)</f>
        <v>7700000</v>
      </c>
      <c r="M91" s="77">
        <f>SUBTOTAL(9,M87:M90)</f>
        <v>6530400</v>
      </c>
      <c r="N91" s="77">
        <f>SUBTOTAL(9,N87:N90)</f>
        <v>1169600</v>
      </c>
      <c r="O91" s="60">
        <f>M91/L91</f>
        <v>0.848103896103896</v>
      </c>
      <c r="P91" s="79"/>
      <c r="Q91" s="77"/>
      <c r="R91" s="79"/>
    </row>
    <row r="92" customFormat="1" ht="48" spans="1:18">
      <c r="A92" s="18" t="s">
        <v>47</v>
      </c>
      <c r="B92" s="18" t="s">
        <v>48</v>
      </c>
      <c r="C92" s="19">
        <v>44907</v>
      </c>
      <c r="D92" s="12" t="s">
        <v>49</v>
      </c>
      <c r="E92" s="20">
        <v>44939</v>
      </c>
      <c r="F92" s="12" t="s">
        <v>50</v>
      </c>
      <c r="G92" s="21" t="s">
        <v>200</v>
      </c>
      <c r="H92" s="21" t="s">
        <v>201</v>
      </c>
      <c r="I92" s="57" t="s">
        <v>53</v>
      </c>
      <c r="J92" s="57" t="s">
        <v>54</v>
      </c>
      <c r="K92" s="57" t="s">
        <v>55</v>
      </c>
      <c r="L92" s="62">
        <v>3220000</v>
      </c>
      <c r="M92" s="71">
        <v>3200000</v>
      </c>
      <c r="N92" s="64">
        <f>L92-M92</f>
        <v>20000</v>
      </c>
      <c r="O92" s="65">
        <f>M92/L92</f>
        <v>0.993788819875776</v>
      </c>
      <c r="P92" s="66" t="s">
        <v>55</v>
      </c>
      <c r="Q92" s="66" t="s">
        <v>56</v>
      </c>
      <c r="R92" s="86" t="s">
        <v>57</v>
      </c>
    </row>
    <row r="93" customFormat="1" ht="48" spans="1:18">
      <c r="A93" s="18" t="s">
        <v>47</v>
      </c>
      <c r="B93" s="18" t="s">
        <v>48</v>
      </c>
      <c r="C93" s="19">
        <v>44907</v>
      </c>
      <c r="D93" s="12" t="s">
        <v>49</v>
      </c>
      <c r="E93" s="20">
        <v>44939</v>
      </c>
      <c r="F93" s="12" t="s">
        <v>50</v>
      </c>
      <c r="G93" s="33" t="s">
        <v>200</v>
      </c>
      <c r="H93" s="50" t="s">
        <v>202</v>
      </c>
      <c r="I93" s="57" t="s">
        <v>53</v>
      </c>
      <c r="J93" s="57" t="s">
        <v>54</v>
      </c>
      <c r="K93" s="57" t="s">
        <v>55</v>
      </c>
      <c r="L93" s="62">
        <v>1800000</v>
      </c>
      <c r="M93" s="71">
        <v>1602000</v>
      </c>
      <c r="N93" s="64">
        <f>L93-M93</f>
        <v>198000</v>
      </c>
      <c r="O93" s="65">
        <f>M93/L93</f>
        <v>0.89</v>
      </c>
      <c r="P93" s="66" t="s">
        <v>56</v>
      </c>
      <c r="Q93" s="66" t="s">
        <v>56</v>
      </c>
      <c r="R93" s="86" t="s">
        <v>57</v>
      </c>
    </row>
    <row r="94" customFormat="1" ht="25" customHeight="1" spans="1:18">
      <c r="A94" s="38" t="s">
        <v>22</v>
      </c>
      <c r="B94" s="38"/>
      <c r="C94" s="39"/>
      <c r="D94" s="38"/>
      <c r="E94" s="39"/>
      <c r="F94" s="38"/>
      <c r="G94" s="40"/>
      <c r="H94" s="38"/>
      <c r="I94" s="38"/>
      <c r="J94" s="38"/>
      <c r="K94" s="38"/>
      <c r="L94" s="77">
        <f>SUBTOTAL(9,L92:L93)</f>
        <v>5020000</v>
      </c>
      <c r="M94" s="77">
        <f>SUBTOTAL(9,M92:M93)</f>
        <v>4802000</v>
      </c>
      <c r="N94" s="77">
        <f>SUBTOTAL(9,N92:N93)</f>
        <v>218000</v>
      </c>
      <c r="O94" s="60">
        <f t="shared" ref="O94:O108" si="13">M94/L94</f>
        <v>0.956573705179283</v>
      </c>
      <c r="P94" s="79"/>
      <c r="Q94" s="77"/>
      <c r="R94" s="79"/>
    </row>
    <row r="95" customFormat="1" ht="48" spans="1:18">
      <c r="A95" s="18" t="s">
        <v>47</v>
      </c>
      <c r="B95" s="18" t="s">
        <v>48</v>
      </c>
      <c r="C95" s="19">
        <v>44907</v>
      </c>
      <c r="D95" s="12" t="s">
        <v>49</v>
      </c>
      <c r="E95" s="20">
        <v>44939</v>
      </c>
      <c r="F95" s="12" t="s">
        <v>50</v>
      </c>
      <c r="G95" s="46" t="s">
        <v>203</v>
      </c>
      <c r="H95" s="46" t="s">
        <v>204</v>
      </c>
      <c r="I95" s="57" t="s">
        <v>53</v>
      </c>
      <c r="J95" s="57" t="s">
        <v>54</v>
      </c>
      <c r="K95" s="57" t="s">
        <v>55</v>
      </c>
      <c r="L95" s="62">
        <v>90000</v>
      </c>
      <c r="M95" s="62">
        <v>90000</v>
      </c>
      <c r="N95" s="64">
        <f>L95-M95</f>
        <v>0</v>
      </c>
      <c r="O95" s="65">
        <f t="shared" si="13"/>
        <v>1</v>
      </c>
      <c r="P95" s="66" t="s">
        <v>55</v>
      </c>
      <c r="Q95" s="66" t="s">
        <v>55</v>
      </c>
      <c r="R95" s="86" t="s">
        <v>57</v>
      </c>
    </row>
    <row r="96" customFormat="1" ht="45" customHeight="1" spans="1:18">
      <c r="A96" s="18" t="s">
        <v>47</v>
      </c>
      <c r="B96" s="18" t="s">
        <v>48</v>
      </c>
      <c r="C96" s="19">
        <v>44907</v>
      </c>
      <c r="D96" s="12" t="s">
        <v>49</v>
      </c>
      <c r="E96" s="20">
        <v>44939</v>
      </c>
      <c r="F96" s="12" t="s">
        <v>50</v>
      </c>
      <c r="G96" s="46" t="s">
        <v>203</v>
      </c>
      <c r="H96" s="46" t="s">
        <v>204</v>
      </c>
      <c r="I96" s="57" t="s">
        <v>53</v>
      </c>
      <c r="J96" s="57" t="s">
        <v>54</v>
      </c>
      <c r="K96" s="57" t="s">
        <v>55</v>
      </c>
      <c r="L96" s="62">
        <v>2410000</v>
      </c>
      <c r="M96" s="62">
        <v>2410000</v>
      </c>
      <c r="N96" s="64">
        <f>L96-M96</f>
        <v>0</v>
      </c>
      <c r="O96" s="65">
        <f t="shared" si="13"/>
        <v>1</v>
      </c>
      <c r="P96" s="66" t="s">
        <v>55</v>
      </c>
      <c r="Q96" s="66" t="s">
        <v>55</v>
      </c>
      <c r="R96" s="66" t="s">
        <v>172</v>
      </c>
    </row>
    <row r="97" customFormat="1" ht="48" spans="1:18">
      <c r="A97" s="18" t="s">
        <v>47</v>
      </c>
      <c r="B97" s="18" t="s">
        <v>48</v>
      </c>
      <c r="C97" s="19">
        <v>44907</v>
      </c>
      <c r="D97" s="12" t="s">
        <v>49</v>
      </c>
      <c r="E97" s="20">
        <v>44939</v>
      </c>
      <c r="F97" s="12" t="s">
        <v>50</v>
      </c>
      <c r="G97" s="21" t="s">
        <v>203</v>
      </c>
      <c r="H97" s="27" t="s">
        <v>205</v>
      </c>
      <c r="I97" s="57" t="s">
        <v>53</v>
      </c>
      <c r="J97" s="57" t="s">
        <v>54</v>
      </c>
      <c r="K97" s="57" t="s">
        <v>55</v>
      </c>
      <c r="L97" s="76">
        <v>2650000</v>
      </c>
      <c r="M97" s="76">
        <v>2650000</v>
      </c>
      <c r="N97" s="64">
        <f t="shared" ref="N97:N103" si="14">L97-M97</f>
        <v>0</v>
      </c>
      <c r="O97" s="65">
        <f t="shared" si="13"/>
        <v>1</v>
      </c>
      <c r="P97" s="66" t="s">
        <v>55</v>
      </c>
      <c r="Q97" s="66" t="s">
        <v>55</v>
      </c>
      <c r="R97" s="86" t="s">
        <v>57</v>
      </c>
    </row>
    <row r="98" customFormat="1" ht="29" customHeight="1" spans="1:18">
      <c r="A98" s="38" t="s">
        <v>23</v>
      </c>
      <c r="B98" s="38"/>
      <c r="C98" s="39"/>
      <c r="D98" s="38"/>
      <c r="E98" s="39"/>
      <c r="F98" s="38"/>
      <c r="G98" s="40"/>
      <c r="H98" s="38"/>
      <c r="I98" s="38"/>
      <c r="J98" s="38"/>
      <c r="K98" s="38"/>
      <c r="L98" s="77">
        <f t="shared" ref="L98:Q98" si="15">SUBTOTAL(9,L95:L97)</f>
        <v>5150000</v>
      </c>
      <c r="M98" s="77">
        <f t="shared" si="15"/>
        <v>5150000</v>
      </c>
      <c r="N98" s="77">
        <f t="shared" si="15"/>
        <v>0</v>
      </c>
      <c r="O98" s="60">
        <f t="shared" si="13"/>
        <v>1</v>
      </c>
      <c r="P98" s="79"/>
      <c r="Q98" s="77"/>
      <c r="R98" s="79"/>
    </row>
    <row r="99" customFormat="1" ht="72" customHeight="1" spans="1:18">
      <c r="A99" s="18" t="s">
        <v>47</v>
      </c>
      <c r="B99" s="18" t="s">
        <v>48</v>
      </c>
      <c r="C99" s="19">
        <v>44907</v>
      </c>
      <c r="D99" s="12" t="s">
        <v>49</v>
      </c>
      <c r="E99" s="20">
        <v>44939</v>
      </c>
      <c r="F99" s="12" t="s">
        <v>50</v>
      </c>
      <c r="G99" s="21" t="s">
        <v>206</v>
      </c>
      <c r="H99" s="21" t="s">
        <v>207</v>
      </c>
      <c r="I99" s="57" t="s">
        <v>53</v>
      </c>
      <c r="J99" s="57" t="s">
        <v>54</v>
      </c>
      <c r="K99" s="57" t="s">
        <v>55</v>
      </c>
      <c r="L99" s="62">
        <v>2030000</v>
      </c>
      <c r="M99" s="62">
        <v>2030000</v>
      </c>
      <c r="N99" s="64">
        <f t="shared" si="14"/>
        <v>0</v>
      </c>
      <c r="O99" s="65">
        <f t="shared" si="13"/>
        <v>1</v>
      </c>
      <c r="P99" s="66" t="s">
        <v>55</v>
      </c>
      <c r="Q99" s="74" t="s">
        <v>56</v>
      </c>
      <c r="R99" s="86" t="s">
        <v>122</v>
      </c>
    </row>
    <row r="100" customFormat="1" ht="36" spans="1:18">
      <c r="A100" s="18" t="s">
        <v>47</v>
      </c>
      <c r="B100" s="18" t="s">
        <v>48</v>
      </c>
      <c r="C100" s="19">
        <v>44907</v>
      </c>
      <c r="D100" s="12" t="s">
        <v>49</v>
      </c>
      <c r="E100" s="20">
        <v>44939</v>
      </c>
      <c r="F100" s="12" t="s">
        <v>50</v>
      </c>
      <c r="G100" s="21" t="s">
        <v>206</v>
      </c>
      <c r="H100" s="21" t="s">
        <v>208</v>
      </c>
      <c r="I100" s="57" t="s">
        <v>53</v>
      </c>
      <c r="J100" s="57" t="s">
        <v>54</v>
      </c>
      <c r="K100" s="57" t="s">
        <v>55</v>
      </c>
      <c r="L100" s="62">
        <v>250000</v>
      </c>
      <c r="M100" s="63">
        <v>249983</v>
      </c>
      <c r="N100" s="64">
        <f t="shared" si="14"/>
        <v>17</v>
      </c>
      <c r="O100" s="65">
        <f t="shared" si="13"/>
        <v>0.999932</v>
      </c>
      <c r="P100" s="66" t="s">
        <v>55</v>
      </c>
      <c r="Q100" s="74" t="s">
        <v>56</v>
      </c>
      <c r="R100" s="86" t="s">
        <v>122</v>
      </c>
    </row>
    <row r="101" customFormat="1" ht="24" customHeight="1" spans="1:18">
      <c r="A101" s="38" t="s">
        <v>24</v>
      </c>
      <c r="B101" s="38"/>
      <c r="C101" s="39"/>
      <c r="D101" s="38"/>
      <c r="E101" s="39"/>
      <c r="F101" s="38"/>
      <c r="G101" s="40"/>
      <c r="H101" s="38"/>
      <c r="I101" s="38"/>
      <c r="J101" s="38"/>
      <c r="K101" s="38"/>
      <c r="L101" s="77">
        <f t="shared" ref="L101:Q101" si="16">SUBTOTAL(9,L99:L100)</f>
        <v>2280000</v>
      </c>
      <c r="M101" s="77">
        <f t="shared" si="16"/>
        <v>2279983</v>
      </c>
      <c r="N101" s="77">
        <f t="shared" si="16"/>
        <v>17</v>
      </c>
      <c r="O101" s="60">
        <f t="shared" si="13"/>
        <v>0.999992543859649</v>
      </c>
      <c r="P101" s="79"/>
      <c r="Q101" s="77"/>
      <c r="R101" s="79"/>
    </row>
    <row r="102" s="1" customFormat="1" ht="43" customHeight="1" spans="1:18">
      <c r="A102" s="12" t="s">
        <v>195</v>
      </c>
      <c r="B102" s="27" t="s">
        <v>196</v>
      </c>
      <c r="C102" s="19">
        <v>45057</v>
      </c>
      <c r="D102" s="12" t="s">
        <v>197</v>
      </c>
      <c r="E102" s="19">
        <v>45087</v>
      </c>
      <c r="F102" s="12" t="s">
        <v>198</v>
      </c>
      <c r="G102" s="91" t="s">
        <v>209</v>
      </c>
      <c r="H102" s="49" t="s">
        <v>210</v>
      </c>
      <c r="I102" s="57" t="s">
        <v>53</v>
      </c>
      <c r="J102" s="94" t="s">
        <v>75</v>
      </c>
      <c r="K102" s="70" t="s">
        <v>56</v>
      </c>
      <c r="L102" s="80">
        <v>250000</v>
      </c>
      <c r="M102" s="80">
        <v>250000</v>
      </c>
      <c r="N102" s="71">
        <f t="shared" si="14"/>
        <v>0</v>
      </c>
      <c r="O102" s="72">
        <f t="shared" si="13"/>
        <v>1</v>
      </c>
      <c r="P102" s="70" t="s">
        <v>56</v>
      </c>
      <c r="Q102" s="80" t="s">
        <v>56</v>
      </c>
      <c r="R102" s="86" t="s">
        <v>57</v>
      </c>
    </row>
    <row r="103" s="1" customFormat="1" ht="43" customHeight="1" spans="1:18">
      <c r="A103" s="18" t="s">
        <v>76</v>
      </c>
      <c r="B103" s="18" t="s">
        <v>77</v>
      </c>
      <c r="C103" s="19">
        <v>45207</v>
      </c>
      <c r="D103" s="12" t="s">
        <v>78</v>
      </c>
      <c r="E103" s="19">
        <v>45219</v>
      </c>
      <c r="F103" s="12" t="s">
        <v>79</v>
      </c>
      <c r="G103" s="91" t="s">
        <v>209</v>
      </c>
      <c r="H103" s="33" t="s">
        <v>211</v>
      </c>
      <c r="I103" s="57" t="s">
        <v>53</v>
      </c>
      <c r="J103" s="94" t="s">
        <v>75</v>
      </c>
      <c r="K103" s="70" t="s">
        <v>55</v>
      </c>
      <c r="L103" s="80">
        <v>1923300</v>
      </c>
      <c r="M103" s="80">
        <v>572004</v>
      </c>
      <c r="N103" s="71">
        <f t="shared" si="14"/>
        <v>1351296</v>
      </c>
      <c r="O103" s="72">
        <f t="shared" si="13"/>
        <v>0.297407580720636</v>
      </c>
      <c r="P103" s="70" t="s">
        <v>56</v>
      </c>
      <c r="Q103" s="80" t="s">
        <v>56</v>
      </c>
      <c r="R103" s="86" t="s">
        <v>57</v>
      </c>
    </row>
    <row r="104" customFormat="1" ht="24" customHeight="1" spans="1:18">
      <c r="A104" s="38" t="s">
        <v>27</v>
      </c>
      <c r="B104" s="38"/>
      <c r="C104" s="39"/>
      <c r="D104" s="38"/>
      <c r="E104" s="39"/>
      <c r="F104" s="38"/>
      <c r="G104" s="40"/>
      <c r="H104" s="38"/>
      <c r="I104" s="38"/>
      <c r="J104" s="38"/>
      <c r="K104" s="38"/>
      <c r="L104" s="77">
        <f>SUBTOTAL(9,L102:L103)</f>
        <v>2173300</v>
      </c>
      <c r="M104" s="77">
        <f>SUBTOTAL(9,M102:M103)</f>
        <v>822004</v>
      </c>
      <c r="N104" s="77">
        <f>SUBTOTAL(9,N102:N103)</f>
        <v>1351296</v>
      </c>
      <c r="O104" s="60">
        <f t="shared" si="13"/>
        <v>0.378228500437123</v>
      </c>
      <c r="P104" s="79"/>
      <c r="Q104" s="77"/>
      <c r="R104" s="79"/>
    </row>
    <row r="105" ht="54" customHeight="1" spans="1:18">
      <c r="A105" s="12" t="s">
        <v>71</v>
      </c>
      <c r="B105" s="23" t="s">
        <v>72</v>
      </c>
      <c r="C105" s="19">
        <v>45092</v>
      </c>
      <c r="D105" s="12" t="s">
        <v>73</v>
      </c>
      <c r="E105" s="19">
        <v>45107</v>
      </c>
      <c r="F105" s="24" t="s">
        <v>89</v>
      </c>
      <c r="G105" s="33" t="s">
        <v>212</v>
      </c>
      <c r="H105" s="21" t="s">
        <v>213</v>
      </c>
      <c r="I105" s="57" t="s">
        <v>53</v>
      </c>
      <c r="J105" s="94" t="s">
        <v>75</v>
      </c>
      <c r="K105" s="70" t="s">
        <v>55</v>
      </c>
      <c r="L105" s="62">
        <v>600000</v>
      </c>
      <c r="M105" s="80">
        <v>600000</v>
      </c>
      <c r="N105" s="64">
        <f>L105-M105</f>
        <v>0</v>
      </c>
      <c r="O105" s="65">
        <f t="shared" si="13"/>
        <v>1</v>
      </c>
      <c r="P105" s="70" t="s">
        <v>56</v>
      </c>
      <c r="Q105" s="80" t="s">
        <v>56</v>
      </c>
      <c r="R105" s="86" t="s">
        <v>57</v>
      </c>
    </row>
    <row r="106" ht="38" customHeight="1" spans="1:18">
      <c r="A106" s="92" t="s">
        <v>25</v>
      </c>
      <c r="B106" s="93"/>
      <c r="C106" s="93"/>
      <c r="D106" s="93"/>
      <c r="E106" s="93"/>
      <c r="F106" s="93"/>
      <c r="G106" s="93"/>
      <c r="H106" s="93"/>
      <c r="I106" s="93"/>
      <c r="J106" s="93"/>
      <c r="K106" s="95"/>
      <c r="L106" s="77">
        <f>SUBTOTAL(9,L105:L105)</f>
        <v>600000</v>
      </c>
      <c r="M106" s="77">
        <f>SUBTOTAL(9,M105:M105)</f>
        <v>600000</v>
      </c>
      <c r="N106" s="77">
        <f>SUBTOTAL(9,N105:N105)</f>
        <v>0</v>
      </c>
      <c r="O106" s="60">
        <f t="shared" si="13"/>
        <v>1</v>
      </c>
      <c r="P106" s="96"/>
      <c r="Q106" s="96"/>
      <c r="R106" s="96"/>
    </row>
    <row r="107" s="1" customFormat="1" ht="48" spans="1:18">
      <c r="A107" s="18" t="s">
        <v>76</v>
      </c>
      <c r="B107" s="18" t="s">
        <v>77</v>
      </c>
      <c r="C107" s="19">
        <v>45207</v>
      </c>
      <c r="D107" s="12" t="s">
        <v>78</v>
      </c>
      <c r="E107" s="19">
        <v>45219</v>
      </c>
      <c r="F107" s="12" t="s">
        <v>79</v>
      </c>
      <c r="G107" s="33" t="s">
        <v>214</v>
      </c>
      <c r="H107" s="33" t="s">
        <v>215</v>
      </c>
      <c r="I107" s="97" t="s">
        <v>53</v>
      </c>
      <c r="J107" s="98" t="s">
        <v>75</v>
      </c>
      <c r="K107" s="52" t="s">
        <v>55</v>
      </c>
      <c r="L107" s="99">
        <v>500000</v>
      </c>
      <c r="M107" s="100">
        <v>149400</v>
      </c>
      <c r="N107" s="101">
        <f>L107-M107</f>
        <v>350600</v>
      </c>
      <c r="O107" s="102">
        <f t="shared" si="13"/>
        <v>0.2988</v>
      </c>
      <c r="P107" s="94" t="s">
        <v>55</v>
      </c>
      <c r="Q107" s="55" t="s">
        <v>56</v>
      </c>
      <c r="R107" s="103" t="s">
        <v>57</v>
      </c>
    </row>
    <row r="108" ht="30" customHeight="1" spans="1:18">
      <c r="A108" s="92" t="s">
        <v>28</v>
      </c>
      <c r="B108" s="93"/>
      <c r="C108" s="93"/>
      <c r="D108" s="93"/>
      <c r="E108" s="93"/>
      <c r="F108" s="93"/>
      <c r="G108" s="93"/>
      <c r="H108" s="93"/>
      <c r="I108" s="93"/>
      <c r="J108" s="93"/>
      <c r="K108" s="95"/>
      <c r="L108" s="77">
        <f>SUBTOTAL(9,L107:L107)</f>
        <v>500000</v>
      </c>
      <c r="M108" s="77">
        <f>SUBTOTAL(9,M107:M107)</f>
        <v>149400</v>
      </c>
      <c r="N108" s="77">
        <f>SUBTOTAL(9,N107:N107)</f>
        <v>350600</v>
      </c>
      <c r="O108" s="60">
        <f>M108/L108</f>
        <v>0.2988</v>
      </c>
      <c r="P108" s="96"/>
      <c r="Q108" s="96"/>
      <c r="R108" s="96"/>
    </row>
  </sheetData>
  <mergeCells count="20">
    <mergeCell ref="A1:R1"/>
    <mergeCell ref="A2:E2"/>
    <mergeCell ref="A4:K4"/>
    <mergeCell ref="A39:K39"/>
    <mergeCell ref="A50:K50"/>
    <mergeCell ref="A56:K56"/>
    <mergeCell ref="A58:K58"/>
    <mergeCell ref="A60:K60"/>
    <mergeCell ref="A62:K62"/>
    <mergeCell ref="A67:K67"/>
    <mergeCell ref="A69:K69"/>
    <mergeCell ref="A78:K78"/>
    <mergeCell ref="A86:K86"/>
    <mergeCell ref="A91:K91"/>
    <mergeCell ref="A94:K94"/>
    <mergeCell ref="A98:K98"/>
    <mergeCell ref="A101:K101"/>
    <mergeCell ref="A104:K104"/>
    <mergeCell ref="A106:K106"/>
    <mergeCell ref="A108:K108"/>
  </mergeCells>
  <pageMargins left="0.751388888888889" right="0.751388888888889" top="1" bottom="1" header="0.511805555555556" footer="0.511805555555556"/>
  <pageSetup paperSize="8" scale="47"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1"/>
  <sheetViews>
    <sheetView workbookViewId="0">
      <selection activeCell="H13" sqref="H13"/>
    </sheetView>
  </sheetViews>
  <sheetFormatPr defaultColWidth="9" defaultRowHeight="13.5" outlineLevelCol="7"/>
  <cols>
    <col min="1" max="1" width="12.225" style="165" customWidth="1"/>
    <col min="2" max="2" width="40.6416666666667" style="3" customWidth="1"/>
    <col min="3" max="3" width="17.375" style="3" customWidth="1"/>
    <col min="4" max="4" width="24" customWidth="1"/>
    <col min="5" max="5" width="24.0666666666667" customWidth="1"/>
    <col min="6" max="6" width="22.6666666666667" customWidth="1"/>
    <col min="7" max="7" width="17.65" style="5" customWidth="1"/>
    <col min="8" max="8" width="25.65" customWidth="1"/>
  </cols>
  <sheetData>
    <row r="1" customFormat="1" ht="29" customHeight="1" spans="1:8">
      <c r="A1" s="166" t="s">
        <v>216</v>
      </c>
      <c r="B1" s="167"/>
      <c r="C1" s="167"/>
      <c r="D1" s="145"/>
      <c r="E1" s="145"/>
      <c r="F1" s="145"/>
      <c r="G1" s="168"/>
      <c r="H1" s="145"/>
    </row>
    <row r="2" customFormat="1" ht="29" customHeight="1" spans="1:8">
      <c r="A2" s="146" t="s">
        <v>1</v>
      </c>
      <c r="B2" s="3"/>
      <c r="C2" s="3"/>
      <c r="D2" s="147"/>
      <c r="E2" s="147"/>
      <c r="F2" s="4" t="s">
        <v>2</v>
      </c>
      <c r="G2" s="53"/>
      <c r="H2" s="4"/>
    </row>
    <row r="3" customFormat="1" ht="33" customHeight="1" spans="1:8">
      <c r="A3" s="169" t="s">
        <v>3</v>
      </c>
      <c r="B3" s="54" t="s">
        <v>4</v>
      </c>
      <c r="C3" s="54" t="s">
        <v>5</v>
      </c>
      <c r="D3" s="94" t="s">
        <v>6</v>
      </c>
      <c r="E3" s="94" t="s">
        <v>7</v>
      </c>
      <c r="F3" s="94" t="s">
        <v>8</v>
      </c>
      <c r="G3" s="148" t="s">
        <v>9</v>
      </c>
      <c r="H3" s="10" t="s">
        <v>10</v>
      </c>
    </row>
    <row r="4" customFormat="1" ht="30" customHeight="1" spans="1:8">
      <c r="A4" s="122" t="s">
        <v>11</v>
      </c>
      <c r="B4" s="123"/>
      <c r="C4" s="122">
        <f t="shared" ref="C4:F4" si="0">SUM(C5:C21)</f>
        <v>52</v>
      </c>
      <c r="D4" s="124">
        <f t="shared" si="0"/>
        <v>133165200</v>
      </c>
      <c r="E4" s="124">
        <f t="shared" si="0"/>
        <v>111459213.93</v>
      </c>
      <c r="F4" s="124">
        <f t="shared" si="0"/>
        <v>21705986.07</v>
      </c>
      <c r="G4" s="125">
        <f t="shared" ref="G4:G21" si="1">E4/D4</f>
        <v>0.836999560921322</v>
      </c>
      <c r="H4" s="124"/>
    </row>
    <row r="5" customFormat="1" ht="33" customHeight="1" spans="1:8">
      <c r="A5" s="126">
        <v>1</v>
      </c>
      <c r="B5" s="170" t="s">
        <v>12</v>
      </c>
      <c r="C5" s="128">
        <v>16</v>
      </c>
      <c r="D5" s="134">
        <v>50164700</v>
      </c>
      <c r="E5" s="134">
        <v>40736506.22</v>
      </c>
      <c r="F5" s="171">
        <f t="shared" ref="F5:F21" si="2">D5-E5</f>
        <v>9428193.78</v>
      </c>
      <c r="G5" s="172">
        <f t="shared" si="1"/>
        <v>0.81205521452336</v>
      </c>
      <c r="H5" s="132"/>
    </row>
    <row r="6" customFormat="1" ht="33" customHeight="1" spans="1:8">
      <c r="A6" s="126">
        <v>2</v>
      </c>
      <c r="B6" s="170" t="s">
        <v>13</v>
      </c>
      <c r="C6" s="128">
        <v>8</v>
      </c>
      <c r="D6" s="129">
        <v>11420000</v>
      </c>
      <c r="E6" s="129">
        <v>9101062</v>
      </c>
      <c r="F6" s="171">
        <f t="shared" si="2"/>
        <v>2318938</v>
      </c>
      <c r="G6" s="172">
        <f t="shared" si="1"/>
        <v>0.796940630472855</v>
      </c>
      <c r="H6" s="132"/>
    </row>
    <row r="7" customFormat="1" ht="33" customHeight="1" spans="1:8">
      <c r="A7" s="126">
        <v>3</v>
      </c>
      <c r="B7" s="170" t="s">
        <v>14</v>
      </c>
      <c r="C7" s="128">
        <v>3</v>
      </c>
      <c r="D7" s="129">
        <v>6215200</v>
      </c>
      <c r="E7" s="129">
        <v>4608165.11</v>
      </c>
      <c r="F7" s="171">
        <f t="shared" si="2"/>
        <v>1607034.89</v>
      </c>
      <c r="G7" s="172">
        <f t="shared" si="1"/>
        <v>0.741434726155232</v>
      </c>
      <c r="H7" s="132"/>
    </row>
    <row r="8" customFormat="1" ht="33" customHeight="1" spans="1:8">
      <c r="A8" s="126">
        <v>4</v>
      </c>
      <c r="B8" s="170" t="s">
        <v>15</v>
      </c>
      <c r="C8" s="133">
        <v>1</v>
      </c>
      <c r="D8" s="134">
        <v>3500000</v>
      </c>
      <c r="E8" s="134">
        <v>3500000</v>
      </c>
      <c r="F8" s="171">
        <f t="shared" si="2"/>
        <v>0</v>
      </c>
      <c r="G8" s="172">
        <f t="shared" si="1"/>
        <v>1</v>
      </c>
      <c r="H8" s="132"/>
    </row>
    <row r="9" customFormat="1" ht="33" customHeight="1" spans="1:8">
      <c r="A9" s="126">
        <v>5</v>
      </c>
      <c r="B9" s="170" t="s">
        <v>16</v>
      </c>
      <c r="C9" s="128">
        <v>1</v>
      </c>
      <c r="D9" s="135">
        <v>2800000</v>
      </c>
      <c r="E9" s="135">
        <v>2800000</v>
      </c>
      <c r="F9" s="171">
        <f t="shared" si="2"/>
        <v>0</v>
      </c>
      <c r="G9" s="172">
        <f t="shared" si="1"/>
        <v>1</v>
      </c>
      <c r="H9" s="132"/>
    </row>
    <row r="10" customFormat="1" ht="33" customHeight="1" spans="1:8">
      <c r="A10" s="126">
        <v>6</v>
      </c>
      <c r="B10" s="170" t="s">
        <v>17</v>
      </c>
      <c r="C10" s="128">
        <v>2</v>
      </c>
      <c r="D10" s="129">
        <v>1511000</v>
      </c>
      <c r="E10" s="129">
        <v>1331400</v>
      </c>
      <c r="F10" s="171">
        <f t="shared" si="2"/>
        <v>179600</v>
      </c>
      <c r="G10" s="172">
        <f t="shared" si="1"/>
        <v>0.881138318994044</v>
      </c>
      <c r="H10" s="132"/>
    </row>
    <row r="11" customFormat="1" ht="33" customHeight="1" spans="1:8">
      <c r="A11" s="126">
        <v>7</v>
      </c>
      <c r="B11" s="170" t="s">
        <v>18</v>
      </c>
      <c r="C11" s="128">
        <v>1</v>
      </c>
      <c r="D11" s="134">
        <v>300000</v>
      </c>
      <c r="E11" s="134">
        <v>297800</v>
      </c>
      <c r="F11" s="171">
        <f t="shared" si="2"/>
        <v>2200</v>
      </c>
      <c r="G11" s="172">
        <f t="shared" si="1"/>
        <v>0.992666666666667</v>
      </c>
      <c r="H11" s="132"/>
    </row>
    <row r="12" customFormat="1" ht="33" customHeight="1" spans="1:8">
      <c r="A12" s="126">
        <v>8</v>
      </c>
      <c r="B12" s="170" t="s">
        <v>19</v>
      </c>
      <c r="C12" s="128">
        <v>4</v>
      </c>
      <c r="D12" s="135">
        <v>19015000</v>
      </c>
      <c r="E12" s="135">
        <v>17824893.6</v>
      </c>
      <c r="F12" s="171">
        <f t="shared" si="2"/>
        <v>1190106.4</v>
      </c>
      <c r="G12" s="172">
        <f t="shared" si="1"/>
        <v>0.937412232448067</v>
      </c>
      <c r="H12" s="132"/>
    </row>
    <row r="13" customFormat="1" ht="33" customHeight="1" spans="1:8">
      <c r="A13" s="126">
        <v>9</v>
      </c>
      <c r="B13" s="170" t="s">
        <v>20</v>
      </c>
      <c r="C13" s="128">
        <v>4</v>
      </c>
      <c r="D13" s="129">
        <v>13695000</v>
      </c>
      <c r="E13" s="129">
        <v>9300000</v>
      </c>
      <c r="F13" s="171">
        <f t="shared" si="2"/>
        <v>4395000</v>
      </c>
      <c r="G13" s="172">
        <f t="shared" si="1"/>
        <v>0.67907995618839</v>
      </c>
      <c r="H13" s="132"/>
    </row>
    <row r="14" customFormat="1" ht="33" customHeight="1" spans="1:8">
      <c r="A14" s="126">
        <v>10</v>
      </c>
      <c r="B14" s="170" t="s">
        <v>21</v>
      </c>
      <c r="C14" s="133">
        <v>2</v>
      </c>
      <c r="D14" s="136">
        <v>6700000</v>
      </c>
      <c r="E14" s="136">
        <v>6132000</v>
      </c>
      <c r="F14" s="171">
        <f t="shared" si="2"/>
        <v>568000</v>
      </c>
      <c r="G14" s="172">
        <f t="shared" si="1"/>
        <v>0.915223880597015</v>
      </c>
      <c r="H14" s="132"/>
    </row>
    <row r="15" customFormat="1" ht="33" customHeight="1" spans="1:8">
      <c r="A15" s="126">
        <v>11</v>
      </c>
      <c r="B15" s="170" t="s">
        <v>22</v>
      </c>
      <c r="C15" s="128">
        <v>2</v>
      </c>
      <c r="D15" s="135">
        <v>5020000</v>
      </c>
      <c r="E15" s="135">
        <v>4802000</v>
      </c>
      <c r="F15" s="171">
        <f t="shared" si="2"/>
        <v>218000</v>
      </c>
      <c r="G15" s="172">
        <f t="shared" si="1"/>
        <v>0.956573705179283</v>
      </c>
      <c r="H15" s="132"/>
    </row>
    <row r="16" customFormat="1" ht="33" customHeight="1" spans="1:8">
      <c r="A16" s="126">
        <v>12</v>
      </c>
      <c r="B16" s="170" t="s">
        <v>23</v>
      </c>
      <c r="C16" s="128">
        <v>2</v>
      </c>
      <c r="D16" s="135">
        <v>5150000</v>
      </c>
      <c r="E16" s="135">
        <v>5150000</v>
      </c>
      <c r="F16" s="171">
        <f t="shared" si="2"/>
        <v>0</v>
      </c>
      <c r="G16" s="172">
        <f t="shared" si="1"/>
        <v>1</v>
      </c>
      <c r="H16" s="132"/>
    </row>
    <row r="17" customFormat="1" ht="33" customHeight="1" spans="1:8">
      <c r="A17" s="126">
        <v>13</v>
      </c>
      <c r="B17" s="170" t="s">
        <v>24</v>
      </c>
      <c r="C17" s="128">
        <v>2</v>
      </c>
      <c r="D17" s="135">
        <v>2280000</v>
      </c>
      <c r="E17" s="135">
        <v>2279983</v>
      </c>
      <c r="F17" s="171">
        <f t="shared" si="2"/>
        <v>17</v>
      </c>
      <c r="G17" s="172">
        <f t="shared" si="1"/>
        <v>0.999992543859649</v>
      </c>
      <c r="H17" s="132"/>
    </row>
    <row r="18" customFormat="1" ht="33" customHeight="1" spans="1:8">
      <c r="A18" s="126">
        <v>14</v>
      </c>
      <c r="B18" s="170" t="s">
        <v>25</v>
      </c>
      <c r="C18" s="128">
        <v>1</v>
      </c>
      <c r="D18" s="135">
        <v>600000</v>
      </c>
      <c r="E18" s="135">
        <v>600000</v>
      </c>
      <c r="F18" s="171">
        <f t="shared" si="2"/>
        <v>0</v>
      </c>
      <c r="G18" s="172">
        <f t="shared" si="1"/>
        <v>1</v>
      </c>
      <c r="H18" s="132"/>
    </row>
    <row r="19" customFormat="1" ht="36" customHeight="1" spans="1:8">
      <c r="A19" s="126">
        <v>15</v>
      </c>
      <c r="B19" s="170" t="s">
        <v>26</v>
      </c>
      <c r="C19" s="133">
        <v>1</v>
      </c>
      <c r="D19" s="136">
        <v>2371000</v>
      </c>
      <c r="E19" s="136">
        <v>2274000</v>
      </c>
      <c r="F19" s="171">
        <f t="shared" si="2"/>
        <v>97000</v>
      </c>
      <c r="G19" s="172">
        <f t="shared" si="1"/>
        <v>0.959088991986504</v>
      </c>
      <c r="H19" s="10"/>
    </row>
    <row r="20" customFormat="1" ht="44" customHeight="1" spans="1:8">
      <c r="A20" s="126">
        <v>16</v>
      </c>
      <c r="B20" s="170" t="s">
        <v>27</v>
      </c>
      <c r="C20" s="137">
        <v>1</v>
      </c>
      <c r="D20" s="134">
        <v>1923300</v>
      </c>
      <c r="E20" s="134">
        <v>572004</v>
      </c>
      <c r="F20" s="171">
        <f t="shared" si="2"/>
        <v>1351296</v>
      </c>
      <c r="G20" s="172">
        <f t="shared" si="1"/>
        <v>0.297407580720636</v>
      </c>
      <c r="H20" s="138"/>
    </row>
    <row r="21" customFormat="1" ht="43" customHeight="1" spans="1:8">
      <c r="A21" s="173">
        <v>17</v>
      </c>
      <c r="B21" s="174" t="s">
        <v>28</v>
      </c>
      <c r="C21" s="140">
        <v>1</v>
      </c>
      <c r="D21" s="134">
        <v>500000</v>
      </c>
      <c r="E21" s="134">
        <v>149400</v>
      </c>
      <c r="F21" s="171">
        <f t="shared" si="2"/>
        <v>350600</v>
      </c>
      <c r="G21" s="172">
        <f t="shared" si="1"/>
        <v>0.2988</v>
      </c>
      <c r="H21" s="141"/>
    </row>
  </sheetData>
  <mergeCells count="2">
    <mergeCell ref="A1:H1"/>
    <mergeCell ref="A4:B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05"/>
  <sheetViews>
    <sheetView workbookViewId="0">
      <selection activeCell="Q8" sqref="Q8"/>
    </sheetView>
  </sheetViews>
  <sheetFormatPr defaultColWidth="9" defaultRowHeight="13.5"/>
  <cols>
    <col min="3" max="3" width="10.125" style="2"/>
    <col min="5" max="5" width="9.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1" customWidth="1"/>
    <col min="14" max="14" width="14.25" customWidth="1"/>
    <col min="15" max="15" width="9" style="5" customWidth="1"/>
    <col min="16" max="16" width="14.625" customWidth="1"/>
    <col min="17" max="17" width="10.125"/>
    <col min="18" max="18" width="8.25" customWidth="1"/>
  </cols>
  <sheetData>
    <row r="1" customFormat="1" ht="32" customHeight="1" spans="1:19">
      <c r="A1" s="6" t="s">
        <v>217</v>
      </c>
      <c r="B1" s="6"/>
      <c r="C1" s="7"/>
      <c r="D1" s="6"/>
      <c r="E1" s="7"/>
      <c r="F1" s="6"/>
      <c r="G1" s="6"/>
      <c r="H1" s="6"/>
      <c r="I1" s="6"/>
      <c r="J1" s="6"/>
      <c r="K1" s="6"/>
      <c r="L1" s="6"/>
      <c r="M1" s="51"/>
      <c r="N1" s="6"/>
      <c r="O1" s="6"/>
      <c r="P1" s="6"/>
      <c r="Q1" s="6"/>
      <c r="R1" s="6"/>
      <c r="S1" s="6"/>
    </row>
    <row r="2" customFormat="1" ht="32" customHeight="1" spans="1:19">
      <c r="A2" s="8" t="s">
        <v>1</v>
      </c>
      <c r="B2" s="8"/>
      <c r="C2" s="2"/>
      <c r="D2" s="8"/>
      <c r="E2" s="2"/>
      <c r="F2" s="4"/>
      <c r="G2" s="9"/>
      <c r="H2" s="4"/>
      <c r="I2" s="4"/>
      <c r="J2" s="4"/>
      <c r="K2" s="4"/>
      <c r="L2" s="4"/>
      <c r="M2" s="52"/>
      <c r="N2" s="4" t="s">
        <v>2</v>
      </c>
      <c r="O2" s="53"/>
      <c r="P2" s="4"/>
      <c r="Q2" s="4"/>
      <c r="R2" s="4"/>
      <c r="S2" s="4"/>
    </row>
    <row r="3" customFormat="1" ht="53" customHeight="1" spans="1:19">
      <c r="A3" s="10" t="s">
        <v>30</v>
      </c>
      <c r="B3" s="10" t="s">
        <v>31</v>
      </c>
      <c r="C3" s="11" t="s">
        <v>32</v>
      </c>
      <c r="D3" s="10" t="s">
        <v>33</v>
      </c>
      <c r="E3" s="11" t="s">
        <v>34</v>
      </c>
      <c r="F3" s="10" t="s">
        <v>35</v>
      </c>
      <c r="G3" s="12" t="s">
        <v>36</v>
      </c>
      <c r="H3" s="13" t="s">
        <v>37</v>
      </c>
      <c r="I3" s="54" t="s">
        <v>38</v>
      </c>
      <c r="J3" s="54" t="s">
        <v>39</v>
      </c>
      <c r="K3" s="54" t="s">
        <v>40</v>
      </c>
      <c r="L3" s="10" t="s">
        <v>6</v>
      </c>
      <c r="M3" s="55" t="s">
        <v>7</v>
      </c>
      <c r="N3" s="10" t="s">
        <v>41</v>
      </c>
      <c r="O3" s="56" t="s">
        <v>42</v>
      </c>
      <c r="P3" s="57" t="s">
        <v>218</v>
      </c>
      <c r="Q3" s="57" t="s">
        <v>219</v>
      </c>
      <c r="R3" s="57" t="s">
        <v>44</v>
      </c>
      <c r="S3" s="10" t="s">
        <v>45</v>
      </c>
    </row>
    <row r="4" customFormat="1" ht="36" customHeight="1" spans="1:19">
      <c r="A4" s="14" t="s">
        <v>46</v>
      </c>
      <c r="B4" s="15"/>
      <c r="C4" s="16"/>
      <c r="D4" s="15"/>
      <c r="E4" s="16"/>
      <c r="F4" s="15"/>
      <c r="G4" s="17"/>
      <c r="H4" s="15"/>
      <c r="I4" s="15"/>
      <c r="J4" s="15"/>
      <c r="K4" s="58"/>
      <c r="L4" s="59">
        <f t="shared" ref="L4:N4" si="0">L38+L49+L55+L57+L59+L61+L66+L68+L77+L85+L89+L92+L96+L99+L101+L103+L105</f>
        <v>133165200</v>
      </c>
      <c r="M4" s="59">
        <f t="shared" si="0"/>
        <v>111459213.93</v>
      </c>
      <c r="N4" s="59">
        <f t="shared" si="0"/>
        <v>21705986.07</v>
      </c>
      <c r="O4" s="60">
        <f>M4/L4</f>
        <v>0.836999560921322</v>
      </c>
      <c r="P4" s="59">
        <f>P38+P49+P55+P57+P59+P61+P66+P68+P77+P85+P89+P92+P96+P99+P101+P103+P105</f>
        <v>84414700</v>
      </c>
      <c r="Q4" s="163">
        <f>P4/L4</f>
        <v>0.633909610018233</v>
      </c>
      <c r="R4" s="59"/>
      <c r="S4" s="79"/>
    </row>
    <row r="5" customFormat="1" ht="48" spans="1:19">
      <c r="A5" s="18" t="s">
        <v>47</v>
      </c>
      <c r="B5" s="18" t="s">
        <v>48</v>
      </c>
      <c r="C5" s="19">
        <v>44907</v>
      </c>
      <c r="D5" s="12" t="s">
        <v>49</v>
      </c>
      <c r="E5" s="20">
        <v>44939</v>
      </c>
      <c r="F5" s="12" t="s">
        <v>50</v>
      </c>
      <c r="G5" s="21" t="s">
        <v>51</v>
      </c>
      <c r="H5" s="22" t="s">
        <v>52</v>
      </c>
      <c r="I5" s="57" t="s">
        <v>53</v>
      </c>
      <c r="J5" s="57" t="s">
        <v>54</v>
      </c>
      <c r="K5" s="57" t="s">
        <v>55</v>
      </c>
      <c r="L5" s="62">
        <v>4837500</v>
      </c>
      <c r="M5" s="63">
        <v>4424000</v>
      </c>
      <c r="N5" s="64">
        <f t="shared" ref="N5:N38" si="1">L5-M5</f>
        <v>413500</v>
      </c>
      <c r="O5" s="65">
        <f>M5/L5</f>
        <v>0.914521963824289</v>
      </c>
      <c r="P5" s="62">
        <v>4837500</v>
      </c>
      <c r="Q5" s="66"/>
      <c r="R5" s="74" t="s">
        <v>56</v>
      </c>
      <c r="S5" s="86" t="s">
        <v>57</v>
      </c>
    </row>
    <row r="6" customFormat="1" ht="46" customHeight="1" spans="1:19">
      <c r="A6" s="18" t="s">
        <v>58</v>
      </c>
      <c r="B6" s="18" t="s">
        <v>59</v>
      </c>
      <c r="C6" s="19">
        <v>44903</v>
      </c>
      <c r="D6" s="12" t="s">
        <v>60</v>
      </c>
      <c r="E6" s="20">
        <v>44943</v>
      </c>
      <c r="F6" s="26" t="s">
        <v>61</v>
      </c>
      <c r="G6" s="86" t="s">
        <v>51</v>
      </c>
      <c r="H6" s="21" t="s">
        <v>62</v>
      </c>
      <c r="I6" s="66" t="s">
        <v>63</v>
      </c>
      <c r="J6" s="57" t="s">
        <v>54</v>
      </c>
      <c r="K6" s="57" t="s">
        <v>55</v>
      </c>
      <c r="L6" s="62">
        <v>9156000</v>
      </c>
      <c r="M6" s="63">
        <v>9058159.01</v>
      </c>
      <c r="N6" s="64">
        <f t="shared" si="1"/>
        <v>97840.9900000002</v>
      </c>
      <c r="O6" s="65">
        <f>M6/L6</f>
        <v>0.989314002839668</v>
      </c>
      <c r="P6" s="62">
        <v>9156000</v>
      </c>
      <c r="Q6" s="66"/>
      <c r="R6" s="74" t="s">
        <v>56</v>
      </c>
      <c r="S6" s="164" t="s">
        <v>64</v>
      </c>
    </row>
    <row r="7" customFormat="1" ht="46" customHeight="1" spans="1:19">
      <c r="A7" s="18" t="s">
        <v>58</v>
      </c>
      <c r="B7" s="18" t="s">
        <v>59</v>
      </c>
      <c r="C7" s="19">
        <v>44903</v>
      </c>
      <c r="D7" s="12" t="s">
        <v>60</v>
      </c>
      <c r="E7" s="20">
        <v>44943</v>
      </c>
      <c r="F7" s="26" t="s">
        <v>65</v>
      </c>
      <c r="G7" s="86" t="s">
        <v>51</v>
      </c>
      <c r="H7" s="21" t="s">
        <v>66</v>
      </c>
      <c r="I7" s="66" t="s">
        <v>63</v>
      </c>
      <c r="J7" s="57" t="s">
        <v>54</v>
      </c>
      <c r="K7" s="57" t="s">
        <v>55</v>
      </c>
      <c r="L7" s="62">
        <v>7784000</v>
      </c>
      <c r="M7" s="63">
        <v>7746862.84</v>
      </c>
      <c r="N7" s="64">
        <f t="shared" si="1"/>
        <v>37137.1600000001</v>
      </c>
      <c r="O7" s="65">
        <f>M7/L7</f>
        <v>0.995229039054471</v>
      </c>
      <c r="P7" s="62">
        <v>7784000</v>
      </c>
      <c r="Q7" s="66"/>
      <c r="R7" s="74" t="s">
        <v>56</v>
      </c>
      <c r="S7" s="164" t="s">
        <v>64</v>
      </c>
    </row>
    <row r="8" customFormat="1" ht="46" customHeight="1" spans="1:19">
      <c r="A8" s="12" t="s">
        <v>67</v>
      </c>
      <c r="B8" s="23" t="s">
        <v>68</v>
      </c>
      <c r="C8" s="19">
        <v>45076</v>
      </c>
      <c r="D8" s="12" t="s">
        <v>69</v>
      </c>
      <c r="E8" s="20">
        <v>45107</v>
      </c>
      <c r="F8" s="24" t="s">
        <v>70</v>
      </c>
      <c r="G8" s="12" t="s">
        <v>51</v>
      </c>
      <c r="H8" s="21" t="s">
        <v>66</v>
      </c>
      <c r="I8" s="66" t="s">
        <v>63</v>
      </c>
      <c r="J8" s="57" t="s">
        <v>54</v>
      </c>
      <c r="K8" s="57" t="s">
        <v>55</v>
      </c>
      <c r="L8" s="62">
        <v>1095000</v>
      </c>
      <c r="M8" s="71"/>
      <c r="N8" s="64">
        <f t="shared" si="1"/>
        <v>1095000</v>
      </c>
      <c r="O8" s="65">
        <f>M8/L8</f>
        <v>0</v>
      </c>
      <c r="P8" s="62">
        <v>1095000</v>
      </c>
      <c r="Q8" s="66"/>
      <c r="R8" s="74" t="s">
        <v>56</v>
      </c>
      <c r="S8" s="164" t="s">
        <v>64</v>
      </c>
    </row>
    <row r="9" customFormat="1" ht="46" customHeight="1" spans="1:19">
      <c r="A9" s="12" t="s">
        <v>71</v>
      </c>
      <c r="B9" s="23" t="s">
        <v>72</v>
      </c>
      <c r="C9" s="19">
        <v>44727</v>
      </c>
      <c r="D9" s="12" t="s">
        <v>73</v>
      </c>
      <c r="E9" s="19">
        <v>45180</v>
      </c>
      <c r="F9" s="24" t="s">
        <v>74</v>
      </c>
      <c r="G9" s="12" t="s">
        <v>51</v>
      </c>
      <c r="H9" s="25" t="s">
        <v>66</v>
      </c>
      <c r="I9" s="67" t="s">
        <v>53</v>
      </c>
      <c r="J9" s="68" t="s">
        <v>75</v>
      </c>
      <c r="K9" s="57" t="s">
        <v>55</v>
      </c>
      <c r="L9" s="62">
        <v>3000000</v>
      </c>
      <c r="M9" s="69">
        <v>3000000</v>
      </c>
      <c r="N9" s="64">
        <f t="shared" si="1"/>
        <v>0</v>
      </c>
      <c r="O9" s="65">
        <f>M9/L9</f>
        <v>1</v>
      </c>
      <c r="P9" s="62">
        <v>3000000</v>
      </c>
      <c r="Q9" s="66"/>
      <c r="R9" s="74" t="s">
        <v>56</v>
      </c>
      <c r="S9" s="86" t="s">
        <v>57</v>
      </c>
    </row>
    <row r="10" s="1" customFormat="1" ht="46" customHeight="1" spans="1:19">
      <c r="A10" s="18" t="s">
        <v>76</v>
      </c>
      <c r="B10" s="18" t="s">
        <v>77</v>
      </c>
      <c r="C10" s="19">
        <v>45207</v>
      </c>
      <c r="D10" s="12" t="s">
        <v>78</v>
      </c>
      <c r="E10" s="19">
        <v>45219</v>
      </c>
      <c r="F10" s="12" t="s">
        <v>79</v>
      </c>
      <c r="G10" s="12" t="s">
        <v>51</v>
      </c>
      <c r="H10" s="21" t="s">
        <v>66</v>
      </c>
      <c r="I10" s="57" t="s">
        <v>53</v>
      </c>
      <c r="J10" s="70" t="s">
        <v>75</v>
      </c>
      <c r="K10" s="57" t="s">
        <v>55</v>
      </c>
      <c r="L10" s="62">
        <v>751000</v>
      </c>
      <c r="M10" s="71"/>
      <c r="N10" s="71">
        <f t="shared" si="1"/>
        <v>751000</v>
      </c>
      <c r="O10" s="72">
        <f>M10/L10</f>
        <v>0</v>
      </c>
      <c r="P10" s="62">
        <v>751000</v>
      </c>
      <c r="Q10" s="66"/>
      <c r="R10" s="74" t="s">
        <v>56</v>
      </c>
      <c r="S10" s="86" t="s">
        <v>57</v>
      </c>
    </row>
    <row r="11" s="1" customFormat="1" ht="46" customHeight="1" spans="1:19">
      <c r="A11" s="18" t="s">
        <v>80</v>
      </c>
      <c r="B11" s="18" t="s">
        <v>81</v>
      </c>
      <c r="C11" s="19">
        <v>45207</v>
      </c>
      <c r="D11" s="12" t="s">
        <v>82</v>
      </c>
      <c r="E11" s="19">
        <v>45219</v>
      </c>
      <c r="F11" s="18" t="s">
        <v>83</v>
      </c>
      <c r="G11" s="12" t="s">
        <v>51</v>
      </c>
      <c r="H11" s="21" t="s">
        <v>66</v>
      </c>
      <c r="I11" s="57" t="s">
        <v>63</v>
      </c>
      <c r="J11" s="70" t="s">
        <v>75</v>
      </c>
      <c r="K11" s="57" t="s">
        <v>55</v>
      </c>
      <c r="L11" s="62">
        <v>120000</v>
      </c>
      <c r="M11" s="71"/>
      <c r="N11" s="71">
        <f t="shared" si="1"/>
        <v>120000</v>
      </c>
      <c r="O11" s="72">
        <f>M11/L11</f>
        <v>0</v>
      </c>
      <c r="P11" s="62">
        <v>120000</v>
      </c>
      <c r="Q11" s="66"/>
      <c r="R11" s="74" t="s">
        <v>56</v>
      </c>
      <c r="S11" s="164" t="s">
        <v>64</v>
      </c>
    </row>
    <row r="12" customFormat="1" ht="63" customHeight="1" spans="1:19">
      <c r="A12" s="12" t="s">
        <v>84</v>
      </c>
      <c r="B12" s="18" t="s">
        <v>85</v>
      </c>
      <c r="C12" s="19">
        <v>44945</v>
      </c>
      <c r="D12" s="12" t="s">
        <v>86</v>
      </c>
      <c r="E12" s="20">
        <v>44960</v>
      </c>
      <c r="F12" s="26" t="s">
        <v>87</v>
      </c>
      <c r="G12" s="22" t="s">
        <v>51</v>
      </c>
      <c r="H12" s="27" t="s">
        <v>88</v>
      </c>
      <c r="I12" s="57" t="s">
        <v>53</v>
      </c>
      <c r="J12" s="68" t="s">
        <v>75</v>
      </c>
      <c r="K12" s="57" t="s">
        <v>55</v>
      </c>
      <c r="L12" s="73">
        <v>2187500</v>
      </c>
      <c r="M12" s="62">
        <v>2187500</v>
      </c>
      <c r="N12" s="64">
        <f t="shared" si="1"/>
        <v>0</v>
      </c>
      <c r="O12" s="65">
        <f>M12/L12</f>
        <v>1</v>
      </c>
      <c r="P12" s="73">
        <v>2187500</v>
      </c>
      <c r="Q12" s="74"/>
      <c r="R12" s="74" t="s">
        <v>56</v>
      </c>
      <c r="S12" s="86" t="s">
        <v>57</v>
      </c>
    </row>
    <row r="13" s="1" customFormat="1" ht="55" customHeight="1" spans="1:19">
      <c r="A13" s="12" t="s">
        <v>71</v>
      </c>
      <c r="B13" s="23" t="s">
        <v>72</v>
      </c>
      <c r="C13" s="19">
        <v>44727</v>
      </c>
      <c r="D13" s="12" t="s">
        <v>73</v>
      </c>
      <c r="E13" s="19">
        <v>45107</v>
      </c>
      <c r="F13" s="24" t="s">
        <v>89</v>
      </c>
      <c r="G13" s="22" t="s">
        <v>51</v>
      </c>
      <c r="H13" s="27" t="s">
        <v>88</v>
      </c>
      <c r="I13" s="57" t="s">
        <v>53</v>
      </c>
      <c r="J13" s="70" t="s">
        <v>75</v>
      </c>
      <c r="K13" s="57" t="s">
        <v>55</v>
      </c>
      <c r="L13" s="75">
        <v>2513500</v>
      </c>
      <c r="M13" s="62">
        <v>2513500</v>
      </c>
      <c r="N13" s="71">
        <f t="shared" si="1"/>
        <v>0</v>
      </c>
      <c r="O13" s="72">
        <f>M13/L13</f>
        <v>1</v>
      </c>
      <c r="P13" s="75">
        <v>2513500</v>
      </c>
      <c r="Q13" s="74"/>
      <c r="R13" s="74" t="s">
        <v>56</v>
      </c>
      <c r="S13" s="86" t="s">
        <v>57</v>
      </c>
    </row>
    <row r="14" s="1" customFormat="1" ht="68" customHeight="1" spans="1:19">
      <c r="A14" s="26" t="s">
        <v>90</v>
      </c>
      <c r="B14" s="27" t="s">
        <v>91</v>
      </c>
      <c r="C14" s="19">
        <v>45098</v>
      </c>
      <c r="D14" s="12" t="s">
        <v>92</v>
      </c>
      <c r="E14" s="20">
        <v>45107</v>
      </c>
      <c r="F14" s="155" t="s">
        <v>93</v>
      </c>
      <c r="G14" s="22" t="s">
        <v>51</v>
      </c>
      <c r="H14" s="27" t="s">
        <v>94</v>
      </c>
      <c r="I14" s="57" t="s">
        <v>63</v>
      </c>
      <c r="J14" s="70" t="s">
        <v>54</v>
      </c>
      <c r="K14" s="57" t="s">
        <v>55</v>
      </c>
      <c r="L14" s="75">
        <v>3050000</v>
      </c>
      <c r="M14" s="82">
        <v>1627700</v>
      </c>
      <c r="N14" s="71">
        <f t="shared" si="1"/>
        <v>1422300</v>
      </c>
      <c r="O14" s="72">
        <f>M14/L14</f>
        <v>0.533672131147541</v>
      </c>
      <c r="P14" s="75">
        <v>3050000</v>
      </c>
      <c r="Q14" s="74"/>
      <c r="R14" s="74" t="s">
        <v>56</v>
      </c>
      <c r="S14" s="86"/>
    </row>
    <row r="15" s="1" customFormat="1" ht="59" customHeight="1" spans="1:19">
      <c r="A15" s="26" t="s">
        <v>90</v>
      </c>
      <c r="B15" s="27" t="s">
        <v>91</v>
      </c>
      <c r="C15" s="19">
        <v>45098</v>
      </c>
      <c r="D15" s="12" t="s">
        <v>92</v>
      </c>
      <c r="E15" s="20">
        <v>45107</v>
      </c>
      <c r="F15" s="155" t="s">
        <v>93</v>
      </c>
      <c r="G15" s="22" t="s">
        <v>51</v>
      </c>
      <c r="H15" s="156" t="s">
        <v>95</v>
      </c>
      <c r="I15" s="57" t="s">
        <v>63</v>
      </c>
      <c r="J15" s="70" t="s">
        <v>54</v>
      </c>
      <c r="K15" s="57" t="s">
        <v>55</v>
      </c>
      <c r="L15" s="62">
        <v>639200</v>
      </c>
      <c r="M15" s="71"/>
      <c r="N15" s="71">
        <f t="shared" si="1"/>
        <v>639200</v>
      </c>
      <c r="O15" s="72">
        <f>M15/L15</f>
        <v>0</v>
      </c>
      <c r="P15" s="62">
        <v>639200</v>
      </c>
      <c r="Q15" s="74"/>
      <c r="R15" s="74" t="s">
        <v>56</v>
      </c>
      <c r="S15" s="86"/>
    </row>
    <row r="16" s="1" customFormat="1" ht="46" customHeight="1" spans="1:19">
      <c r="A16" s="12" t="s">
        <v>96</v>
      </c>
      <c r="B16" s="27" t="s">
        <v>97</v>
      </c>
      <c r="C16" s="19">
        <v>45008</v>
      </c>
      <c r="D16" s="12" t="s">
        <v>98</v>
      </c>
      <c r="E16" s="20">
        <v>45034</v>
      </c>
      <c r="F16" s="12" t="s">
        <v>99</v>
      </c>
      <c r="G16" s="22" t="s">
        <v>51</v>
      </c>
      <c r="H16" s="12" t="s">
        <v>100</v>
      </c>
      <c r="I16" s="66" t="s">
        <v>63</v>
      </c>
      <c r="J16" s="70" t="s">
        <v>75</v>
      </c>
      <c r="K16" s="57" t="s">
        <v>55</v>
      </c>
      <c r="L16" s="62">
        <v>130000</v>
      </c>
      <c r="M16" s="82">
        <v>130000</v>
      </c>
      <c r="N16" s="71">
        <f t="shared" si="1"/>
        <v>0</v>
      </c>
      <c r="O16" s="72">
        <f>M16/L16</f>
        <v>1</v>
      </c>
      <c r="P16" s="66"/>
      <c r="Q16" s="66"/>
      <c r="R16" s="74" t="s">
        <v>56</v>
      </c>
      <c r="S16" s="164"/>
    </row>
    <row r="17" s="1" customFormat="1" ht="46" customHeight="1" spans="1:19">
      <c r="A17" s="12"/>
      <c r="B17" s="27"/>
      <c r="C17" s="19"/>
      <c r="D17" s="12" t="s">
        <v>101</v>
      </c>
      <c r="E17" s="20">
        <v>45051</v>
      </c>
      <c r="F17" s="12" t="s">
        <v>102</v>
      </c>
      <c r="G17" s="22" t="s">
        <v>51</v>
      </c>
      <c r="H17" s="12" t="s">
        <v>100</v>
      </c>
      <c r="I17" s="66" t="s">
        <v>53</v>
      </c>
      <c r="J17" s="57" t="s">
        <v>103</v>
      </c>
      <c r="K17" s="57" t="s">
        <v>55</v>
      </c>
      <c r="L17" s="62">
        <v>966100</v>
      </c>
      <c r="M17" s="62">
        <v>966100</v>
      </c>
      <c r="N17" s="71">
        <f t="shared" si="1"/>
        <v>0</v>
      </c>
      <c r="O17" s="72">
        <f>M17/L17</f>
        <v>1</v>
      </c>
      <c r="P17" s="66"/>
      <c r="Q17" s="66"/>
      <c r="R17" s="74" t="s">
        <v>56</v>
      </c>
      <c r="S17" s="86" t="s">
        <v>57</v>
      </c>
    </row>
    <row r="18" s="1" customFormat="1" ht="46" customHeight="1" spans="1:19">
      <c r="A18" s="12"/>
      <c r="B18" s="27"/>
      <c r="C18" s="19"/>
      <c r="D18" s="12" t="s">
        <v>104</v>
      </c>
      <c r="E18" s="20">
        <v>45051</v>
      </c>
      <c r="F18" s="12" t="s">
        <v>105</v>
      </c>
      <c r="G18" s="22" t="s">
        <v>51</v>
      </c>
      <c r="H18" s="12" t="s">
        <v>100</v>
      </c>
      <c r="I18" s="66" t="s">
        <v>63</v>
      </c>
      <c r="J18" s="57" t="s">
        <v>103</v>
      </c>
      <c r="K18" s="57" t="s">
        <v>55</v>
      </c>
      <c r="L18" s="62">
        <v>334200</v>
      </c>
      <c r="M18" s="82">
        <v>334200</v>
      </c>
      <c r="N18" s="71">
        <f t="shared" si="1"/>
        <v>0</v>
      </c>
      <c r="O18" s="72">
        <f>M18/L18</f>
        <v>1</v>
      </c>
      <c r="P18" s="66"/>
      <c r="Q18" s="66"/>
      <c r="R18" s="74" t="s">
        <v>56</v>
      </c>
      <c r="S18" s="164"/>
    </row>
    <row r="19" s="1" customFormat="1" ht="46" customHeight="1" spans="1:19">
      <c r="A19" s="12"/>
      <c r="B19" s="27"/>
      <c r="C19" s="19"/>
      <c r="D19" s="12" t="s">
        <v>106</v>
      </c>
      <c r="E19" s="20">
        <v>45051</v>
      </c>
      <c r="F19" s="142" t="s">
        <v>107</v>
      </c>
      <c r="G19" s="22" t="s">
        <v>51</v>
      </c>
      <c r="H19" s="12" t="s">
        <v>100</v>
      </c>
      <c r="I19" s="66" t="s">
        <v>53</v>
      </c>
      <c r="J19" s="57" t="s">
        <v>103</v>
      </c>
      <c r="K19" s="57" t="s">
        <v>55</v>
      </c>
      <c r="L19" s="62">
        <v>669700</v>
      </c>
      <c r="M19" s="62">
        <v>669700</v>
      </c>
      <c r="N19" s="71">
        <f t="shared" si="1"/>
        <v>0</v>
      </c>
      <c r="O19" s="72">
        <f>M19/L19</f>
        <v>1</v>
      </c>
      <c r="P19" s="66"/>
      <c r="Q19" s="66"/>
      <c r="R19" s="74" t="s">
        <v>56</v>
      </c>
      <c r="S19" s="86" t="s">
        <v>57</v>
      </c>
    </row>
    <row r="20" s="1" customFormat="1" ht="46" customHeight="1" spans="1:19">
      <c r="A20" s="12"/>
      <c r="B20" s="27"/>
      <c r="C20" s="19"/>
      <c r="D20" s="12" t="s">
        <v>106</v>
      </c>
      <c r="E20" s="20">
        <v>45051</v>
      </c>
      <c r="F20" s="142" t="s">
        <v>107</v>
      </c>
      <c r="G20" s="22" t="s">
        <v>51</v>
      </c>
      <c r="H20" s="12" t="s">
        <v>100</v>
      </c>
      <c r="I20" s="66" t="s">
        <v>53</v>
      </c>
      <c r="J20" s="57" t="s">
        <v>103</v>
      </c>
      <c r="K20" s="57" t="s">
        <v>55</v>
      </c>
      <c r="L20" s="62">
        <v>100000</v>
      </c>
      <c r="M20" s="62">
        <v>100000</v>
      </c>
      <c r="N20" s="71">
        <f t="shared" si="1"/>
        <v>0</v>
      </c>
      <c r="O20" s="72">
        <f>M20/L20</f>
        <v>1</v>
      </c>
      <c r="P20" s="66"/>
      <c r="Q20" s="66"/>
      <c r="R20" s="74" t="s">
        <v>55</v>
      </c>
      <c r="S20" s="86" t="s">
        <v>57</v>
      </c>
    </row>
    <row r="21" s="1" customFormat="1" ht="46" customHeight="1" spans="1:19">
      <c r="A21" s="157" t="s">
        <v>108</v>
      </c>
      <c r="B21" s="27" t="s">
        <v>109</v>
      </c>
      <c r="C21" s="19">
        <v>45036</v>
      </c>
      <c r="D21" s="12" t="s">
        <v>110</v>
      </c>
      <c r="E21" s="20">
        <v>45068</v>
      </c>
      <c r="F21" s="18" t="s">
        <v>111</v>
      </c>
      <c r="G21" s="12" t="s">
        <v>51</v>
      </c>
      <c r="H21" s="12" t="s">
        <v>112</v>
      </c>
      <c r="I21" s="66" t="s">
        <v>63</v>
      </c>
      <c r="J21" s="57" t="s">
        <v>75</v>
      </c>
      <c r="K21" s="57" t="s">
        <v>55</v>
      </c>
      <c r="L21" s="62">
        <v>170000</v>
      </c>
      <c r="M21" s="82">
        <v>161391</v>
      </c>
      <c r="N21" s="71">
        <f t="shared" si="1"/>
        <v>8609</v>
      </c>
      <c r="O21" s="72">
        <f>M21/L21</f>
        <v>0.949358823529412</v>
      </c>
      <c r="P21" s="62">
        <v>170000</v>
      </c>
      <c r="Q21" s="66"/>
      <c r="R21" s="74" t="s">
        <v>56</v>
      </c>
      <c r="S21" s="86"/>
    </row>
    <row r="22" s="1" customFormat="1" ht="46" customHeight="1" spans="1:19">
      <c r="A22" s="157" t="s">
        <v>108</v>
      </c>
      <c r="B22" s="27" t="s">
        <v>109</v>
      </c>
      <c r="C22" s="19">
        <v>45036</v>
      </c>
      <c r="D22" s="12" t="s">
        <v>110</v>
      </c>
      <c r="E22" s="20">
        <v>45068</v>
      </c>
      <c r="F22" s="18" t="s">
        <v>111</v>
      </c>
      <c r="G22" s="12" t="s">
        <v>51</v>
      </c>
      <c r="H22" s="12" t="s">
        <v>113</v>
      </c>
      <c r="I22" s="66" t="s">
        <v>63</v>
      </c>
      <c r="J22" s="57" t="s">
        <v>75</v>
      </c>
      <c r="K22" s="57" t="s">
        <v>55</v>
      </c>
      <c r="L22" s="62">
        <v>200000</v>
      </c>
      <c r="M22" s="71"/>
      <c r="N22" s="71">
        <f t="shared" si="1"/>
        <v>200000</v>
      </c>
      <c r="O22" s="72">
        <f>M22/L22</f>
        <v>0</v>
      </c>
      <c r="P22" s="62">
        <v>200000</v>
      </c>
      <c r="Q22" s="66"/>
      <c r="R22" s="74" t="s">
        <v>56</v>
      </c>
      <c r="S22" s="86"/>
    </row>
    <row r="23" s="1" customFormat="1" ht="46" customHeight="1" spans="1:19">
      <c r="A23" s="157" t="s">
        <v>108</v>
      </c>
      <c r="B23" s="27" t="s">
        <v>109</v>
      </c>
      <c r="C23" s="19">
        <v>45036</v>
      </c>
      <c r="D23" s="12" t="s">
        <v>110</v>
      </c>
      <c r="E23" s="20">
        <v>45068</v>
      </c>
      <c r="F23" s="18" t="s">
        <v>111</v>
      </c>
      <c r="G23" s="12" t="s">
        <v>51</v>
      </c>
      <c r="H23" s="12" t="s">
        <v>114</v>
      </c>
      <c r="I23" s="66" t="s">
        <v>63</v>
      </c>
      <c r="J23" s="57" t="s">
        <v>75</v>
      </c>
      <c r="K23" s="57" t="s">
        <v>55</v>
      </c>
      <c r="L23" s="62">
        <v>210000</v>
      </c>
      <c r="M23" s="82">
        <v>199160</v>
      </c>
      <c r="N23" s="71">
        <f t="shared" si="1"/>
        <v>10840</v>
      </c>
      <c r="O23" s="72">
        <f>M23/L23</f>
        <v>0.948380952380952</v>
      </c>
      <c r="P23" s="62">
        <v>210000</v>
      </c>
      <c r="Q23" s="66"/>
      <c r="R23" s="74" t="s">
        <v>56</v>
      </c>
      <c r="S23" s="86"/>
    </row>
    <row r="24" s="1" customFormat="1" ht="46" customHeight="1" spans="1:19">
      <c r="A24" s="157" t="s">
        <v>108</v>
      </c>
      <c r="B24" s="27" t="s">
        <v>109</v>
      </c>
      <c r="C24" s="19">
        <v>45036</v>
      </c>
      <c r="D24" s="12" t="s">
        <v>110</v>
      </c>
      <c r="E24" s="20">
        <v>45068</v>
      </c>
      <c r="F24" s="18" t="s">
        <v>111</v>
      </c>
      <c r="G24" s="12" t="s">
        <v>51</v>
      </c>
      <c r="H24" s="12" t="s">
        <v>115</v>
      </c>
      <c r="I24" s="66" t="s">
        <v>63</v>
      </c>
      <c r="J24" s="57" t="s">
        <v>75</v>
      </c>
      <c r="K24" s="57" t="s">
        <v>55</v>
      </c>
      <c r="L24" s="62">
        <v>159300</v>
      </c>
      <c r="M24" s="82">
        <v>159300</v>
      </c>
      <c r="N24" s="71">
        <f t="shared" si="1"/>
        <v>0</v>
      </c>
      <c r="O24" s="72">
        <f>M24/L24</f>
        <v>1</v>
      </c>
      <c r="P24" s="62">
        <v>159300</v>
      </c>
      <c r="Q24" s="66"/>
      <c r="R24" s="74" t="s">
        <v>56</v>
      </c>
      <c r="S24" s="86"/>
    </row>
    <row r="25" s="1" customFormat="1" ht="46" customHeight="1" spans="1:19">
      <c r="A25" s="12"/>
      <c r="B25" s="27"/>
      <c r="C25" s="19"/>
      <c r="D25" s="12" t="s">
        <v>116</v>
      </c>
      <c r="E25" s="20">
        <v>45068</v>
      </c>
      <c r="F25" s="142" t="s">
        <v>107</v>
      </c>
      <c r="G25" s="12" t="s">
        <v>51</v>
      </c>
      <c r="H25" s="12" t="s">
        <v>115</v>
      </c>
      <c r="I25" s="66" t="s">
        <v>53</v>
      </c>
      <c r="J25" s="57" t="s">
        <v>103</v>
      </c>
      <c r="K25" s="57" t="s">
        <v>55</v>
      </c>
      <c r="L25" s="62">
        <v>40700</v>
      </c>
      <c r="M25" s="62">
        <v>40700</v>
      </c>
      <c r="N25" s="71">
        <f t="shared" si="1"/>
        <v>0</v>
      </c>
      <c r="O25" s="72">
        <f>M25/L25</f>
        <v>1</v>
      </c>
      <c r="P25" s="62">
        <v>40700</v>
      </c>
      <c r="Q25" s="66"/>
      <c r="R25" s="74" t="s">
        <v>56</v>
      </c>
      <c r="S25" s="86" t="s">
        <v>57</v>
      </c>
    </row>
    <row r="26" s="1" customFormat="1" ht="46" customHeight="1" spans="1:19">
      <c r="A26" s="12" t="s">
        <v>117</v>
      </c>
      <c r="B26" s="27" t="s">
        <v>118</v>
      </c>
      <c r="C26" s="19">
        <v>45065</v>
      </c>
      <c r="D26" s="12" t="s">
        <v>119</v>
      </c>
      <c r="E26" s="19">
        <v>45087</v>
      </c>
      <c r="F26" s="18" t="s">
        <v>120</v>
      </c>
      <c r="G26" s="12" t="s">
        <v>51</v>
      </c>
      <c r="H26" s="28" t="s">
        <v>121</v>
      </c>
      <c r="I26" s="66" t="s">
        <v>53</v>
      </c>
      <c r="J26" s="57" t="s">
        <v>54</v>
      </c>
      <c r="K26" s="57" t="s">
        <v>55</v>
      </c>
      <c r="L26" s="62">
        <v>1074000</v>
      </c>
      <c r="M26" s="62">
        <v>1074000</v>
      </c>
      <c r="N26" s="71">
        <f t="shared" si="1"/>
        <v>0</v>
      </c>
      <c r="O26" s="72">
        <f>M26/L26</f>
        <v>1</v>
      </c>
      <c r="P26" s="62">
        <v>1074000</v>
      </c>
      <c r="Q26" s="66"/>
      <c r="R26" s="74" t="s">
        <v>56</v>
      </c>
      <c r="S26" s="86" t="s">
        <v>57</v>
      </c>
    </row>
    <row r="27" s="1" customFormat="1" ht="46" customHeight="1" spans="1:19">
      <c r="A27" s="12" t="s">
        <v>117</v>
      </c>
      <c r="B27" s="27" t="s">
        <v>118</v>
      </c>
      <c r="C27" s="19">
        <v>45065</v>
      </c>
      <c r="D27" s="12" t="s">
        <v>119</v>
      </c>
      <c r="E27" s="19">
        <v>45087</v>
      </c>
      <c r="F27" s="18" t="s">
        <v>120</v>
      </c>
      <c r="G27" s="12" t="s">
        <v>51</v>
      </c>
      <c r="H27" s="29" t="s">
        <v>121</v>
      </c>
      <c r="I27" s="66" t="s">
        <v>53</v>
      </c>
      <c r="J27" s="57" t="s">
        <v>54</v>
      </c>
      <c r="K27" s="57" t="s">
        <v>55</v>
      </c>
      <c r="L27" s="62">
        <v>370000</v>
      </c>
      <c r="M27" s="62">
        <v>370000</v>
      </c>
      <c r="N27" s="71">
        <f t="shared" si="1"/>
        <v>0</v>
      </c>
      <c r="O27" s="72">
        <f>M27/L27</f>
        <v>1</v>
      </c>
      <c r="P27" s="62">
        <v>370000</v>
      </c>
      <c r="Q27" s="66"/>
      <c r="R27" s="74" t="s">
        <v>56</v>
      </c>
      <c r="S27" s="86" t="s">
        <v>122</v>
      </c>
    </row>
    <row r="28" s="1" customFormat="1" ht="46" customHeight="1" spans="1:19">
      <c r="A28" s="12" t="s">
        <v>71</v>
      </c>
      <c r="B28" s="23" t="s">
        <v>72</v>
      </c>
      <c r="C28" s="19">
        <v>44727</v>
      </c>
      <c r="D28" s="12" t="s">
        <v>73</v>
      </c>
      <c r="E28" s="19">
        <v>45107</v>
      </c>
      <c r="F28" s="24" t="s">
        <v>89</v>
      </c>
      <c r="G28" s="12" t="s">
        <v>51</v>
      </c>
      <c r="H28" s="30" t="s">
        <v>121</v>
      </c>
      <c r="I28" s="66" t="s">
        <v>53</v>
      </c>
      <c r="J28" s="57" t="s">
        <v>75</v>
      </c>
      <c r="K28" s="57" t="s">
        <v>55</v>
      </c>
      <c r="L28" s="62">
        <v>556000</v>
      </c>
      <c r="M28" s="62">
        <v>75360</v>
      </c>
      <c r="N28" s="71">
        <f t="shared" si="1"/>
        <v>480640</v>
      </c>
      <c r="O28" s="72">
        <f>M28/L28</f>
        <v>0.135539568345324</v>
      </c>
      <c r="P28" s="62">
        <v>556000</v>
      </c>
      <c r="Q28" s="66"/>
      <c r="R28" s="74" t="s">
        <v>56</v>
      </c>
      <c r="S28" s="86" t="s">
        <v>57</v>
      </c>
    </row>
    <row r="29" s="1" customFormat="1" ht="46" customHeight="1" spans="1:19">
      <c r="A29" s="12" t="s">
        <v>67</v>
      </c>
      <c r="B29" s="23" t="s">
        <v>68</v>
      </c>
      <c r="C29" s="19">
        <v>45076</v>
      </c>
      <c r="D29" s="12" t="s">
        <v>69</v>
      </c>
      <c r="E29" s="20">
        <v>45107</v>
      </c>
      <c r="F29" s="24" t="s">
        <v>70</v>
      </c>
      <c r="G29" s="12" t="s">
        <v>51</v>
      </c>
      <c r="H29" s="144" t="s">
        <v>126</v>
      </c>
      <c r="I29" s="66" t="s">
        <v>63</v>
      </c>
      <c r="J29" s="57" t="s">
        <v>54</v>
      </c>
      <c r="K29" s="57" t="s">
        <v>55</v>
      </c>
      <c r="L29" s="69">
        <v>3705000</v>
      </c>
      <c r="M29" s="82">
        <v>1377000</v>
      </c>
      <c r="N29" s="71">
        <f>L29-M29</f>
        <v>2328000</v>
      </c>
      <c r="O29" s="72">
        <f t="shared" ref="O29:O60" si="2">M29/L29</f>
        <v>0.37165991902834</v>
      </c>
      <c r="P29" s="69">
        <v>3705000</v>
      </c>
      <c r="Q29" s="66"/>
      <c r="R29" s="74" t="s">
        <v>56</v>
      </c>
      <c r="S29" s="86" t="s">
        <v>64</v>
      </c>
    </row>
    <row r="30" s="1" customFormat="1" ht="46" customHeight="1" spans="1:19">
      <c r="A30" s="12" t="s">
        <v>127</v>
      </c>
      <c r="B30" s="23" t="s">
        <v>128</v>
      </c>
      <c r="C30" s="19">
        <v>45077</v>
      </c>
      <c r="D30" s="12" t="s">
        <v>129</v>
      </c>
      <c r="E30" s="20">
        <v>45106</v>
      </c>
      <c r="F30" s="12" t="s">
        <v>130</v>
      </c>
      <c r="G30" s="12" t="s">
        <v>51</v>
      </c>
      <c r="H30" s="44" t="s">
        <v>131</v>
      </c>
      <c r="I30" s="66" t="s">
        <v>63</v>
      </c>
      <c r="J30" s="57" t="s">
        <v>54</v>
      </c>
      <c r="K30" s="57" t="s">
        <v>55</v>
      </c>
      <c r="L30" s="69">
        <v>346000</v>
      </c>
      <c r="M30" s="82">
        <v>200000</v>
      </c>
      <c r="N30" s="71">
        <f>L30-M30</f>
        <v>146000</v>
      </c>
      <c r="O30" s="72">
        <f t="shared" si="2"/>
        <v>0.578034682080925</v>
      </c>
      <c r="P30" s="69">
        <v>346000</v>
      </c>
      <c r="Q30" s="66"/>
      <c r="R30" s="74" t="s">
        <v>56</v>
      </c>
      <c r="S30" s="86"/>
    </row>
    <row r="31" s="1" customFormat="1" ht="46" customHeight="1" spans="1:19">
      <c r="A31" s="18" t="s">
        <v>132</v>
      </c>
      <c r="B31" s="18" t="s">
        <v>133</v>
      </c>
      <c r="C31" s="19">
        <v>45103</v>
      </c>
      <c r="D31" s="12" t="s">
        <v>134</v>
      </c>
      <c r="E31" s="20">
        <v>45139</v>
      </c>
      <c r="F31" s="12" t="s">
        <v>135</v>
      </c>
      <c r="G31" s="12" t="s">
        <v>51</v>
      </c>
      <c r="H31" s="47" t="s">
        <v>136</v>
      </c>
      <c r="I31" s="66" t="s">
        <v>63</v>
      </c>
      <c r="J31" s="57" t="s">
        <v>54</v>
      </c>
      <c r="K31" s="57" t="s">
        <v>55</v>
      </c>
      <c r="L31" s="69">
        <v>1200000</v>
      </c>
      <c r="M31" s="82">
        <v>909414.65</v>
      </c>
      <c r="N31" s="71">
        <f>L31-M31</f>
        <v>290585.35</v>
      </c>
      <c r="O31" s="72">
        <f t="shared" si="2"/>
        <v>0.757845541666667</v>
      </c>
      <c r="P31" s="69">
        <v>1200000</v>
      </c>
      <c r="Q31" s="66"/>
      <c r="R31" s="74" t="s">
        <v>56</v>
      </c>
      <c r="S31" s="86"/>
    </row>
    <row r="32" s="1" customFormat="1" ht="46" customHeight="1" spans="1:19">
      <c r="A32" s="12" t="s">
        <v>127</v>
      </c>
      <c r="B32" s="23" t="s">
        <v>128</v>
      </c>
      <c r="C32" s="19">
        <v>45077</v>
      </c>
      <c r="D32" s="12" t="s">
        <v>129</v>
      </c>
      <c r="E32" s="20">
        <v>45106</v>
      </c>
      <c r="F32" s="12" t="s">
        <v>130</v>
      </c>
      <c r="G32" s="12" t="s">
        <v>51</v>
      </c>
      <c r="H32" s="24" t="s">
        <v>137</v>
      </c>
      <c r="I32" s="66" t="s">
        <v>63</v>
      </c>
      <c r="J32" s="57" t="s">
        <v>54</v>
      </c>
      <c r="K32" s="57" t="s">
        <v>55</v>
      </c>
      <c r="L32" s="69">
        <v>154000</v>
      </c>
      <c r="M32" s="63"/>
      <c r="N32" s="71">
        <f>L32-M32</f>
        <v>154000</v>
      </c>
      <c r="O32" s="72">
        <f t="shared" si="2"/>
        <v>0</v>
      </c>
      <c r="P32" s="69">
        <v>154000</v>
      </c>
      <c r="Q32" s="66"/>
      <c r="R32" s="74" t="s">
        <v>56</v>
      </c>
      <c r="S32" s="86"/>
    </row>
    <row r="33" s="1" customFormat="1" ht="46" customHeight="1" spans="1:19">
      <c r="A33" s="18" t="s">
        <v>132</v>
      </c>
      <c r="B33" s="18" t="s">
        <v>133</v>
      </c>
      <c r="C33" s="19">
        <v>45103</v>
      </c>
      <c r="D33" s="12" t="s">
        <v>134</v>
      </c>
      <c r="E33" s="20">
        <v>45139</v>
      </c>
      <c r="F33" s="12" t="s">
        <v>135</v>
      </c>
      <c r="G33" s="12" t="s">
        <v>51</v>
      </c>
      <c r="H33" s="24" t="s">
        <v>137</v>
      </c>
      <c r="I33" s="66" t="s">
        <v>63</v>
      </c>
      <c r="J33" s="57" t="s">
        <v>54</v>
      </c>
      <c r="K33" s="57" t="s">
        <v>55</v>
      </c>
      <c r="L33" s="69">
        <v>690000</v>
      </c>
      <c r="M33" s="63"/>
      <c r="N33" s="71">
        <f>L33-M33</f>
        <v>690000</v>
      </c>
      <c r="O33" s="72">
        <f t="shared" si="2"/>
        <v>0</v>
      </c>
      <c r="P33" s="69">
        <v>690000</v>
      </c>
      <c r="Q33" s="66"/>
      <c r="R33" s="74" t="s">
        <v>56</v>
      </c>
      <c r="S33" s="86"/>
    </row>
    <row r="34" s="1" customFormat="1" ht="46" customHeight="1" spans="1:19">
      <c r="A34" s="18" t="s">
        <v>138</v>
      </c>
      <c r="B34" s="18" t="s">
        <v>139</v>
      </c>
      <c r="C34" s="19">
        <v>45111</v>
      </c>
      <c r="D34" s="12" t="s">
        <v>140</v>
      </c>
      <c r="E34" s="20">
        <v>45139</v>
      </c>
      <c r="F34" s="12" t="s">
        <v>141</v>
      </c>
      <c r="G34" s="12" t="s">
        <v>51</v>
      </c>
      <c r="H34" s="24" t="s">
        <v>137</v>
      </c>
      <c r="I34" s="66" t="s">
        <v>63</v>
      </c>
      <c r="J34" s="57" t="s">
        <v>75</v>
      </c>
      <c r="K34" s="57" t="s">
        <v>55</v>
      </c>
      <c r="L34" s="69">
        <v>360000</v>
      </c>
      <c r="M34" s="63"/>
      <c r="N34" s="71">
        <f>L34-M34</f>
        <v>360000</v>
      </c>
      <c r="O34" s="72">
        <f t="shared" si="2"/>
        <v>0</v>
      </c>
      <c r="P34" s="69">
        <v>360000</v>
      </c>
      <c r="Q34" s="66"/>
      <c r="R34" s="74" t="s">
        <v>56</v>
      </c>
      <c r="S34" s="86"/>
    </row>
    <row r="35" s="1" customFormat="1" ht="46" customHeight="1" spans="1:19">
      <c r="A35" s="12" t="s">
        <v>71</v>
      </c>
      <c r="B35" s="23" t="s">
        <v>72</v>
      </c>
      <c r="C35" s="19">
        <v>44727</v>
      </c>
      <c r="D35" s="12" t="s">
        <v>73</v>
      </c>
      <c r="E35" s="19">
        <v>45107</v>
      </c>
      <c r="F35" s="24" t="s">
        <v>89</v>
      </c>
      <c r="G35" s="22" t="s">
        <v>51</v>
      </c>
      <c r="H35" s="24" t="s">
        <v>137</v>
      </c>
      <c r="I35" s="66" t="s">
        <v>53</v>
      </c>
      <c r="J35" s="57" t="s">
        <v>75</v>
      </c>
      <c r="K35" s="57" t="s">
        <v>55</v>
      </c>
      <c r="L35" s="69">
        <v>108800</v>
      </c>
      <c r="M35" s="63"/>
      <c r="N35" s="71">
        <f>L35-M35</f>
        <v>108800</v>
      </c>
      <c r="O35" s="72">
        <f t="shared" si="2"/>
        <v>0</v>
      </c>
      <c r="P35" s="69">
        <v>108800</v>
      </c>
      <c r="Q35" s="66"/>
      <c r="R35" s="74" t="s">
        <v>56</v>
      </c>
      <c r="S35" s="86" t="s">
        <v>57</v>
      </c>
    </row>
    <row r="36" s="1" customFormat="1" ht="46" customHeight="1" spans="1:19">
      <c r="A36" s="18" t="s">
        <v>76</v>
      </c>
      <c r="B36" s="18" t="s">
        <v>77</v>
      </c>
      <c r="C36" s="19">
        <v>45207</v>
      </c>
      <c r="D36" s="12" t="s">
        <v>78</v>
      </c>
      <c r="E36" s="19">
        <v>45219</v>
      </c>
      <c r="F36" s="12" t="s">
        <v>79</v>
      </c>
      <c r="G36" s="12" t="s">
        <v>51</v>
      </c>
      <c r="H36" s="24" t="s">
        <v>137</v>
      </c>
      <c r="I36" s="66" t="s">
        <v>53</v>
      </c>
      <c r="J36" s="57" t="s">
        <v>75</v>
      </c>
      <c r="K36" s="57" t="s">
        <v>55</v>
      </c>
      <c r="L36" s="69">
        <v>1085700</v>
      </c>
      <c r="M36" s="76">
        <v>1010958.72</v>
      </c>
      <c r="N36" s="71">
        <f>L36-M36</f>
        <v>74741.28</v>
      </c>
      <c r="O36" s="72">
        <f t="shared" si="2"/>
        <v>0.931158441558442</v>
      </c>
      <c r="P36" s="69">
        <v>1085700</v>
      </c>
      <c r="Q36" s="66"/>
      <c r="R36" s="74" t="s">
        <v>56</v>
      </c>
      <c r="S36" s="86" t="s">
        <v>57</v>
      </c>
    </row>
    <row r="37" s="1" customFormat="1" ht="46" customHeight="1" spans="1:19">
      <c r="A37" s="12" t="s">
        <v>71</v>
      </c>
      <c r="B37" s="23" t="s">
        <v>72</v>
      </c>
      <c r="C37" s="19">
        <v>44727</v>
      </c>
      <c r="D37" s="12" t="s">
        <v>73</v>
      </c>
      <c r="E37" s="19">
        <v>45107</v>
      </c>
      <c r="F37" s="24" t="s">
        <v>89</v>
      </c>
      <c r="G37" s="12" t="s">
        <v>51</v>
      </c>
      <c r="H37" s="24" t="s">
        <v>137</v>
      </c>
      <c r="I37" s="66" t="s">
        <v>53</v>
      </c>
      <c r="J37" s="57" t="s">
        <v>75</v>
      </c>
      <c r="K37" s="57" t="s">
        <v>55</v>
      </c>
      <c r="L37" s="69">
        <v>2401500</v>
      </c>
      <c r="M37" s="76">
        <v>2401500</v>
      </c>
      <c r="N37" s="71">
        <f>L37-M37</f>
        <v>0</v>
      </c>
      <c r="O37" s="72">
        <f t="shared" si="2"/>
        <v>1</v>
      </c>
      <c r="P37" s="69">
        <v>2401500</v>
      </c>
      <c r="Q37" s="66"/>
      <c r="R37" s="74" t="s">
        <v>56</v>
      </c>
      <c r="S37" s="86" t="s">
        <v>57</v>
      </c>
    </row>
    <row r="38" s="1" customFormat="1" ht="27" customHeight="1" spans="1:19">
      <c r="A38" s="14" t="s">
        <v>12</v>
      </c>
      <c r="B38" s="15"/>
      <c r="C38" s="15"/>
      <c r="D38" s="15"/>
      <c r="E38" s="15"/>
      <c r="F38" s="15"/>
      <c r="G38" s="15"/>
      <c r="H38" s="15"/>
      <c r="I38" s="15"/>
      <c r="J38" s="15"/>
      <c r="K38" s="58"/>
      <c r="L38" s="77">
        <f t="shared" ref="L38:P38" si="3">SUBTOTAL(9,L5:L37)</f>
        <v>50164700</v>
      </c>
      <c r="M38" s="77">
        <f t="shared" si="3"/>
        <v>40736506.22</v>
      </c>
      <c r="N38" s="77">
        <f t="shared" si="3"/>
        <v>9428193.78</v>
      </c>
      <c r="O38" s="60">
        <f t="shared" si="2"/>
        <v>0.81205521452336</v>
      </c>
      <c r="P38" s="77">
        <f t="shared" si="3"/>
        <v>47964700</v>
      </c>
      <c r="Q38" s="59"/>
      <c r="R38" s="77"/>
      <c r="S38" s="79"/>
    </row>
    <row r="39" customFormat="1" ht="45" customHeight="1" spans="1:19">
      <c r="A39" s="18" t="s">
        <v>142</v>
      </c>
      <c r="B39" s="12" t="s">
        <v>143</v>
      </c>
      <c r="C39" s="19">
        <v>44908</v>
      </c>
      <c r="D39" s="12" t="s">
        <v>144</v>
      </c>
      <c r="E39" s="20">
        <v>44960</v>
      </c>
      <c r="F39" s="26" t="s">
        <v>145</v>
      </c>
      <c r="G39" s="33" t="s">
        <v>146</v>
      </c>
      <c r="H39" s="158" t="s">
        <v>147</v>
      </c>
      <c r="I39" s="68" t="s">
        <v>63</v>
      </c>
      <c r="J39" s="68" t="s">
        <v>54</v>
      </c>
      <c r="K39" s="57" t="s">
        <v>55</v>
      </c>
      <c r="L39" s="161">
        <v>2190000</v>
      </c>
      <c r="M39" s="82">
        <v>657000</v>
      </c>
      <c r="N39" s="64">
        <f t="shared" ref="N39:N48" si="4">L39-M39</f>
        <v>1533000</v>
      </c>
      <c r="O39" s="65">
        <f t="shared" si="2"/>
        <v>0.3</v>
      </c>
      <c r="P39" s="68"/>
      <c r="Q39" s="68"/>
      <c r="R39" s="161" t="s">
        <v>55</v>
      </c>
      <c r="S39" s="86" t="s">
        <v>148</v>
      </c>
    </row>
    <row r="40" customFormat="1" ht="48" spans="1:19">
      <c r="A40" s="18" t="s">
        <v>142</v>
      </c>
      <c r="B40" s="12" t="s">
        <v>143</v>
      </c>
      <c r="C40" s="19">
        <v>44908</v>
      </c>
      <c r="D40" s="12" t="s">
        <v>144</v>
      </c>
      <c r="E40" s="20">
        <v>44960</v>
      </c>
      <c r="F40" s="26" t="s">
        <v>145</v>
      </c>
      <c r="G40" s="33" t="s">
        <v>146</v>
      </c>
      <c r="H40" s="158" t="s">
        <v>149</v>
      </c>
      <c r="I40" s="68" t="s">
        <v>63</v>
      </c>
      <c r="J40" s="68" t="s">
        <v>54</v>
      </c>
      <c r="K40" s="57" t="s">
        <v>55</v>
      </c>
      <c r="L40" s="63">
        <v>360000</v>
      </c>
      <c r="M40" s="82">
        <v>200000</v>
      </c>
      <c r="N40" s="64">
        <f t="shared" si="4"/>
        <v>160000</v>
      </c>
      <c r="O40" s="65">
        <f t="shared" si="2"/>
        <v>0.555555555555556</v>
      </c>
      <c r="P40" s="68"/>
      <c r="Q40" s="68"/>
      <c r="R40" s="74" t="s">
        <v>56</v>
      </c>
      <c r="S40" s="86" t="s">
        <v>149</v>
      </c>
    </row>
    <row r="41" customFormat="1" ht="36" spans="1:19">
      <c r="A41" s="18" t="s">
        <v>142</v>
      </c>
      <c r="B41" s="12" t="s">
        <v>143</v>
      </c>
      <c r="C41" s="19">
        <v>44908</v>
      </c>
      <c r="D41" s="12" t="s">
        <v>144</v>
      </c>
      <c r="E41" s="20">
        <v>44960</v>
      </c>
      <c r="F41" s="26" t="s">
        <v>145</v>
      </c>
      <c r="G41" s="33" t="s">
        <v>146</v>
      </c>
      <c r="H41" s="158" t="s">
        <v>150</v>
      </c>
      <c r="I41" s="68" t="s">
        <v>63</v>
      </c>
      <c r="J41" s="68" t="s">
        <v>54</v>
      </c>
      <c r="K41" s="57" t="s">
        <v>55</v>
      </c>
      <c r="L41" s="161">
        <v>4950000</v>
      </c>
      <c r="M41" s="82">
        <v>4850000</v>
      </c>
      <c r="N41" s="64">
        <f t="shared" si="4"/>
        <v>100000</v>
      </c>
      <c r="O41" s="65">
        <f t="shared" si="2"/>
        <v>0.97979797979798</v>
      </c>
      <c r="P41" s="68"/>
      <c r="Q41" s="68"/>
      <c r="R41" s="74" t="s">
        <v>56</v>
      </c>
      <c r="S41" s="86" t="s">
        <v>151</v>
      </c>
    </row>
    <row r="42" customFormat="1" ht="36" spans="1:19">
      <c r="A42" s="18" t="s">
        <v>142</v>
      </c>
      <c r="B42" s="12" t="s">
        <v>143</v>
      </c>
      <c r="C42" s="19">
        <v>44908</v>
      </c>
      <c r="D42" s="12" t="s">
        <v>144</v>
      </c>
      <c r="E42" s="20">
        <v>44960</v>
      </c>
      <c r="F42" s="26" t="s">
        <v>145</v>
      </c>
      <c r="G42" s="33" t="s">
        <v>146</v>
      </c>
      <c r="H42" s="158" t="s">
        <v>150</v>
      </c>
      <c r="I42" s="68" t="s">
        <v>63</v>
      </c>
      <c r="J42" s="68" t="s">
        <v>54</v>
      </c>
      <c r="K42" s="57" t="s">
        <v>55</v>
      </c>
      <c r="L42" s="161">
        <v>50000</v>
      </c>
      <c r="M42" s="162">
        <v>50000</v>
      </c>
      <c r="N42" s="64">
        <f t="shared" si="4"/>
        <v>0</v>
      </c>
      <c r="O42" s="65">
        <f t="shared" si="2"/>
        <v>1</v>
      </c>
      <c r="P42" s="68"/>
      <c r="Q42" s="68"/>
      <c r="R42" s="74" t="s">
        <v>55</v>
      </c>
      <c r="S42" s="86" t="s">
        <v>151</v>
      </c>
    </row>
    <row r="43" customFormat="1" ht="36" spans="1:19">
      <c r="A43" s="18" t="s">
        <v>142</v>
      </c>
      <c r="B43" s="12" t="s">
        <v>143</v>
      </c>
      <c r="C43" s="19">
        <v>44908</v>
      </c>
      <c r="D43" s="12" t="s">
        <v>144</v>
      </c>
      <c r="E43" s="20">
        <v>44960</v>
      </c>
      <c r="F43" s="26" t="s">
        <v>145</v>
      </c>
      <c r="G43" s="33" t="s">
        <v>146</v>
      </c>
      <c r="H43" s="158" t="s">
        <v>152</v>
      </c>
      <c r="I43" s="68" t="s">
        <v>63</v>
      </c>
      <c r="J43" s="68" t="s">
        <v>54</v>
      </c>
      <c r="K43" s="57" t="s">
        <v>55</v>
      </c>
      <c r="L43" s="161">
        <v>1130000</v>
      </c>
      <c r="M43" s="162">
        <v>800000</v>
      </c>
      <c r="N43" s="64">
        <f t="shared" si="4"/>
        <v>330000</v>
      </c>
      <c r="O43" s="65">
        <f t="shared" si="2"/>
        <v>0.707964601769911</v>
      </c>
      <c r="P43" s="68"/>
      <c r="Q43" s="68"/>
      <c r="R43" s="74" t="s">
        <v>56</v>
      </c>
      <c r="S43" s="86" t="s">
        <v>153</v>
      </c>
    </row>
    <row r="44" customFormat="1" ht="36" spans="1:19">
      <c r="A44" s="18" t="s">
        <v>142</v>
      </c>
      <c r="B44" s="12" t="s">
        <v>143</v>
      </c>
      <c r="C44" s="19">
        <v>44908</v>
      </c>
      <c r="D44" s="12" t="s">
        <v>144</v>
      </c>
      <c r="E44" s="20">
        <v>44960</v>
      </c>
      <c r="F44" s="26" t="s">
        <v>145</v>
      </c>
      <c r="G44" s="33" t="s">
        <v>146</v>
      </c>
      <c r="H44" s="158" t="s">
        <v>154</v>
      </c>
      <c r="I44" s="68" t="s">
        <v>63</v>
      </c>
      <c r="J44" s="68" t="s">
        <v>54</v>
      </c>
      <c r="K44" s="57" t="s">
        <v>55</v>
      </c>
      <c r="L44" s="63">
        <v>590000</v>
      </c>
      <c r="M44" s="162">
        <v>583200</v>
      </c>
      <c r="N44" s="64">
        <f t="shared" si="4"/>
        <v>6800</v>
      </c>
      <c r="O44" s="65">
        <f t="shared" si="2"/>
        <v>0.988474576271186</v>
      </c>
      <c r="P44" s="68"/>
      <c r="Q44" s="68"/>
      <c r="R44" s="74" t="s">
        <v>56</v>
      </c>
      <c r="S44" s="86" t="s">
        <v>155</v>
      </c>
    </row>
    <row r="45" customFormat="1" ht="36" spans="1:19">
      <c r="A45" s="18" t="s">
        <v>142</v>
      </c>
      <c r="B45" s="12" t="s">
        <v>143</v>
      </c>
      <c r="C45" s="19">
        <v>44908</v>
      </c>
      <c r="D45" s="12" t="s">
        <v>144</v>
      </c>
      <c r="E45" s="20">
        <v>44960</v>
      </c>
      <c r="F45" s="26" t="s">
        <v>145</v>
      </c>
      <c r="G45" s="33" t="s">
        <v>146</v>
      </c>
      <c r="H45" s="33" t="s">
        <v>156</v>
      </c>
      <c r="I45" s="68" t="s">
        <v>63</v>
      </c>
      <c r="J45" s="68" t="s">
        <v>54</v>
      </c>
      <c r="K45" s="57" t="s">
        <v>55</v>
      </c>
      <c r="L45" s="78">
        <v>580000</v>
      </c>
      <c r="M45" s="162">
        <v>560862</v>
      </c>
      <c r="N45" s="64">
        <f t="shared" si="4"/>
        <v>19138</v>
      </c>
      <c r="O45" s="65">
        <f t="shared" si="2"/>
        <v>0.967003448275862</v>
      </c>
      <c r="P45" s="68"/>
      <c r="Q45" s="68"/>
      <c r="R45" s="74" t="s">
        <v>56</v>
      </c>
      <c r="S45" s="86" t="s">
        <v>157</v>
      </c>
    </row>
    <row r="46" s="1" customFormat="1" ht="36" spans="1:19">
      <c r="A46" s="18" t="s">
        <v>158</v>
      </c>
      <c r="B46" s="12" t="s">
        <v>159</v>
      </c>
      <c r="C46" s="19">
        <v>44918</v>
      </c>
      <c r="D46" s="12" t="s">
        <v>160</v>
      </c>
      <c r="E46" s="20">
        <v>45034</v>
      </c>
      <c r="F46" s="18" t="s">
        <v>161</v>
      </c>
      <c r="G46" s="33" t="s">
        <v>146</v>
      </c>
      <c r="H46" s="44" t="s">
        <v>162</v>
      </c>
      <c r="I46" s="70" t="s">
        <v>63</v>
      </c>
      <c r="J46" s="70" t="s">
        <v>75</v>
      </c>
      <c r="K46" s="57" t="s">
        <v>55</v>
      </c>
      <c r="L46" s="63">
        <v>670000</v>
      </c>
      <c r="M46" s="162">
        <v>600000</v>
      </c>
      <c r="N46" s="71">
        <f t="shared" si="4"/>
        <v>70000</v>
      </c>
      <c r="O46" s="72">
        <f t="shared" si="2"/>
        <v>0.895522388059702</v>
      </c>
      <c r="P46" s="66"/>
      <c r="Q46" s="66"/>
      <c r="R46" s="74" t="s">
        <v>55</v>
      </c>
      <c r="S46" s="86" t="s">
        <v>155</v>
      </c>
    </row>
    <row r="47" s="1" customFormat="1" ht="42" customHeight="1" spans="1:19">
      <c r="A47" s="12" t="s">
        <v>96</v>
      </c>
      <c r="B47" s="27" t="s">
        <v>97</v>
      </c>
      <c r="C47" s="19">
        <v>45008</v>
      </c>
      <c r="D47" s="12" t="s">
        <v>98</v>
      </c>
      <c r="E47" s="20">
        <v>45034</v>
      </c>
      <c r="F47" s="12" t="s">
        <v>99</v>
      </c>
      <c r="G47" s="33" t="s">
        <v>146</v>
      </c>
      <c r="H47" s="44" t="s">
        <v>162</v>
      </c>
      <c r="I47" s="70" t="s">
        <v>63</v>
      </c>
      <c r="J47" s="70" t="s">
        <v>75</v>
      </c>
      <c r="K47" s="57" t="s">
        <v>55</v>
      </c>
      <c r="L47" s="78">
        <v>100000</v>
      </c>
      <c r="M47" s="71"/>
      <c r="N47" s="71">
        <f t="shared" si="4"/>
        <v>100000</v>
      </c>
      <c r="O47" s="72">
        <f t="shared" si="2"/>
        <v>0</v>
      </c>
      <c r="P47" s="66"/>
      <c r="Q47" s="66"/>
      <c r="R47" s="74" t="s">
        <v>55</v>
      </c>
      <c r="S47" s="86"/>
    </row>
    <row r="48" s="1" customFormat="1" ht="42" customHeight="1" spans="1:19">
      <c r="A48" s="31" t="s">
        <v>71</v>
      </c>
      <c r="B48" s="23" t="s">
        <v>72</v>
      </c>
      <c r="C48" s="19">
        <v>44727</v>
      </c>
      <c r="D48" s="12" t="s">
        <v>73</v>
      </c>
      <c r="E48" s="19">
        <v>45107</v>
      </c>
      <c r="F48" s="32" t="s">
        <v>89</v>
      </c>
      <c r="G48" s="33" t="s">
        <v>146</v>
      </c>
      <c r="H48" s="33" t="s">
        <v>163</v>
      </c>
      <c r="I48" s="70" t="s">
        <v>53</v>
      </c>
      <c r="J48" s="70" t="s">
        <v>75</v>
      </c>
      <c r="K48" s="57" t="s">
        <v>55</v>
      </c>
      <c r="L48" s="78">
        <v>800000</v>
      </c>
      <c r="M48" s="76">
        <v>800000</v>
      </c>
      <c r="N48" s="71">
        <f t="shared" si="4"/>
        <v>0</v>
      </c>
      <c r="O48" s="72">
        <f t="shared" si="2"/>
        <v>1</v>
      </c>
      <c r="P48" s="66"/>
      <c r="Q48" s="66"/>
      <c r="R48" s="74" t="s">
        <v>56</v>
      </c>
      <c r="S48" s="86" t="s">
        <v>57</v>
      </c>
    </row>
    <row r="49" customFormat="1" ht="27" customHeight="1" spans="1:19">
      <c r="A49" s="34" t="s">
        <v>13</v>
      </c>
      <c r="B49" s="34"/>
      <c r="C49" s="35"/>
      <c r="D49" s="34"/>
      <c r="E49" s="35"/>
      <c r="F49" s="34"/>
      <c r="G49" s="36"/>
      <c r="H49" s="34"/>
      <c r="I49" s="34"/>
      <c r="J49" s="34"/>
      <c r="K49" s="34"/>
      <c r="L49" s="77">
        <f t="shared" ref="L49:N49" si="5">SUBTOTAL(9,L39:L48)</f>
        <v>11420000</v>
      </c>
      <c r="M49" s="77">
        <f t="shared" si="5"/>
        <v>9101062</v>
      </c>
      <c r="N49" s="77">
        <f t="shared" si="5"/>
        <v>2318938</v>
      </c>
      <c r="O49" s="60">
        <f t="shared" si="2"/>
        <v>0.796940630472855</v>
      </c>
      <c r="P49" s="77">
        <f>SUBTOTAL(9,P39:P48)</f>
        <v>0</v>
      </c>
      <c r="Q49" s="59"/>
      <c r="R49" s="77"/>
      <c r="S49" s="87"/>
    </row>
    <row r="50" customFormat="1" ht="48" spans="1:19">
      <c r="A50" s="18" t="s">
        <v>47</v>
      </c>
      <c r="B50" s="18" t="s">
        <v>48</v>
      </c>
      <c r="C50" s="19">
        <v>44907</v>
      </c>
      <c r="D50" s="12" t="s">
        <v>49</v>
      </c>
      <c r="E50" s="20">
        <v>44939</v>
      </c>
      <c r="F50" s="12" t="s">
        <v>50</v>
      </c>
      <c r="G50" s="37" t="s">
        <v>164</v>
      </c>
      <c r="H50" s="22" t="s">
        <v>165</v>
      </c>
      <c r="I50" s="57" t="s">
        <v>53</v>
      </c>
      <c r="J50" s="57" t="s">
        <v>54</v>
      </c>
      <c r="K50" s="57" t="s">
        <v>55</v>
      </c>
      <c r="L50" s="62">
        <v>1622500</v>
      </c>
      <c r="M50" s="62">
        <v>1001371.34</v>
      </c>
      <c r="N50" s="64">
        <f t="shared" ref="N50:N54" si="6">L50-M50</f>
        <v>621128.66</v>
      </c>
      <c r="O50" s="65">
        <f t="shared" si="2"/>
        <v>0.617178021571649</v>
      </c>
      <c r="P50" s="62">
        <v>1622500</v>
      </c>
      <c r="Q50" s="66"/>
      <c r="R50" s="74" t="s">
        <v>56</v>
      </c>
      <c r="S50" s="86" t="s">
        <v>57</v>
      </c>
    </row>
    <row r="51" customFormat="1" ht="48" spans="1:19">
      <c r="A51" s="12" t="s">
        <v>84</v>
      </c>
      <c r="B51" s="18" t="s">
        <v>85</v>
      </c>
      <c r="C51" s="19">
        <v>44945</v>
      </c>
      <c r="D51" s="12" t="s">
        <v>86</v>
      </c>
      <c r="E51" s="20">
        <v>44960</v>
      </c>
      <c r="F51" s="26" t="s">
        <v>87</v>
      </c>
      <c r="G51" s="37" t="s">
        <v>164</v>
      </c>
      <c r="H51" s="22" t="s">
        <v>165</v>
      </c>
      <c r="I51" s="57" t="s">
        <v>53</v>
      </c>
      <c r="J51" s="68" t="s">
        <v>75</v>
      </c>
      <c r="K51" s="57" t="s">
        <v>55</v>
      </c>
      <c r="L51" s="62">
        <v>1577500</v>
      </c>
      <c r="M51" s="62">
        <v>874593.77</v>
      </c>
      <c r="N51" s="64">
        <f t="shared" si="6"/>
        <v>702906.23</v>
      </c>
      <c r="O51" s="65">
        <f t="shared" si="2"/>
        <v>0.554417603803487</v>
      </c>
      <c r="P51" s="62">
        <v>1577500</v>
      </c>
      <c r="Q51" s="66"/>
      <c r="R51" s="74" t="s">
        <v>56</v>
      </c>
      <c r="S51" s="86" t="s">
        <v>57</v>
      </c>
    </row>
    <row r="52" s="1" customFormat="1" ht="60" customHeight="1" spans="1:19">
      <c r="A52" s="12" t="s">
        <v>71</v>
      </c>
      <c r="B52" s="23" t="s">
        <v>72</v>
      </c>
      <c r="C52" s="19">
        <v>44727</v>
      </c>
      <c r="D52" s="12" t="s">
        <v>73</v>
      </c>
      <c r="E52" s="19">
        <v>45107</v>
      </c>
      <c r="F52" s="24" t="s">
        <v>89</v>
      </c>
      <c r="G52" s="37" t="s">
        <v>164</v>
      </c>
      <c r="H52" s="24" t="s">
        <v>166</v>
      </c>
      <c r="I52" s="57" t="s">
        <v>53</v>
      </c>
      <c r="J52" s="70" t="s">
        <v>75</v>
      </c>
      <c r="K52" s="57" t="s">
        <v>55</v>
      </c>
      <c r="L52" s="62">
        <v>15200</v>
      </c>
      <c r="M52" s="62">
        <v>15200</v>
      </c>
      <c r="N52" s="71">
        <f t="shared" si="6"/>
        <v>0</v>
      </c>
      <c r="O52" s="72">
        <f t="shared" si="2"/>
        <v>1</v>
      </c>
      <c r="P52" s="66"/>
      <c r="Q52" s="66"/>
      <c r="R52" s="74"/>
      <c r="S52" s="86" t="s">
        <v>57</v>
      </c>
    </row>
    <row r="53" s="1" customFormat="1" ht="48" spans="1:19">
      <c r="A53" s="12" t="s">
        <v>117</v>
      </c>
      <c r="B53" s="27" t="s">
        <v>118</v>
      </c>
      <c r="C53" s="19">
        <v>45065</v>
      </c>
      <c r="D53" s="12" t="s">
        <v>119</v>
      </c>
      <c r="E53" s="19">
        <v>45087</v>
      </c>
      <c r="F53" s="18" t="s">
        <v>120</v>
      </c>
      <c r="G53" s="37" t="s">
        <v>164</v>
      </c>
      <c r="H53" s="22" t="s">
        <v>167</v>
      </c>
      <c r="I53" s="57" t="s">
        <v>53</v>
      </c>
      <c r="J53" s="70" t="s">
        <v>54</v>
      </c>
      <c r="K53" s="57" t="s">
        <v>55</v>
      </c>
      <c r="L53" s="62">
        <v>1400000</v>
      </c>
      <c r="M53" s="71">
        <v>1393500</v>
      </c>
      <c r="N53" s="71">
        <f t="shared" si="6"/>
        <v>6500</v>
      </c>
      <c r="O53" s="72">
        <f t="shared" si="2"/>
        <v>0.995357142857143</v>
      </c>
      <c r="P53" s="66"/>
      <c r="Q53" s="66"/>
      <c r="R53" s="74" t="s">
        <v>56</v>
      </c>
      <c r="S53" s="88" t="s">
        <v>57</v>
      </c>
    </row>
    <row r="54" s="1" customFormat="1" ht="48" spans="1:19">
      <c r="A54" s="18" t="s">
        <v>47</v>
      </c>
      <c r="B54" s="18" t="s">
        <v>48</v>
      </c>
      <c r="C54" s="19">
        <v>44907</v>
      </c>
      <c r="D54" s="12" t="s">
        <v>49</v>
      </c>
      <c r="E54" s="20">
        <v>44939</v>
      </c>
      <c r="F54" s="12" t="s">
        <v>50</v>
      </c>
      <c r="G54" s="37" t="s">
        <v>164</v>
      </c>
      <c r="H54" s="22" t="s">
        <v>167</v>
      </c>
      <c r="I54" s="57" t="s">
        <v>53</v>
      </c>
      <c r="J54" s="57" t="s">
        <v>54</v>
      </c>
      <c r="K54" s="57" t="s">
        <v>55</v>
      </c>
      <c r="L54" s="62">
        <v>1600000</v>
      </c>
      <c r="M54" s="71">
        <v>1323500</v>
      </c>
      <c r="N54" s="71">
        <f t="shared" si="6"/>
        <v>276500</v>
      </c>
      <c r="O54" s="72">
        <f t="shared" si="2"/>
        <v>0.8271875</v>
      </c>
      <c r="P54" s="66"/>
      <c r="Q54" s="66"/>
      <c r="R54" s="74" t="s">
        <v>56</v>
      </c>
      <c r="S54" s="86" t="s">
        <v>57</v>
      </c>
    </row>
    <row r="55" customFormat="1" ht="26" customHeight="1" spans="1:19">
      <c r="A55" s="38" t="s">
        <v>14</v>
      </c>
      <c r="B55" s="38"/>
      <c r="C55" s="39"/>
      <c r="D55" s="38"/>
      <c r="E55" s="39"/>
      <c r="F55" s="38"/>
      <c r="G55" s="40"/>
      <c r="H55" s="38"/>
      <c r="I55" s="38"/>
      <c r="J55" s="38"/>
      <c r="K55" s="38"/>
      <c r="L55" s="77">
        <f t="shared" ref="L55:N55" si="7">SUBTOTAL(9,L50:L54)</f>
        <v>6215200</v>
      </c>
      <c r="M55" s="77">
        <f t="shared" si="7"/>
        <v>4608165.11</v>
      </c>
      <c r="N55" s="77">
        <f t="shared" si="7"/>
        <v>1607034.89</v>
      </c>
      <c r="O55" s="60">
        <f t="shared" si="2"/>
        <v>0.741434726155232</v>
      </c>
      <c r="P55" s="77">
        <f>SUBTOTAL(9,P50:P54)</f>
        <v>3200000</v>
      </c>
      <c r="Q55" s="79"/>
      <c r="R55" s="77"/>
      <c r="S55" s="79"/>
    </row>
    <row r="56" customFormat="1" ht="48" spans="1:19">
      <c r="A56" s="18" t="s">
        <v>47</v>
      </c>
      <c r="B56" s="18" t="s">
        <v>48</v>
      </c>
      <c r="C56" s="19">
        <v>44907</v>
      </c>
      <c r="D56" s="12" t="s">
        <v>49</v>
      </c>
      <c r="E56" s="20">
        <v>44939</v>
      </c>
      <c r="F56" s="12" t="s">
        <v>50</v>
      </c>
      <c r="G56" s="21" t="s">
        <v>168</v>
      </c>
      <c r="H56" s="21" t="s">
        <v>169</v>
      </c>
      <c r="I56" s="57" t="s">
        <v>53</v>
      </c>
      <c r="J56" s="57" t="s">
        <v>54</v>
      </c>
      <c r="K56" s="57" t="s">
        <v>55</v>
      </c>
      <c r="L56" s="62">
        <v>3500000</v>
      </c>
      <c r="M56" s="63">
        <v>3500000</v>
      </c>
      <c r="N56" s="64">
        <f t="shared" ref="N56:N60" si="8">L56-M56</f>
        <v>0</v>
      </c>
      <c r="O56" s="65">
        <f t="shared" si="2"/>
        <v>1</v>
      </c>
      <c r="P56" s="66"/>
      <c r="Q56" s="66"/>
      <c r="R56" s="74" t="s">
        <v>56</v>
      </c>
      <c r="S56" s="86" t="s">
        <v>57</v>
      </c>
    </row>
    <row r="57" customFormat="1" ht="29" customHeight="1" spans="1:19">
      <c r="A57" s="38" t="s">
        <v>15</v>
      </c>
      <c r="B57" s="38"/>
      <c r="C57" s="39"/>
      <c r="D57" s="38"/>
      <c r="E57" s="39"/>
      <c r="F57" s="38"/>
      <c r="G57" s="40"/>
      <c r="H57" s="38"/>
      <c r="I57" s="38"/>
      <c r="J57" s="38"/>
      <c r="K57" s="38"/>
      <c r="L57" s="77">
        <f t="shared" ref="L57:N57" si="9">SUBTOTAL(9,L56:L56)</f>
        <v>3500000</v>
      </c>
      <c r="M57" s="77">
        <f t="shared" si="9"/>
        <v>3500000</v>
      </c>
      <c r="N57" s="77">
        <f t="shared" si="9"/>
        <v>0</v>
      </c>
      <c r="O57" s="60">
        <f t="shared" si="2"/>
        <v>1</v>
      </c>
      <c r="P57" s="77">
        <f>SUBTOTAL(9,P56:P56)</f>
        <v>0</v>
      </c>
      <c r="Q57" s="79"/>
      <c r="R57" s="77"/>
      <c r="S57" s="79"/>
    </row>
    <row r="58" customFormat="1" ht="36" spans="1:19">
      <c r="A58" s="12" t="s">
        <v>84</v>
      </c>
      <c r="B58" s="18" t="s">
        <v>85</v>
      </c>
      <c r="C58" s="19">
        <v>44945</v>
      </c>
      <c r="D58" s="12" t="s">
        <v>86</v>
      </c>
      <c r="E58" s="20">
        <v>44960</v>
      </c>
      <c r="F58" s="26" t="s">
        <v>87</v>
      </c>
      <c r="G58" s="37" t="s">
        <v>170</v>
      </c>
      <c r="H58" s="41" t="s">
        <v>171</v>
      </c>
      <c r="I58" s="57" t="s">
        <v>53</v>
      </c>
      <c r="J58" s="68" t="s">
        <v>75</v>
      </c>
      <c r="K58" s="57" t="s">
        <v>55</v>
      </c>
      <c r="L58" s="76">
        <v>2800000</v>
      </c>
      <c r="M58" s="76">
        <v>2800000</v>
      </c>
      <c r="N58" s="64">
        <f t="shared" si="8"/>
        <v>0</v>
      </c>
      <c r="O58" s="65">
        <f t="shared" si="2"/>
        <v>1</v>
      </c>
      <c r="P58" s="66"/>
      <c r="Q58" s="66"/>
      <c r="R58" s="74" t="s">
        <v>56</v>
      </c>
      <c r="S58" s="89" t="s">
        <v>172</v>
      </c>
    </row>
    <row r="59" customFormat="1" ht="33" customHeight="1" spans="1:19">
      <c r="A59" s="38" t="s">
        <v>16</v>
      </c>
      <c r="B59" s="38"/>
      <c r="C59" s="39"/>
      <c r="D59" s="38"/>
      <c r="E59" s="39"/>
      <c r="F59" s="38"/>
      <c r="G59" s="40"/>
      <c r="H59" s="38"/>
      <c r="I59" s="38"/>
      <c r="J59" s="38"/>
      <c r="K59" s="38"/>
      <c r="L59" s="77">
        <f t="shared" ref="L59:N59" si="10">SUBTOTAL(9,L58:L58)</f>
        <v>2800000</v>
      </c>
      <c r="M59" s="77">
        <f t="shared" si="10"/>
        <v>2800000</v>
      </c>
      <c r="N59" s="77">
        <f t="shared" si="10"/>
        <v>0</v>
      </c>
      <c r="O59" s="60">
        <f t="shared" si="2"/>
        <v>1</v>
      </c>
      <c r="P59" s="77">
        <f>SUBTOTAL(9,P58:P58)</f>
        <v>0</v>
      </c>
      <c r="Q59" s="79"/>
      <c r="R59" s="77"/>
      <c r="S59" s="79"/>
    </row>
    <row r="60" s="1" customFormat="1" ht="46" customHeight="1" spans="1:19">
      <c r="A60" s="70"/>
      <c r="B60" s="70"/>
      <c r="C60" s="159"/>
      <c r="D60" s="12" t="s">
        <v>104</v>
      </c>
      <c r="E60" s="20">
        <v>45051</v>
      </c>
      <c r="F60" s="12" t="s">
        <v>105</v>
      </c>
      <c r="G60" s="42" t="s">
        <v>173</v>
      </c>
      <c r="H60" s="160" t="s">
        <v>174</v>
      </c>
      <c r="I60" s="70" t="s">
        <v>63</v>
      </c>
      <c r="J60" s="70" t="s">
        <v>103</v>
      </c>
      <c r="K60" s="70" t="s">
        <v>55</v>
      </c>
      <c r="L60" s="80">
        <v>2371000</v>
      </c>
      <c r="M60" s="162">
        <v>2274000</v>
      </c>
      <c r="N60" s="71">
        <f t="shared" si="8"/>
        <v>97000</v>
      </c>
      <c r="O60" s="72">
        <f t="shared" si="2"/>
        <v>0.959088991986504</v>
      </c>
      <c r="P60" s="70"/>
      <c r="Q60" s="70"/>
      <c r="R60" s="80" t="s">
        <v>55</v>
      </c>
      <c r="S60" s="142"/>
    </row>
    <row r="61" customFormat="1" ht="33" customHeight="1" spans="1:19">
      <c r="A61" s="38" t="s">
        <v>26</v>
      </c>
      <c r="B61" s="38"/>
      <c r="C61" s="39"/>
      <c r="D61" s="38"/>
      <c r="E61" s="39"/>
      <c r="F61" s="38"/>
      <c r="G61" s="40"/>
      <c r="H61" s="38"/>
      <c r="I61" s="38"/>
      <c r="J61" s="38"/>
      <c r="K61" s="38"/>
      <c r="L61" s="77">
        <f t="shared" ref="L61:P61" si="11">SUBTOTAL(9,L60:L60)</f>
        <v>2371000</v>
      </c>
      <c r="M61" s="77">
        <f t="shared" si="11"/>
        <v>2274000</v>
      </c>
      <c r="N61" s="77">
        <f t="shared" si="11"/>
        <v>97000</v>
      </c>
      <c r="O61" s="77">
        <f t="shared" si="11"/>
        <v>0.959088991986504</v>
      </c>
      <c r="P61" s="77">
        <f t="shared" si="11"/>
        <v>0</v>
      </c>
      <c r="Q61" s="79"/>
      <c r="R61" s="77"/>
      <c r="S61" s="79"/>
    </row>
    <row r="62" s="1" customFormat="1" ht="55" customHeight="1" spans="1:19">
      <c r="A62" s="12" t="s">
        <v>71</v>
      </c>
      <c r="B62" s="23" t="s">
        <v>72</v>
      </c>
      <c r="C62" s="19">
        <v>44727</v>
      </c>
      <c r="D62" s="12" t="s">
        <v>73</v>
      </c>
      <c r="E62" s="19">
        <v>45107</v>
      </c>
      <c r="F62" s="24" t="s">
        <v>89</v>
      </c>
      <c r="G62" s="42" t="s">
        <v>175</v>
      </c>
      <c r="H62" s="24" t="s">
        <v>176</v>
      </c>
      <c r="I62" s="57" t="s">
        <v>53</v>
      </c>
      <c r="J62" s="57" t="s">
        <v>75</v>
      </c>
      <c r="K62" s="57" t="s">
        <v>55</v>
      </c>
      <c r="L62" s="80">
        <v>175000</v>
      </c>
      <c r="M62" s="81">
        <v>175000</v>
      </c>
      <c r="N62" s="71">
        <f t="shared" ref="N62:N65" si="12">L62-M62</f>
        <v>0</v>
      </c>
      <c r="O62" s="72">
        <f t="shared" ref="O62:O67" si="13">M62/L62</f>
        <v>1</v>
      </c>
      <c r="P62" s="66"/>
      <c r="Q62" s="66"/>
      <c r="R62" s="80"/>
      <c r="S62" s="86" t="s">
        <v>57</v>
      </c>
    </row>
    <row r="63" s="1" customFormat="1" ht="55" customHeight="1" spans="1:19">
      <c r="A63" s="18" t="s">
        <v>76</v>
      </c>
      <c r="B63" s="18" t="s">
        <v>77</v>
      </c>
      <c r="C63" s="19">
        <v>45207</v>
      </c>
      <c r="D63" s="12" t="s">
        <v>78</v>
      </c>
      <c r="E63" s="19">
        <v>45219</v>
      </c>
      <c r="F63" s="12" t="s">
        <v>79</v>
      </c>
      <c r="G63" s="42" t="s">
        <v>175</v>
      </c>
      <c r="H63" s="24" t="s">
        <v>176</v>
      </c>
      <c r="I63" s="57" t="s">
        <v>53</v>
      </c>
      <c r="J63" s="57" t="s">
        <v>75</v>
      </c>
      <c r="K63" s="57" t="s">
        <v>55</v>
      </c>
      <c r="L63" s="80">
        <v>120000</v>
      </c>
      <c r="M63" s="81">
        <v>120000</v>
      </c>
      <c r="N63" s="71">
        <f t="shared" si="12"/>
        <v>0</v>
      </c>
      <c r="O63" s="72">
        <f t="shared" si="13"/>
        <v>1</v>
      </c>
      <c r="P63" s="66"/>
      <c r="Q63" s="66"/>
      <c r="R63" s="80" t="s">
        <v>56</v>
      </c>
      <c r="S63" s="86" t="s">
        <v>57</v>
      </c>
    </row>
    <row r="64" s="1" customFormat="1" ht="55" customHeight="1" spans="1:19">
      <c r="A64" s="18" t="s">
        <v>47</v>
      </c>
      <c r="B64" s="18" t="s">
        <v>48</v>
      </c>
      <c r="C64" s="19">
        <v>44907</v>
      </c>
      <c r="D64" s="12" t="s">
        <v>49</v>
      </c>
      <c r="E64" s="20">
        <v>44939</v>
      </c>
      <c r="F64" s="12" t="s">
        <v>50</v>
      </c>
      <c r="G64" s="42" t="s">
        <v>175</v>
      </c>
      <c r="H64" s="24" t="s">
        <v>176</v>
      </c>
      <c r="I64" s="57" t="s">
        <v>53</v>
      </c>
      <c r="J64" s="57" t="s">
        <v>54</v>
      </c>
      <c r="K64" s="57" t="s">
        <v>55</v>
      </c>
      <c r="L64" s="80">
        <v>400000</v>
      </c>
      <c r="M64" s="81">
        <v>398000</v>
      </c>
      <c r="N64" s="71">
        <f t="shared" si="12"/>
        <v>2000</v>
      </c>
      <c r="O64" s="72">
        <f t="shared" si="13"/>
        <v>0.995</v>
      </c>
      <c r="P64" s="66"/>
      <c r="Q64" s="66"/>
      <c r="R64" s="80" t="s">
        <v>56</v>
      </c>
      <c r="S64" s="86" t="s">
        <v>57</v>
      </c>
    </row>
    <row r="65" s="1" customFormat="1" ht="48" customHeight="1" spans="1:19">
      <c r="A65" s="12" t="s">
        <v>117</v>
      </c>
      <c r="B65" s="27" t="s">
        <v>118</v>
      </c>
      <c r="C65" s="19">
        <v>45065</v>
      </c>
      <c r="D65" s="12" t="s">
        <v>119</v>
      </c>
      <c r="E65" s="19">
        <v>45087</v>
      </c>
      <c r="F65" s="18" t="s">
        <v>120</v>
      </c>
      <c r="G65" s="42" t="s">
        <v>175</v>
      </c>
      <c r="H65" s="43" t="s">
        <v>178</v>
      </c>
      <c r="I65" s="57" t="s">
        <v>53</v>
      </c>
      <c r="J65" s="57" t="s">
        <v>54</v>
      </c>
      <c r="K65" s="57" t="s">
        <v>55</v>
      </c>
      <c r="L65" s="80">
        <v>816000</v>
      </c>
      <c r="M65" s="63">
        <v>638400</v>
      </c>
      <c r="N65" s="71">
        <f t="shared" si="12"/>
        <v>177600</v>
      </c>
      <c r="O65" s="72">
        <f t="shared" si="13"/>
        <v>0.782352941176471</v>
      </c>
      <c r="P65" s="70"/>
      <c r="Q65" s="70"/>
      <c r="R65" s="80" t="s">
        <v>56</v>
      </c>
      <c r="S65" s="88" t="s">
        <v>57</v>
      </c>
    </row>
    <row r="66" customFormat="1" ht="34" customHeight="1" spans="1:19">
      <c r="A66" s="38" t="s">
        <v>17</v>
      </c>
      <c r="B66" s="38"/>
      <c r="C66" s="39"/>
      <c r="D66" s="38"/>
      <c r="E66" s="39"/>
      <c r="F66" s="38"/>
      <c r="G66" s="40"/>
      <c r="H66" s="38"/>
      <c r="I66" s="38"/>
      <c r="J66" s="38"/>
      <c r="K66" s="38"/>
      <c r="L66" s="77">
        <f t="shared" ref="L66:N66" si="14">SUBTOTAL(9,L62:L65)</f>
        <v>1511000</v>
      </c>
      <c r="M66" s="77">
        <f t="shared" si="14"/>
        <v>1331400</v>
      </c>
      <c r="N66" s="77">
        <f t="shared" si="14"/>
        <v>179600</v>
      </c>
      <c r="O66" s="60">
        <f t="shared" si="13"/>
        <v>0.881138318994044</v>
      </c>
      <c r="P66" s="77">
        <f>SUBTOTAL(9,P62:P65)</f>
        <v>0</v>
      </c>
      <c r="Q66" s="79"/>
      <c r="R66" s="77"/>
      <c r="S66" s="79"/>
    </row>
    <row r="67" s="1" customFormat="1" ht="53" customHeight="1" spans="1:19">
      <c r="A67" s="12" t="s">
        <v>71</v>
      </c>
      <c r="B67" s="23" t="s">
        <v>72</v>
      </c>
      <c r="C67" s="19">
        <v>44727</v>
      </c>
      <c r="D67" s="12" t="s">
        <v>73</v>
      </c>
      <c r="E67" s="19">
        <v>45107</v>
      </c>
      <c r="F67" s="24" t="s">
        <v>89</v>
      </c>
      <c r="G67" s="42" t="s">
        <v>179</v>
      </c>
      <c r="H67" s="21" t="s">
        <v>180</v>
      </c>
      <c r="I67" s="57" t="s">
        <v>53</v>
      </c>
      <c r="J67" s="70" t="s">
        <v>75</v>
      </c>
      <c r="K67" s="70" t="s">
        <v>55</v>
      </c>
      <c r="L67" s="76">
        <v>300000</v>
      </c>
      <c r="M67" s="82">
        <v>297800</v>
      </c>
      <c r="N67" s="71">
        <f t="shared" ref="N67:N76" si="15">L67-M67</f>
        <v>2200</v>
      </c>
      <c r="O67" s="83">
        <f t="shared" si="13"/>
        <v>0.992666666666667</v>
      </c>
      <c r="P67" s="70"/>
      <c r="Q67" s="70"/>
      <c r="R67" s="80" t="s">
        <v>56</v>
      </c>
      <c r="S67" s="86" t="s">
        <v>57</v>
      </c>
    </row>
    <row r="68" customFormat="1" ht="28" customHeight="1" spans="1:19">
      <c r="A68" s="38" t="s">
        <v>18</v>
      </c>
      <c r="B68" s="38"/>
      <c r="C68" s="39"/>
      <c r="D68" s="38"/>
      <c r="E68" s="39"/>
      <c r="F68" s="38"/>
      <c r="G68" s="40"/>
      <c r="H68" s="38"/>
      <c r="I68" s="38"/>
      <c r="J68" s="38"/>
      <c r="K68" s="38"/>
      <c r="L68" s="77">
        <f t="shared" ref="L68:P68" si="16">SUBTOTAL(9,L67:L67)</f>
        <v>300000</v>
      </c>
      <c r="M68" s="77">
        <f t="shared" si="16"/>
        <v>297800</v>
      </c>
      <c r="N68" s="77">
        <f t="shared" si="16"/>
        <v>2200</v>
      </c>
      <c r="O68" s="77">
        <f t="shared" si="16"/>
        <v>0.992666666666667</v>
      </c>
      <c r="P68" s="77">
        <f t="shared" si="16"/>
        <v>0</v>
      </c>
      <c r="Q68" s="79"/>
      <c r="R68" s="77"/>
      <c r="S68" s="79"/>
    </row>
    <row r="69" customFormat="1" ht="48" spans="1:19">
      <c r="A69" s="18" t="s">
        <v>47</v>
      </c>
      <c r="B69" s="18" t="s">
        <v>48</v>
      </c>
      <c r="C69" s="19">
        <v>44907</v>
      </c>
      <c r="D69" s="12" t="s">
        <v>49</v>
      </c>
      <c r="E69" s="20">
        <v>44939</v>
      </c>
      <c r="F69" s="12" t="s">
        <v>50</v>
      </c>
      <c r="G69" s="22" t="s">
        <v>181</v>
      </c>
      <c r="H69" s="22" t="s">
        <v>182</v>
      </c>
      <c r="I69" s="57" t="s">
        <v>53</v>
      </c>
      <c r="J69" s="57" t="s">
        <v>54</v>
      </c>
      <c r="K69" s="57" t="s">
        <v>55</v>
      </c>
      <c r="L69" s="62">
        <v>6500000</v>
      </c>
      <c r="M69" s="71">
        <v>6451583.18</v>
      </c>
      <c r="N69" s="64">
        <f t="shared" si="15"/>
        <v>48416.8200000003</v>
      </c>
      <c r="O69" s="65">
        <f t="shared" ref="O69:O88" si="17">M69/L69</f>
        <v>0.992551258461538</v>
      </c>
      <c r="P69" s="62">
        <v>6500000</v>
      </c>
      <c r="Q69" s="66"/>
      <c r="R69" s="62" t="s">
        <v>55</v>
      </c>
      <c r="S69" s="86" t="s">
        <v>57</v>
      </c>
    </row>
    <row r="70" customFormat="1" ht="48" spans="1:19">
      <c r="A70" s="18" t="s">
        <v>47</v>
      </c>
      <c r="B70" s="18" t="s">
        <v>48</v>
      </c>
      <c r="C70" s="19">
        <v>44907</v>
      </c>
      <c r="D70" s="12" t="s">
        <v>49</v>
      </c>
      <c r="E70" s="20">
        <v>44939</v>
      </c>
      <c r="F70" s="12" t="s">
        <v>50</v>
      </c>
      <c r="G70" s="22" t="s">
        <v>181</v>
      </c>
      <c r="H70" s="22" t="s">
        <v>183</v>
      </c>
      <c r="I70" s="57" t="s">
        <v>53</v>
      </c>
      <c r="J70" s="57" t="s">
        <v>54</v>
      </c>
      <c r="K70" s="57" t="s">
        <v>55</v>
      </c>
      <c r="L70" s="62">
        <v>2000000</v>
      </c>
      <c r="M70" s="71">
        <v>1859941.41</v>
      </c>
      <c r="N70" s="64">
        <f t="shared" si="15"/>
        <v>140058.59</v>
      </c>
      <c r="O70" s="65">
        <f t="shared" si="17"/>
        <v>0.929970705</v>
      </c>
      <c r="P70" s="66"/>
      <c r="Q70" s="66"/>
      <c r="R70" s="62" t="s">
        <v>55</v>
      </c>
      <c r="S70" s="86" t="s">
        <v>57</v>
      </c>
    </row>
    <row r="71" customFormat="1" ht="48" spans="1:19">
      <c r="A71" s="12" t="s">
        <v>84</v>
      </c>
      <c r="B71" s="18" t="s">
        <v>85</v>
      </c>
      <c r="C71" s="19">
        <v>44945</v>
      </c>
      <c r="D71" s="12" t="s">
        <v>86</v>
      </c>
      <c r="E71" s="20">
        <v>44960</v>
      </c>
      <c r="F71" s="26" t="s">
        <v>87</v>
      </c>
      <c r="G71" s="22" t="s">
        <v>181</v>
      </c>
      <c r="H71" s="22" t="s">
        <v>183</v>
      </c>
      <c r="I71" s="57" t="s">
        <v>53</v>
      </c>
      <c r="J71" s="68" t="s">
        <v>75</v>
      </c>
      <c r="K71" s="57" t="s">
        <v>55</v>
      </c>
      <c r="L71" s="62">
        <v>1390000</v>
      </c>
      <c r="M71" s="71">
        <v>870000</v>
      </c>
      <c r="N71" s="64">
        <f t="shared" si="15"/>
        <v>520000</v>
      </c>
      <c r="O71" s="65">
        <f t="shared" si="17"/>
        <v>0.62589928057554</v>
      </c>
      <c r="P71" s="66"/>
      <c r="Q71" s="66"/>
      <c r="R71" s="62" t="s">
        <v>55</v>
      </c>
      <c r="S71" s="86" t="s">
        <v>57</v>
      </c>
    </row>
    <row r="72" customFormat="1" ht="48" spans="1:19">
      <c r="A72" s="18" t="s">
        <v>47</v>
      </c>
      <c r="B72" s="18" t="s">
        <v>48</v>
      </c>
      <c r="C72" s="19">
        <v>44907</v>
      </c>
      <c r="D72" s="12" t="s">
        <v>49</v>
      </c>
      <c r="E72" s="20">
        <v>44939</v>
      </c>
      <c r="F72" s="12" t="s">
        <v>50</v>
      </c>
      <c r="G72" s="22" t="s">
        <v>181</v>
      </c>
      <c r="H72" s="22" t="s">
        <v>184</v>
      </c>
      <c r="I72" s="57" t="s">
        <v>53</v>
      </c>
      <c r="J72" s="57" t="s">
        <v>54</v>
      </c>
      <c r="K72" s="57" t="s">
        <v>55</v>
      </c>
      <c r="L72" s="62">
        <v>2000000</v>
      </c>
      <c r="M72" s="71">
        <v>1643369.01</v>
      </c>
      <c r="N72" s="64">
        <f t="shared" si="15"/>
        <v>356630.99</v>
      </c>
      <c r="O72" s="65">
        <f t="shared" si="17"/>
        <v>0.821684505</v>
      </c>
      <c r="P72" s="66"/>
      <c r="Q72" s="66"/>
      <c r="R72" s="62" t="s">
        <v>55</v>
      </c>
      <c r="S72" s="86" t="s">
        <v>57</v>
      </c>
    </row>
    <row r="73" customFormat="1" ht="48" spans="1:19">
      <c r="A73" s="12" t="s">
        <v>84</v>
      </c>
      <c r="B73" s="18" t="s">
        <v>85</v>
      </c>
      <c r="C73" s="19">
        <v>44945</v>
      </c>
      <c r="D73" s="12" t="s">
        <v>86</v>
      </c>
      <c r="E73" s="20">
        <v>44960</v>
      </c>
      <c r="F73" s="26" t="s">
        <v>87</v>
      </c>
      <c r="G73" s="22" t="s">
        <v>181</v>
      </c>
      <c r="H73" s="22" t="s">
        <v>184</v>
      </c>
      <c r="I73" s="57" t="s">
        <v>53</v>
      </c>
      <c r="J73" s="68" t="s">
        <v>75</v>
      </c>
      <c r="K73" s="57" t="s">
        <v>55</v>
      </c>
      <c r="L73" s="62">
        <v>2000000</v>
      </c>
      <c r="M73" s="71">
        <v>2000000</v>
      </c>
      <c r="N73" s="64">
        <f t="shared" si="15"/>
        <v>0</v>
      </c>
      <c r="O73" s="65">
        <f t="shared" si="17"/>
        <v>1</v>
      </c>
      <c r="P73" s="66"/>
      <c r="Q73" s="66"/>
      <c r="R73" s="62" t="s">
        <v>55</v>
      </c>
      <c r="S73" s="86" t="s">
        <v>57</v>
      </c>
    </row>
    <row r="74" s="1" customFormat="1" ht="40" customHeight="1" spans="1:19">
      <c r="A74" s="12"/>
      <c r="B74" s="18"/>
      <c r="C74" s="19"/>
      <c r="D74" s="12" t="s">
        <v>101</v>
      </c>
      <c r="E74" s="20">
        <v>45051</v>
      </c>
      <c r="F74" s="12" t="s">
        <v>102</v>
      </c>
      <c r="G74" s="22" t="s">
        <v>181</v>
      </c>
      <c r="H74" s="12" t="s">
        <v>184</v>
      </c>
      <c r="I74" s="57" t="s">
        <v>53</v>
      </c>
      <c r="J74" s="70" t="s">
        <v>103</v>
      </c>
      <c r="K74" s="57" t="s">
        <v>55</v>
      </c>
      <c r="L74" s="62">
        <v>125000</v>
      </c>
      <c r="M74" s="71"/>
      <c r="N74" s="71">
        <f t="shared" si="15"/>
        <v>125000</v>
      </c>
      <c r="O74" s="72">
        <f t="shared" si="17"/>
        <v>0</v>
      </c>
      <c r="P74" s="66"/>
      <c r="Q74" s="66"/>
      <c r="R74" s="62" t="s">
        <v>55</v>
      </c>
      <c r="S74" s="86" t="s">
        <v>57</v>
      </c>
    </row>
    <row r="75" customFormat="1" ht="48" spans="1:19">
      <c r="A75" s="12" t="s">
        <v>84</v>
      </c>
      <c r="B75" s="18" t="s">
        <v>85</v>
      </c>
      <c r="C75" s="19">
        <v>44945</v>
      </c>
      <c r="D75" s="12" t="s">
        <v>86</v>
      </c>
      <c r="E75" s="20">
        <v>44960</v>
      </c>
      <c r="F75" s="26" t="s">
        <v>87</v>
      </c>
      <c r="G75" s="44" t="s">
        <v>181</v>
      </c>
      <c r="H75" s="44" t="s">
        <v>185</v>
      </c>
      <c r="I75" s="57" t="s">
        <v>53</v>
      </c>
      <c r="J75" s="68" t="s">
        <v>75</v>
      </c>
      <c r="K75" s="57" t="s">
        <v>55</v>
      </c>
      <c r="L75" s="62">
        <v>985000</v>
      </c>
      <c r="M75" s="62">
        <v>985000</v>
      </c>
      <c r="N75" s="64">
        <f t="shared" si="15"/>
        <v>0</v>
      </c>
      <c r="O75" s="65">
        <f t="shared" si="17"/>
        <v>1</v>
      </c>
      <c r="P75" s="62">
        <v>985000</v>
      </c>
      <c r="Q75" s="66"/>
      <c r="R75" s="62" t="s">
        <v>55</v>
      </c>
      <c r="S75" s="86" t="s">
        <v>57</v>
      </c>
    </row>
    <row r="76" customFormat="1" ht="45" customHeight="1" spans="1:19">
      <c r="A76" s="12" t="s">
        <v>84</v>
      </c>
      <c r="B76" s="18" t="s">
        <v>85</v>
      </c>
      <c r="C76" s="19">
        <v>44945</v>
      </c>
      <c r="D76" s="12" t="s">
        <v>86</v>
      </c>
      <c r="E76" s="20">
        <v>44960</v>
      </c>
      <c r="F76" s="26" t="s">
        <v>87</v>
      </c>
      <c r="G76" s="44" t="s">
        <v>181</v>
      </c>
      <c r="H76" s="44" t="s">
        <v>185</v>
      </c>
      <c r="I76" s="57" t="s">
        <v>53</v>
      </c>
      <c r="J76" s="68" t="s">
        <v>75</v>
      </c>
      <c r="K76" s="57" t="s">
        <v>55</v>
      </c>
      <c r="L76" s="62">
        <v>4015000</v>
      </c>
      <c r="M76" s="62">
        <v>4015000</v>
      </c>
      <c r="N76" s="64">
        <f t="shared" si="15"/>
        <v>0</v>
      </c>
      <c r="O76" s="65">
        <f t="shared" si="17"/>
        <v>1</v>
      </c>
      <c r="P76" s="62">
        <v>4015000</v>
      </c>
      <c r="Q76" s="66"/>
      <c r="R76" s="62" t="s">
        <v>55</v>
      </c>
      <c r="S76" s="89" t="s">
        <v>172</v>
      </c>
    </row>
    <row r="77" customFormat="1" ht="29" customHeight="1" spans="1:19">
      <c r="A77" s="38" t="s">
        <v>19</v>
      </c>
      <c r="B77" s="38"/>
      <c r="C77" s="39"/>
      <c r="D77" s="38"/>
      <c r="E77" s="39"/>
      <c r="F77" s="38"/>
      <c r="G77" s="40"/>
      <c r="H77" s="38"/>
      <c r="I77" s="38"/>
      <c r="J77" s="38"/>
      <c r="K77" s="38"/>
      <c r="L77" s="77">
        <f t="shared" ref="L77:N77" si="18">SUBTOTAL(9,L69:L76)</f>
        <v>19015000</v>
      </c>
      <c r="M77" s="77">
        <f t="shared" si="18"/>
        <v>17824893.6</v>
      </c>
      <c r="N77" s="77">
        <f t="shared" si="18"/>
        <v>1190106.4</v>
      </c>
      <c r="O77" s="60">
        <f t="shared" si="17"/>
        <v>0.937412232448067</v>
      </c>
      <c r="P77" s="77">
        <f>SUBTOTAL(9,P69:P76)</f>
        <v>11500000</v>
      </c>
      <c r="Q77" s="79"/>
      <c r="R77" s="77"/>
      <c r="S77" s="79"/>
    </row>
    <row r="78" customFormat="1" ht="48" spans="1:19">
      <c r="A78" s="18" t="s">
        <v>47</v>
      </c>
      <c r="B78" s="18" t="s">
        <v>48</v>
      </c>
      <c r="C78" s="19">
        <v>44907</v>
      </c>
      <c r="D78" s="12" t="s">
        <v>49</v>
      </c>
      <c r="E78" s="20">
        <v>44939</v>
      </c>
      <c r="F78" s="12" t="s">
        <v>50</v>
      </c>
      <c r="G78" s="21" t="s">
        <v>186</v>
      </c>
      <c r="H78" s="21" t="s">
        <v>187</v>
      </c>
      <c r="I78" s="57" t="s">
        <v>53</v>
      </c>
      <c r="J78" s="57" t="s">
        <v>54</v>
      </c>
      <c r="K78" s="57" t="s">
        <v>55</v>
      </c>
      <c r="L78" s="62">
        <v>5500000</v>
      </c>
      <c r="M78" s="84">
        <v>4800000</v>
      </c>
      <c r="N78" s="64">
        <f t="shared" ref="N78:N84" si="19">L78-M78</f>
        <v>700000</v>
      </c>
      <c r="O78" s="65">
        <f t="shared" si="17"/>
        <v>0.872727272727273</v>
      </c>
      <c r="P78" s="62">
        <v>5500000</v>
      </c>
      <c r="Q78" s="66"/>
      <c r="R78" s="62" t="s">
        <v>55</v>
      </c>
      <c r="S78" s="86" t="s">
        <v>57</v>
      </c>
    </row>
    <row r="79" customFormat="1" ht="48" spans="1:19">
      <c r="A79" s="18" t="s">
        <v>47</v>
      </c>
      <c r="B79" s="18" t="s">
        <v>48</v>
      </c>
      <c r="C79" s="19">
        <v>44907</v>
      </c>
      <c r="D79" s="12" t="s">
        <v>49</v>
      </c>
      <c r="E79" s="20">
        <v>44939</v>
      </c>
      <c r="F79" s="12" t="s">
        <v>50</v>
      </c>
      <c r="G79" s="22" t="s">
        <v>186</v>
      </c>
      <c r="H79" s="21" t="s">
        <v>188</v>
      </c>
      <c r="I79" s="57" t="s">
        <v>53</v>
      </c>
      <c r="J79" s="57" t="s">
        <v>54</v>
      </c>
      <c r="K79" s="57" t="s">
        <v>55</v>
      </c>
      <c r="L79" s="76">
        <v>2000000</v>
      </c>
      <c r="M79" s="71">
        <v>2000000</v>
      </c>
      <c r="N79" s="64">
        <f t="shared" si="19"/>
        <v>0</v>
      </c>
      <c r="O79" s="65">
        <f t="shared" si="17"/>
        <v>1</v>
      </c>
      <c r="P79" s="66"/>
      <c r="Q79" s="66"/>
      <c r="R79" s="62" t="s">
        <v>55</v>
      </c>
      <c r="S79" s="86" t="s">
        <v>57</v>
      </c>
    </row>
    <row r="80" customFormat="1" ht="48" spans="1:19">
      <c r="A80" s="12" t="s">
        <v>84</v>
      </c>
      <c r="B80" s="18" t="s">
        <v>85</v>
      </c>
      <c r="C80" s="19">
        <v>44945</v>
      </c>
      <c r="D80" s="12" t="s">
        <v>86</v>
      </c>
      <c r="E80" s="20">
        <v>44960</v>
      </c>
      <c r="F80" s="26" t="s">
        <v>87</v>
      </c>
      <c r="G80" s="45" t="s">
        <v>186</v>
      </c>
      <c r="H80" s="46" t="s">
        <v>188</v>
      </c>
      <c r="I80" s="57" t="s">
        <v>53</v>
      </c>
      <c r="J80" s="68" t="s">
        <v>75</v>
      </c>
      <c r="K80" s="57" t="s">
        <v>55</v>
      </c>
      <c r="L80" s="76">
        <v>940000</v>
      </c>
      <c r="M80" s="85">
        <v>600000</v>
      </c>
      <c r="N80" s="64">
        <f t="shared" si="19"/>
        <v>340000</v>
      </c>
      <c r="O80" s="65">
        <f t="shared" si="17"/>
        <v>0.638297872340426</v>
      </c>
      <c r="P80" s="66"/>
      <c r="Q80" s="66"/>
      <c r="R80" s="62" t="s">
        <v>55</v>
      </c>
      <c r="S80" s="86" t="s">
        <v>57</v>
      </c>
    </row>
    <row r="81" customFormat="1" ht="47" customHeight="1" spans="1:19">
      <c r="A81" s="12" t="s">
        <v>84</v>
      </c>
      <c r="B81" s="18" t="s">
        <v>85</v>
      </c>
      <c r="C81" s="19">
        <v>44945</v>
      </c>
      <c r="D81" s="12" t="s">
        <v>86</v>
      </c>
      <c r="E81" s="20">
        <v>44960</v>
      </c>
      <c r="F81" s="26" t="s">
        <v>87</v>
      </c>
      <c r="G81" s="45" t="s">
        <v>186</v>
      </c>
      <c r="H81" s="46" t="s">
        <v>188</v>
      </c>
      <c r="I81" s="57" t="s">
        <v>53</v>
      </c>
      <c r="J81" s="68" t="s">
        <v>75</v>
      </c>
      <c r="K81" s="57" t="s">
        <v>55</v>
      </c>
      <c r="L81" s="76">
        <v>495000</v>
      </c>
      <c r="M81" s="71"/>
      <c r="N81" s="64">
        <f t="shared" si="19"/>
        <v>495000</v>
      </c>
      <c r="O81" s="65">
        <f t="shared" si="17"/>
        <v>0</v>
      </c>
      <c r="P81" s="66"/>
      <c r="Q81" s="66"/>
      <c r="R81" s="62" t="s">
        <v>55</v>
      </c>
      <c r="S81" s="89" t="s">
        <v>172</v>
      </c>
    </row>
    <row r="82" customFormat="1" ht="48" customHeight="1" spans="1:19">
      <c r="A82" s="18" t="s">
        <v>47</v>
      </c>
      <c r="B82" s="18" t="s">
        <v>48</v>
      </c>
      <c r="C82" s="19">
        <v>44907</v>
      </c>
      <c r="D82" s="12" t="s">
        <v>49</v>
      </c>
      <c r="E82" s="20">
        <v>44939</v>
      </c>
      <c r="F82" s="12" t="s">
        <v>50</v>
      </c>
      <c r="G82" s="22" t="s">
        <v>186</v>
      </c>
      <c r="H82" s="21" t="s">
        <v>189</v>
      </c>
      <c r="I82" s="57" t="s">
        <v>53</v>
      </c>
      <c r="J82" s="57" t="s">
        <v>54</v>
      </c>
      <c r="K82" s="57" t="s">
        <v>55</v>
      </c>
      <c r="L82" s="62">
        <v>2000000</v>
      </c>
      <c r="M82" s="71">
        <v>1900000</v>
      </c>
      <c r="N82" s="64">
        <f t="shared" si="19"/>
        <v>100000</v>
      </c>
      <c r="O82" s="65">
        <f t="shared" si="17"/>
        <v>0.95</v>
      </c>
      <c r="P82" s="66"/>
      <c r="Q82" s="66"/>
      <c r="R82" s="62" t="s">
        <v>55</v>
      </c>
      <c r="S82" s="90" t="s">
        <v>57</v>
      </c>
    </row>
    <row r="83" customFormat="1" ht="40" customHeight="1" spans="1:19">
      <c r="A83" s="12" t="s">
        <v>84</v>
      </c>
      <c r="B83" s="18" t="s">
        <v>85</v>
      </c>
      <c r="C83" s="19">
        <v>44945</v>
      </c>
      <c r="D83" s="12" t="s">
        <v>86</v>
      </c>
      <c r="E83" s="20">
        <v>44960</v>
      </c>
      <c r="F83" s="26" t="s">
        <v>87</v>
      </c>
      <c r="G83" s="22" t="s">
        <v>186</v>
      </c>
      <c r="H83" s="21" t="s">
        <v>189</v>
      </c>
      <c r="I83" s="57" t="s">
        <v>53</v>
      </c>
      <c r="J83" s="68" t="s">
        <v>75</v>
      </c>
      <c r="K83" s="57" t="s">
        <v>55</v>
      </c>
      <c r="L83" s="62">
        <v>460000</v>
      </c>
      <c r="M83" s="71"/>
      <c r="N83" s="64">
        <f t="shared" si="19"/>
        <v>460000</v>
      </c>
      <c r="O83" s="65">
        <f t="shared" si="17"/>
        <v>0</v>
      </c>
      <c r="P83" s="66"/>
      <c r="Q83" s="66"/>
      <c r="R83" s="62" t="s">
        <v>55</v>
      </c>
      <c r="S83" s="89" t="s">
        <v>172</v>
      </c>
    </row>
    <row r="84" s="1" customFormat="1" ht="40" customHeight="1" spans="1:19">
      <c r="A84" s="18" t="s">
        <v>76</v>
      </c>
      <c r="B84" s="18" t="s">
        <v>77</v>
      </c>
      <c r="C84" s="19">
        <v>45207</v>
      </c>
      <c r="D84" s="12" t="s">
        <v>78</v>
      </c>
      <c r="E84" s="19">
        <v>45219</v>
      </c>
      <c r="F84" s="12" t="s">
        <v>79</v>
      </c>
      <c r="G84" s="22" t="s">
        <v>186</v>
      </c>
      <c r="H84" s="47" t="s">
        <v>190</v>
      </c>
      <c r="I84" s="57" t="s">
        <v>53</v>
      </c>
      <c r="J84" s="70" t="s">
        <v>75</v>
      </c>
      <c r="K84" s="57" t="s">
        <v>55</v>
      </c>
      <c r="L84" s="62">
        <v>2300000</v>
      </c>
      <c r="M84" s="71"/>
      <c r="N84" s="71">
        <f t="shared" si="19"/>
        <v>2300000</v>
      </c>
      <c r="O84" s="72">
        <f t="shared" si="17"/>
        <v>0</v>
      </c>
      <c r="P84" s="62">
        <v>2300000</v>
      </c>
      <c r="Q84" s="66"/>
      <c r="R84" s="62" t="s">
        <v>55</v>
      </c>
      <c r="S84" s="89" t="s">
        <v>57</v>
      </c>
    </row>
    <row r="85" customFormat="1" ht="23" customHeight="1" spans="1:19">
      <c r="A85" s="38" t="s">
        <v>20</v>
      </c>
      <c r="B85" s="38"/>
      <c r="C85" s="39"/>
      <c r="D85" s="38"/>
      <c r="E85" s="39"/>
      <c r="F85" s="38"/>
      <c r="G85" s="40"/>
      <c r="H85" s="38"/>
      <c r="I85" s="38"/>
      <c r="J85" s="38"/>
      <c r="K85" s="38"/>
      <c r="L85" s="77">
        <f t="shared" ref="L85:N85" si="20">SUBTOTAL(9,L78:L84)</f>
        <v>13695000</v>
      </c>
      <c r="M85" s="77">
        <f t="shared" si="20"/>
        <v>9300000</v>
      </c>
      <c r="N85" s="77">
        <f t="shared" si="20"/>
        <v>4395000</v>
      </c>
      <c r="O85" s="60">
        <f t="shared" si="17"/>
        <v>0.67907995618839</v>
      </c>
      <c r="P85" s="77">
        <f>SUBTOTAL(9,P78:P84)</f>
        <v>7800000</v>
      </c>
      <c r="Q85" s="79"/>
      <c r="R85" s="77"/>
      <c r="S85" s="79"/>
    </row>
    <row r="86" customFormat="1" ht="36" spans="1:19">
      <c r="A86" s="18" t="s">
        <v>47</v>
      </c>
      <c r="B86" s="18" t="s">
        <v>48</v>
      </c>
      <c r="C86" s="19">
        <v>44907</v>
      </c>
      <c r="D86" s="12" t="s">
        <v>49</v>
      </c>
      <c r="E86" s="20">
        <v>44939</v>
      </c>
      <c r="F86" s="12" t="s">
        <v>50</v>
      </c>
      <c r="G86" s="21" t="s">
        <v>191</v>
      </c>
      <c r="H86" s="22" t="s">
        <v>192</v>
      </c>
      <c r="I86" s="57" t="s">
        <v>53</v>
      </c>
      <c r="J86" s="57" t="s">
        <v>54</v>
      </c>
      <c r="K86" s="57" t="s">
        <v>55</v>
      </c>
      <c r="L86" s="62">
        <v>3900000</v>
      </c>
      <c r="M86" s="62">
        <v>3900000</v>
      </c>
      <c r="N86" s="64">
        <f>L86-M86</f>
        <v>0</v>
      </c>
      <c r="O86" s="65">
        <f t="shared" si="17"/>
        <v>1</v>
      </c>
      <c r="P86" s="66"/>
      <c r="Q86" s="66"/>
      <c r="R86" s="66" t="s">
        <v>56</v>
      </c>
      <c r="S86" s="66" t="s">
        <v>193</v>
      </c>
    </row>
    <row r="87" s="1" customFormat="1" ht="48" spans="1:19">
      <c r="A87" s="12" t="s">
        <v>117</v>
      </c>
      <c r="B87" s="27" t="s">
        <v>118</v>
      </c>
      <c r="C87" s="19">
        <v>45065</v>
      </c>
      <c r="D87" s="12" t="s">
        <v>119</v>
      </c>
      <c r="E87" s="19">
        <v>45087</v>
      </c>
      <c r="F87" s="18" t="s">
        <v>120</v>
      </c>
      <c r="G87" s="21" t="s">
        <v>191</v>
      </c>
      <c r="H87" s="48" t="s">
        <v>194</v>
      </c>
      <c r="I87" s="57" t="s">
        <v>53</v>
      </c>
      <c r="J87" s="57" t="s">
        <v>54</v>
      </c>
      <c r="K87" s="57" t="s">
        <v>55</v>
      </c>
      <c r="L87" s="62">
        <v>2300000</v>
      </c>
      <c r="M87" s="62">
        <v>2232000</v>
      </c>
      <c r="N87" s="71">
        <f>L87-M87</f>
        <v>68000</v>
      </c>
      <c r="O87" s="72">
        <f t="shared" si="17"/>
        <v>0.970434782608696</v>
      </c>
      <c r="P87" s="62">
        <v>2300000</v>
      </c>
      <c r="Q87" s="66"/>
      <c r="R87" s="66" t="s">
        <v>56</v>
      </c>
      <c r="S87" s="86" t="s">
        <v>57</v>
      </c>
    </row>
    <row r="88" s="1" customFormat="1" ht="50" customHeight="1" spans="1:19">
      <c r="A88" s="12" t="s">
        <v>117</v>
      </c>
      <c r="B88" s="27" t="s">
        <v>118</v>
      </c>
      <c r="C88" s="19">
        <v>45065</v>
      </c>
      <c r="D88" s="12" t="s">
        <v>119</v>
      </c>
      <c r="E88" s="19">
        <v>45087</v>
      </c>
      <c r="F88" s="18" t="s">
        <v>120</v>
      </c>
      <c r="G88" s="21" t="s">
        <v>191</v>
      </c>
      <c r="H88" s="48" t="s">
        <v>194</v>
      </c>
      <c r="I88" s="57" t="s">
        <v>53</v>
      </c>
      <c r="J88" s="57" t="s">
        <v>54</v>
      </c>
      <c r="K88" s="57" t="s">
        <v>55</v>
      </c>
      <c r="L88" s="62">
        <v>500000</v>
      </c>
      <c r="M88" s="71"/>
      <c r="N88" s="71">
        <f>L88-M88</f>
        <v>500000</v>
      </c>
      <c r="O88" s="72">
        <f t="shared" si="17"/>
        <v>0</v>
      </c>
      <c r="P88" s="62">
        <v>500000</v>
      </c>
      <c r="Q88" s="66"/>
      <c r="R88" s="66" t="s">
        <v>56</v>
      </c>
      <c r="S88" s="66" t="s">
        <v>172</v>
      </c>
    </row>
    <row r="89" customFormat="1" ht="27" customHeight="1" spans="1:19">
      <c r="A89" s="38" t="s">
        <v>21</v>
      </c>
      <c r="B89" s="38"/>
      <c r="C89" s="39"/>
      <c r="D89" s="38"/>
      <c r="E89" s="39"/>
      <c r="F89" s="38"/>
      <c r="G89" s="40"/>
      <c r="H89" s="38"/>
      <c r="I89" s="38"/>
      <c r="J89" s="38"/>
      <c r="K89" s="38"/>
      <c r="L89" s="77">
        <f t="shared" ref="L89:P89" si="21">SUBTOTAL(9,L86:L88)</f>
        <v>6700000</v>
      </c>
      <c r="M89" s="77">
        <f t="shared" si="21"/>
        <v>6132000</v>
      </c>
      <c r="N89" s="77">
        <f t="shared" si="21"/>
        <v>568000</v>
      </c>
      <c r="O89" s="60">
        <f>M89/L89</f>
        <v>0.915223880597015</v>
      </c>
      <c r="P89" s="77">
        <f t="shared" si="21"/>
        <v>2800000</v>
      </c>
      <c r="Q89" s="79"/>
      <c r="R89" s="77"/>
      <c r="S89" s="79"/>
    </row>
    <row r="90" customFormat="1" ht="48" spans="1:19">
      <c r="A90" s="18" t="s">
        <v>47</v>
      </c>
      <c r="B90" s="18" t="s">
        <v>48</v>
      </c>
      <c r="C90" s="19">
        <v>44907</v>
      </c>
      <c r="D90" s="12" t="s">
        <v>49</v>
      </c>
      <c r="E90" s="20">
        <v>44939</v>
      </c>
      <c r="F90" s="12" t="s">
        <v>50</v>
      </c>
      <c r="G90" s="21" t="s">
        <v>200</v>
      </c>
      <c r="H90" s="21" t="s">
        <v>201</v>
      </c>
      <c r="I90" s="57" t="s">
        <v>53</v>
      </c>
      <c r="J90" s="57" t="s">
        <v>54</v>
      </c>
      <c r="K90" s="57" t="s">
        <v>55</v>
      </c>
      <c r="L90" s="62">
        <v>3220000</v>
      </c>
      <c r="M90" s="71">
        <v>3200000</v>
      </c>
      <c r="N90" s="64">
        <f t="shared" ref="N90:N95" si="22">L90-M90</f>
        <v>20000</v>
      </c>
      <c r="O90" s="65">
        <f>M90/L90</f>
        <v>0.993788819875776</v>
      </c>
      <c r="P90" s="62">
        <v>3220000</v>
      </c>
      <c r="Q90" s="66"/>
      <c r="R90" s="66" t="s">
        <v>56</v>
      </c>
      <c r="S90" s="86" t="s">
        <v>57</v>
      </c>
    </row>
    <row r="91" customFormat="1" ht="48" spans="1:19">
      <c r="A91" s="18" t="s">
        <v>47</v>
      </c>
      <c r="B91" s="18" t="s">
        <v>48</v>
      </c>
      <c r="C91" s="19">
        <v>44907</v>
      </c>
      <c r="D91" s="12" t="s">
        <v>49</v>
      </c>
      <c r="E91" s="20">
        <v>44939</v>
      </c>
      <c r="F91" s="12" t="s">
        <v>50</v>
      </c>
      <c r="G91" s="33" t="s">
        <v>200</v>
      </c>
      <c r="H91" s="50" t="s">
        <v>202</v>
      </c>
      <c r="I91" s="57" t="s">
        <v>53</v>
      </c>
      <c r="J91" s="57" t="s">
        <v>54</v>
      </c>
      <c r="K91" s="57" t="s">
        <v>55</v>
      </c>
      <c r="L91" s="62">
        <v>1800000</v>
      </c>
      <c r="M91" s="71">
        <v>1602000</v>
      </c>
      <c r="N91" s="64">
        <f t="shared" si="22"/>
        <v>198000</v>
      </c>
      <c r="O91" s="65">
        <f>M91/L91</f>
        <v>0.89</v>
      </c>
      <c r="P91" s="66"/>
      <c r="Q91" s="66"/>
      <c r="R91" s="66" t="s">
        <v>56</v>
      </c>
      <c r="S91" s="86" t="s">
        <v>57</v>
      </c>
    </row>
    <row r="92" customFormat="1" ht="25" customHeight="1" spans="1:19">
      <c r="A92" s="38" t="s">
        <v>22</v>
      </c>
      <c r="B92" s="38"/>
      <c r="C92" s="39"/>
      <c r="D92" s="38"/>
      <c r="E92" s="39"/>
      <c r="F92" s="38"/>
      <c r="G92" s="40"/>
      <c r="H92" s="38"/>
      <c r="I92" s="38"/>
      <c r="J92" s="38"/>
      <c r="K92" s="38"/>
      <c r="L92" s="77">
        <f t="shared" ref="L92:N92" si="23">SUBTOTAL(9,L90:L91)</f>
        <v>5020000</v>
      </c>
      <c r="M92" s="77">
        <f t="shared" si="23"/>
        <v>4802000</v>
      </c>
      <c r="N92" s="77">
        <f t="shared" si="23"/>
        <v>218000</v>
      </c>
      <c r="O92" s="60">
        <f>M92/L92</f>
        <v>0.956573705179283</v>
      </c>
      <c r="P92" s="77">
        <f>SUBTOTAL(9,P90:P91)</f>
        <v>3220000</v>
      </c>
      <c r="Q92" s="79"/>
      <c r="R92" s="77"/>
      <c r="S92" s="79"/>
    </row>
    <row r="93" customFormat="1" ht="48" spans="1:19">
      <c r="A93" s="18" t="s">
        <v>47</v>
      </c>
      <c r="B93" s="18" t="s">
        <v>48</v>
      </c>
      <c r="C93" s="19">
        <v>44907</v>
      </c>
      <c r="D93" s="12" t="s">
        <v>49</v>
      </c>
      <c r="E93" s="20">
        <v>44939</v>
      </c>
      <c r="F93" s="12" t="s">
        <v>50</v>
      </c>
      <c r="G93" s="46" t="s">
        <v>203</v>
      </c>
      <c r="H93" s="46" t="s">
        <v>204</v>
      </c>
      <c r="I93" s="57" t="s">
        <v>53</v>
      </c>
      <c r="J93" s="57" t="s">
        <v>54</v>
      </c>
      <c r="K93" s="57" t="s">
        <v>55</v>
      </c>
      <c r="L93" s="62">
        <v>90000</v>
      </c>
      <c r="M93" s="62">
        <v>90000</v>
      </c>
      <c r="N93" s="64">
        <f t="shared" si="22"/>
        <v>0</v>
      </c>
      <c r="O93" s="65">
        <f>M93/L93</f>
        <v>1</v>
      </c>
      <c r="P93" s="62">
        <v>90000</v>
      </c>
      <c r="Q93" s="66"/>
      <c r="R93" s="66" t="s">
        <v>55</v>
      </c>
      <c r="S93" s="86" t="s">
        <v>57</v>
      </c>
    </row>
    <row r="94" customFormat="1" ht="45" customHeight="1" spans="1:19">
      <c r="A94" s="18" t="s">
        <v>47</v>
      </c>
      <c r="B94" s="18" t="s">
        <v>48</v>
      </c>
      <c r="C94" s="19">
        <v>44907</v>
      </c>
      <c r="D94" s="12" t="s">
        <v>49</v>
      </c>
      <c r="E94" s="20">
        <v>44939</v>
      </c>
      <c r="F94" s="12" t="s">
        <v>50</v>
      </c>
      <c r="G94" s="46" t="s">
        <v>203</v>
      </c>
      <c r="H94" s="46" t="s">
        <v>204</v>
      </c>
      <c r="I94" s="57" t="s">
        <v>53</v>
      </c>
      <c r="J94" s="57" t="s">
        <v>54</v>
      </c>
      <c r="K94" s="57" t="s">
        <v>55</v>
      </c>
      <c r="L94" s="62">
        <v>2410000</v>
      </c>
      <c r="M94" s="62">
        <v>2410000</v>
      </c>
      <c r="N94" s="64">
        <f t="shared" si="22"/>
        <v>0</v>
      </c>
      <c r="O94" s="65">
        <f>M94/L94</f>
        <v>1</v>
      </c>
      <c r="P94" s="62">
        <v>2410000</v>
      </c>
      <c r="Q94" s="66"/>
      <c r="R94" s="66" t="s">
        <v>55</v>
      </c>
      <c r="S94" s="66" t="s">
        <v>172</v>
      </c>
    </row>
    <row r="95" customFormat="1" ht="48" spans="1:19">
      <c r="A95" s="18" t="s">
        <v>47</v>
      </c>
      <c r="B95" s="18" t="s">
        <v>48</v>
      </c>
      <c r="C95" s="19">
        <v>44907</v>
      </c>
      <c r="D95" s="12" t="s">
        <v>49</v>
      </c>
      <c r="E95" s="20">
        <v>44939</v>
      </c>
      <c r="F95" s="12" t="s">
        <v>50</v>
      </c>
      <c r="G95" s="21" t="s">
        <v>203</v>
      </c>
      <c r="H95" s="27" t="s">
        <v>205</v>
      </c>
      <c r="I95" s="57" t="s">
        <v>53</v>
      </c>
      <c r="J95" s="57" t="s">
        <v>54</v>
      </c>
      <c r="K95" s="57" t="s">
        <v>55</v>
      </c>
      <c r="L95" s="76">
        <v>2650000</v>
      </c>
      <c r="M95" s="76">
        <v>2650000</v>
      </c>
      <c r="N95" s="64">
        <f t="shared" si="22"/>
        <v>0</v>
      </c>
      <c r="O95" s="65">
        <f>M95/L95</f>
        <v>1</v>
      </c>
      <c r="P95" s="76">
        <v>2650000</v>
      </c>
      <c r="Q95" s="66"/>
      <c r="R95" s="66" t="s">
        <v>55</v>
      </c>
      <c r="S95" s="86" t="s">
        <v>57</v>
      </c>
    </row>
    <row r="96" customFormat="1" ht="29" customHeight="1" spans="1:19">
      <c r="A96" s="38" t="s">
        <v>23</v>
      </c>
      <c r="B96" s="38"/>
      <c r="C96" s="39"/>
      <c r="D96" s="38"/>
      <c r="E96" s="39"/>
      <c r="F96" s="38"/>
      <c r="G96" s="40"/>
      <c r="H96" s="38"/>
      <c r="I96" s="38"/>
      <c r="J96" s="38"/>
      <c r="K96" s="38"/>
      <c r="L96" s="77">
        <f t="shared" ref="L96:N96" si="24">SUBTOTAL(9,L93:L95)</f>
        <v>5150000</v>
      </c>
      <c r="M96" s="77">
        <f t="shared" si="24"/>
        <v>5150000</v>
      </c>
      <c r="N96" s="77">
        <f t="shared" si="24"/>
        <v>0</v>
      </c>
      <c r="O96" s="60">
        <f>M96/L96</f>
        <v>1</v>
      </c>
      <c r="P96" s="77">
        <f>SUBTOTAL(9,P93:P95)</f>
        <v>5150000</v>
      </c>
      <c r="Q96" s="79"/>
      <c r="R96" s="77"/>
      <c r="S96" s="79"/>
    </row>
    <row r="97" customFormat="1" ht="72" customHeight="1" spans="1:19">
      <c r="A97" s="18" t="s">
        <v>47</v>
      </c>
      <c r="B97" s="18" t="s">
        <v>48</v>
      </c>
      <c r="C97" s="19">
        <v>44907</v>
      </c>
      <c r="D97" s="12" t="s">
        <v>49</v>
      </c>
      <c r="E97" s="20">
        <v>44939</v>
      </c>
      <c r="F97" s="12" t="s">
        <v>50</v>
      </c>
      <c r="G97" s="21" t="s">
        <v>206</v>
      </c>
      <c r="H97" s="21" t="s">
        <v>207</v>
      </c>
      <c r="I97" s="57" t="s">
        <v>53</v>
      </c>
      <c r="J97" s="57" t="s">
        <v>54</v>
      </c>
      <c r="K97" s="57" t="s">
        <v>55</v>
      </c>
      <c r="L97" s="62">
        <v>2030000</v>
      </c>
      <c r="M97" s="62">
        <v>2030000</v>
      </c>
      <c r="N97" s="64">
        <f>L97-M97</f>
        <v>0</v>
      </c>
      <c r="O97" s="65">
        <f>M97/L97</f>
        <v>1</v>
      </c>
      <c r="P97" s="62">
        <v>2030000</v>
      </c>
      <c r="Q97" s="66"/>
      <c r="R97" s="74" t="s">
        <v>56</v>
      </c>
      <c r="S97" s="86" t="s">
        <v>122</v>
      </c>
    </row>
    <row r="98" customFormat="1" ht="36" spans="1:19">
      <c r="A98" s="18" t="s">
        <v>47</v>
      </c>
      <c r="B98" s="18" t="s">
        <v>48</v>
      </c>
      <c r="C98" s="19">
        <v>44907</v>
      </c>
      <c r="D98" s="12" t="s">
        <v>49</v>
      </c>
      <c r="E98" s="20">
        <v>44939</v>
      </c>
      <c r="F98" s="12" t="s">
        <v>50</v>
      </c>
      <c r="G98" s="21" t="s">
        <v>206</v>
      </c>
      <c r="H98" s="21" t="s">
        <v>208</v>
      </c>
      <c r="I98" s="57" t="s">
        <v>53</v>
      </c>
      <c r="J98" s="57" t="s">
        <v>54</v>
      </c>
      <c r="K98" s="57" t="s">
        <v>55</v>
      </c>
      <c r="L98" s="62">
        <v>250000</v>
      </c>
      <c r="M98" s="63">
        <v>249983</v>
      </c>
      <c r="N98" s="64">
        <f>L98-M98</f>
        <v>17</v>
      </c>
      <c r="O98" s="65">
        <f>M98/L98</f>
        <v>0.999932</v>
      </c>
      <c r="P98" s="62">
        <v>250000</v>
      </c>
      <c r="Q98" s="66"/>
      <c r="R98" s="74" t="s">
        <v>56</v>
      </c>
      <c r="S98" s="86" t="s">
        <v>122</v>
      </c>
    </row>
    <row r="99" customFormat="1" ht="24" customHeight="1" spans="1:19">
      <c r="A99" s="38" t="s">
        <v>24</v>
      </c>
      <c r="B99" s="38"/>
      <c r="C99" s="39"/>
      <c r="D99" s="38"/>
      <c r="E99" s="39"/>
      <c r="F99" s="38"/>
      <c r="G99" s="40"/>
      <c r="H99" s="38"/>
      <c r="I99" s="38"/>
      <c r="J99" s="38"/>
      <c r="K99" s="38"/>
      <c r="L99" s="77">
        <f t="shared" ref="L99:N99" si="25">SUBTOTAL(9,L97:L98)</f>
        <v>2280000</v>
      </c>
      <c r="M99" s="77">
        <f t="shared" si="25"/>
        <v>2279983</v>
      </c>
      <c r="N99" s="77">
        <f t="shared" si="25"/>
        <v>17</v>
      </c>
      <c r="O99" s="60">
        <f>M99/L99</f>
        <v>0.999992543859649</v>
      </c>
      <c r="P99" s="77">
        <f>SUBTOTAL(9,P97:P98)</f>
        <v>2280000</v>
      </c>
      <c r="Q99" s="79"/>
      <c r="R99" s="77"/>
      <c r="S99" s="79"/>
    </row>
    <row r="100" s="1" customFormat="1" ht="43" customHeight="1" spans="1:19">
      <c r="A100" s="18" t="s">
        <v>76</v>
      </c>
      <c r="B100" s="18" t="s">
        <v>77</v>
      </c>
      <c r="C100" s="19">
        <v>45207</v>
      </c>
      <c r="D100" s="12" t="s">
        <v>78</v>
      </c>
      <c r="E100" s="19">
        <v>45219</v>
      </c>
      <c r="F100" s="12" t="s">
        <v>79</v>
      </c>
      <c r="G100" s="91" t="s">
        <v>209</v>
      </c>
      <c r="H100" s="33" t="s">
        <v>211</v>
      </c>
      <c r="I100" s="57" t="s">
        <v>53</v>
      </c>
      <c r="J100" s="94" t="s">
        <v>75</v>
      </c>
      <c r="K100" s="70" t="s">
        <v>55</v>
      </c>
      <c r="L100" s="80">
        <v>1923300</v>
      </c>
      <c r="M100" s="80">
        <v>572004</v>
      </c>
      <c r="N100" s="71">
        <f>L100-M100</f>
        <v>1351296</v>
      </c>
      <c r="O100" s="72">
        <f>M100/L100</f>
        <v>0.297407580720636</v>
      </c>
      <c r="P100" s="70"/>
      <c r="Q100" s="70"/>
      <c r="R100" s="80" t="s">
        <v>56</v>
      </c>
      <c r="S100" s="86" t="s">
        <v>57</v>
      </c>
    </row>
    <row r="101" customFormat="1" ht="24" customHeight="1" spans="1:19">
      <c r="A101" s="38" t="s">
        <v>27</v>
      </c>
      <c r="B101" s="38"/>
      <c r="C101" s="39"/>
      <c r="D101" s="38"/>
      <c r="E101" s="39"/>
      <c r="F101" s="38"/>
      <c r="G101" s="40"/>
      <c r="H101" s="38"/>
      <c r="I101" s="38"/>
      <c r="J101" s="38"/>
      <c r="K101" s="38"/>
      <c r="L101" s="77">
        <f t="shared" ref="L101:P101" si="26">SUBTOTAL(9,L100:L100)</f>
        <v>1923300</v>
      </c>
      <c r="M101" s="77">
        <f t="shared" si="26"/>
        <v>572004</v>
      </c>
      <c r="N101" s="77">
        <f t="shared" si="26"/>
        <v>1351296</v>
      </c>
      <c r="O101" s="60">
        <f>M101/L101</f>
        <v>0.297407580720636</v>
      </c>
      <c r="P101" s="77">
        <f t="shared" si="26"/>
        <v>0</v>
      </c>
      <c r="Q101" s="79"/>
      <c r="R101" s="77"/>
      <c r="S101" s="79"/>
    </row>
    <row r="102" customFormat="1" ht="54" customHeight="1" spans="1:19">
      <c r="A102" s="12" t="s">
        <v>71</v>
      </c>
      <c r="B102" s="23" t="s">
        <v>72</v>
      </c>
      <c r="C102" s="19">
        <v>45092</v>
      </c>
      <c r="D102" s="12" t="s">
        <v>73</v>
      </c>
      <c r="E102" s="19">
        <v>45107</v>
      </c>
      <c r="F102" s="24" t="s">
        <v>89</v>
      </c>
      <c r="G102" s="33" t="s">
        <v>212</v>
      </c>
      <c r="H102" s="21" t="s">
        <v>213</v>
      </c>
      <c r="I102" s="57" t="s">
        <v>53</v>
      </c>
      <c r="J102" s="94" t="s">
        <v>75</v>
      </c>
      <c r="K102" s="70" t="s">
        <v>55</v>
      </c>
      <c r="L102" s="62">
        <v>600000</v>
      </c>
      <c r="M102" s="80">
        <v>600000</v>
      </c>
      <c r="N102" s="64">
        <f>L102-M102</f>
        <v>0</v>
      </c>
      <c r="O102" s="65">
        <f>M102/L102</f>
        <v>1</v>
      </c>
      <c r="P102" s="70"/>
      <c r="Q102" s="70"/>
      <c r="R102" s="80" t="s">
        <v>56</v>
      </c>
      <c r="S102" s="86" t="s">
        <v>57</v>
      </c>
    </row>
    <row r="103" customFormat="1" ht="38" customHeight="1" spans="1:19">
      <c r="A103" s="92" t="s">
        <v>25</v>
      </c>
      <c r="B103" s="93"/>
      <c r="C103" s="93"/>
      <c r="D103" s="93"/>
      <c r="E103" s="93"/>
      <c r="F103" s="93"/>
      <c r="G103" s="93"/>
      <c r="H103" s="93"/>
      <c r="I103" s="93"/>
      <c r="J103" s="93"/>
      <c r="K103" s="95"/>
      <c r="L103" s="77">
        <f t="shared" ref="L103:N103" si="27">SUBTOTAL(9,L102:L102)</f>
        <v>600000</v>
      </c>
      <c r="M103" s="77">
        <f t="shared" si="27"/>
        <v>600000</v>
      </c>
      <c r="N103" s="77">
        <f t="shared" si="27"/>
        <v>0</v>
      </c>
      <c r="O103" s="60">
        <f>M103/L103</f>
        <v>1</v>
      </c>
      <c r="P103" s="77">
        <f>SUBTOTAL(9,P102:P102)</f>
        <v>0</v>
      </c>
      <c r="Q103" s="96"/>
      <c r="R103" s="96"/>
      <c r="S103" s="96"/>
    </row>
    <row r="104" s="1" customFormat="1" ht="48" spans="1:19">
      <c r="A104" s="18" t="s">
        <v>76</v>
      </c>
      <c r="B104" s="18" t="s">
        <v>77</v>
      </c>
      <c r="C104" s="19">
        <v>45207</v>
      </c>
      <c r="D104" s="12" t="s">
        <v>78</v>
      </c>
      <c r="E104" s="19">
        <v>45219</v>
      </c>
      <c r="F104" s="12" t="s">
        <v>79</v>
      </c>
      <c r="G104" s="33" t="s">
        <v>214</v>
      </c>
      <c r="H104" s="33" t="s">
        <v>215</v>
      </c>
      <c r="I104" s="97" t="s">
        <v>53</v>
      </c>
      <c r="J104" s="98" t="s">
        <v>75</v>
      </c>
      <c r="K104" s="52" t="s">
        <v>55</v>
      </c>
      <c r="L104" s="99">
        <v>500000</v>
      </c>
      <c r="M104" s="100">
        <v>149400</v>
      </c>
      <c r="N104" s="101">
        <f>L104-M104</f>
        <v>350600</v>
      </c>
      <c r="O104" s="102">
        <f>M104/L104</f>
        <v>0.2988</v>
      </c>
      <c r="P104" s="99">
        <v>500000</v>
      </c>
      <c r="Q104" s="94"/>
      <c r="R104" s="55" t="s">
        <v>56</v>
      </c>
      <c r="S104" s="103" t="s">
        <v>57</v>
      </c>
    </row>
    <row r="105" customFormat="1" ht="30" customHeight="1" spans="1:19">
      <c r="A105" s="92" t="s">
        <v>28</v>
      </c>
      <c r="B105" s="93"/>
      <c r="C105" s="93"/>
      <c r="D105" s="93"/>
      <c r="E105" s="93"/>
      <c r="F105" s="93"/>
      <c r="G105" s="93"/>
      <c r="H105" s="93"/>
      <c r="I105" s="93"/>
      <c r="J105" s="93"/>
      <c r="K105" s="95"/>
      <c r="L105" s="77">
        <f t="shared" ref="L105:N105" si="28">SUBTOTAL(9,L104:L104)</f>
        <v>500000</v>
      </c>
      <c r="M105" s="77">
        <f t="shared" si="28"/>
        <v>149400</v>
      </c>
      <c r="N105" s="77">
        <f t="shared" si="28"/>
        <v>350600</v>
      </c>
      <c r="O105" s="60">
        <f>M105/L105</f>
        <v>0.2988</v>
      </c>
      <c r="P105" s="77">
        <f>SUBTOTAL(9,P104:P104)</f>
        <v>500000</v>
      </c>
      <c r="Q105" s="96"/>
      <c r="R105" s="96"/>
      <c r="S105" s="96"/>
    </row>
  </sheetData>
  <mergeCells count="20">
    <mergeCell ref="A1:S1"/>
    <mergeCell ref="A2:E2"/>
    <mergeCell ref="A4:K4"/>
    <mergeCell ref="A38:K38"/>
    <mergeCell ref="A49:K49"/>
    <mergeCell ref="A55:K55"/>
    <mergeCell ref="A57:K57"/>
    <mergeCell ref="A59:K59"/>
    <mergeCell ref="A61:K61"/>
    <mergeCell ref="A66:K66"/>
    <mergeCell ref="A68:K68"/>
    <mergeCell ref="A77:K77"/>
    <mergeCell ref="A85:K85"/>
    <mergeCell ref="A89:K89"/>
    <mergeCell ref="A92:K92"/>
    <mergeCell ref="A96:K96"/>
    <mergeCell ref="A99:K99"/>
    <mergeCell ref="A101:K101"/>
    <mergeCell ref="A103:K103"/>
    <mergeCell ref="A105:K10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0"/>
  <sheetViews>
    <sheetView workbookViewId="0">
      <selection activeCell="I27" sqref="I27"/>
    </sheetView>
  </sheetViews>
  <sheetFormatPr defaultColWidth="9" defaultRowHeight="14.25" outlineLevelCol="7"/>
  <cols>
    <col min="1" max="1" width="12.225" style="105" customWidth="1"/>
    <col min="2" max="2" width="40.6416666666667" style="106" customWidth="1"/>
    <col min="3" max="3" width="17.375" style="106" customWidth="1"/>
    <col min="4" max="4" width="24" style="104" customWidth="1"/>
    <col min="5" max="5" width="24.0666666666667" style="104" customWidth="1"/>
    <col min="6" max="6" width="22.6666666666667" style="104" customWidth="1"/>
    <col min="7" max="7" width="17.65" style="107" customWidth="1"/>
    <col min="8" max="8" width="25.65" style="104" customWidth="1"/>
    <col min="9" max="16384" width="9" style="104"/>
  </cols>
  <sheetData>
    <row r="1" s="104" customFormat="1" ht="29" customHeight="1" spans="1:8">
      <c r="A1" s="108" t="s">
        <v>220</v>
      </c>
      <c r="B1" s="109"/>
      <c r="C1" s="109"/>
      <c r="D1" s="110"/>
      <c r="E1" s="110"/>
      <c r="F1" s="110"/>
      <c r="G1" s="111"/>
      <c r="H1" s="110"/>
    </row>
    <row r="2" s="104" customFormat="1" ht="29" customHeight="1" spans="1:8">
      <c r="A2" s="112" t="s">
        <v>1</v>
      </c>
      <c r="B2" s="106"/>
      <c r="C2" s="106"/>
      <c r="D2" s="113"/>
      <c r="E2" s="113"/>
      <c r="F2" s="114" t="s">
        <v>2</v>
      </c>
      <c r="G2" s="115"/>
      <c r="H2" s="116"/>
    </row>
    <row r="3" s="104" customFormat="1" ht="33" customHeight="1" spans="1:8">
      <c r="A3" s="117" t="s">
        <v>3</v>
      </c>
      <c r="B3" s="118" t="s">
        <v>4</v>
      </c>
      <c r="C3" s="118" t="s">
        <v>5</v>
      </c>
      <c r="D3" s="119" t="s">
        <v>6</v>
      </c>
      <c r="E3" s="119" t="s">
        <v>7</v>
      </c>
      <c r="F3" s="119" t="s">
        <v>8</v>
      </c>
      <c r="G3" s="120" t="s">
        <v>9</v>
      </c>
      <c r="H3" s="121" t="s">
        <v>10</v>
      </c>
    </row>
    <row r="4" s="104" customFormat="1" ht="30" customHeight="1" spans="1:8">
      <c r="A4" s="122" t="s">
        <v>11</v>
      </c>
      <c r="B4" s="123"/>
      <c r="C4" s="122">
        <f>SUM(C5:C20)</f>
        <v>38</v>
      </c>
      <c r="D4" s="124">
        <f>SUM(D5:D20)</f>
        <v>93921500</v>
      </c>
      <c r="E4" s="124">
        <f>SUM(E5:E20)</f>
        <v>81616344.43</v>
      </c>
      <c r="F4" s="124">
        <f>SUM(F5:F20)</f>
        <v>12305155.57</v>
      </c>
      <c r="G4" s="125">
        <f t="shared" ref="G4:G21" si="0">E4/D4</f>
        <v>0.868984677949138</v>
      </c>
      <c r="H4" s="124"/>
    </row>
    <row r="5" s="104" customFormat="1" ht="33" customHeight="1" spans="1:8">
      <c r="A5" s="126">
        <v>1</v>
      </c>
      <c r="B5" s="127" t="s">
        <v>12</v>
      </c>
      <c r="C5" s="128">
        <v>8</v>
      </c>
      <c r="D5" s="129">
        <v>22662000</v>
      </c>
      <c r="E5" s="129">
        <v>20820298.72</v>
      </c>
      <c r="F5" s="130">
        <f t="shared" ref="F5:F21" si="1">D5-E5</f>
        <v>1841701.28</v>
      </c>
      <c r="G5" s="131">
        <f t="shared" si="0"/>
        <v>0.918731741240844</v>
      </c>
      <c r="H5" s="132"/>
    </row>
    <row r="6" s="104" customFormat="1" ht="33" customHeight="1" spans="1:8">
      <c r="A6" s="126">
        <v>2</v>
      </c>
      <c r="B6" s="127" t="s">
        <v>13</v>
      </c>
      <c r="C6" s="128">
        <v>1</v>
      </c>
      <c r="D6" s="129">
        <v>800000</v>
      </c>
      <c r="E6" s="129">
        <v>800000</v>
      </c>
      <c r="F6" s="130">
        <f t="shared" si="1"/>
        <v>0</v>
      </c>
      <c r="G6" s="131">
        <f t="shared" si="0"/>
        <v>1</v>
      </c>
      <c r="H6" s="132"/>
    </row>
    <row r="7" s="104" customFormat="1" ht="33" customHeight="1" spans="1:8">
      <c r="A7" s="126">
        <v>3</v>
      </c>
      <c r="B7" s="127" t="s">
        <v>14</v>
      </c>
      <c r="C7" s="128">
        <v>3</v>
      </c>
      <c r="D7" s="129">
        <v>6215200</v>
      </c>
      <c r="E7" s="129">
        <v>4608165.11</v>
      </c>
      <c r="F7" s="130">
        <f t="shared" si="1"/>
        <v>1607034.89</v>
      </c>
      <c r="G7" s="131">
        <f t="shared" si="0"/>
        <v>0.741434726155232</v>
      </c>
      <c r="H7" s="132"/>
    </row>
    <row r="8" s="104" customFormat="1" ht="33" customHeight="1" spans="1:8">
      <c r="A8" s="126">
        <v>4</v>
      </c>
      <c r="B8" s="127" t="s">
        <v>15</v>
      </c>
      <c r="C8" s="133">
        <v>1</v>
      </c>
      <c r="D8" s="134">
        <v>3500000</v>
      </c>
      <c r="E8" s="134">
        <v>3500000</v>
      </c>
      <c r="F8" s="130">
        <f t="shared" si="1"/>
        <v>0</v>
      </c>
      <c r="G8" s="131">
        <f t="shared" si="0"/>
        <v>1</v>
      </c>
      <c r="H8" s="132"/>
    </row>
    <row r="9" s="104" customFormat="1" ht="33" customHeight="1" spans="1:8">
      <c r="A9" s="126">
        <v>5</v>
      </c>
      <c r="B9" s="127" t="s">
        <v>16</v>
      </c>
      <c r="C9" s="128">
        <v>1</v>
      </c>
      <c r="D9" s="135">
        <v>2800000</v>
      </c>
      <c r="E9" s="135">
        <v>2800000</v>
      </c>
      <c r="F9" s="130">
        <f t="shared" si="1"/>
        <v>0</v>
      </c>
      <c r="G9" s="131">
        <f t="shared" si="0"/>
        <v>1</v>
      </c>
      <c r="H9" s="132"/>
    </row>
    <row r="10" s="104" customFormat="1" ht="33" customHeight="1" spans="1:8">
      <c r="A10" s="126">
        <v>6</v>
      </c>
      <c r="B10" s="127" t="s">
        <v>17</v>
      </c>
      <c r="C10" s="128">
        <v>2</v>
      </c>
      <c r="D10" s="129">
        <v>1511000</v>
      </c>
      <c r="E10" s="129">
        <v>1331400</v>
      </c>
      <c r="F10" s="130">
        <f t="shared" si="1"/>
        <v>179600</v>
      </c>
      <c r="G10" s="131">
        <f t="shared" si="0"/>
        <v>0.881138318994044</v>
      </c>
      <c r="H10" s="132"/>
    </row>
    <row r="11" s="104" customFormat="1" ht="33" customHeight="1" spans="1:8">
      <c r="A11" s="126">
        <v>7</v>
      </c>
      <c r="B11" s="127" t="s">
        <v>18</v>
      </c>
      <c r="C11" s="128">
        <v>1</v>
      </c>
      <c r="D11" s="134">
        <v>300000</v>
      </c>
      <c r="E11" s="134">
        <v>297800</v>
      </c>
      <c r="F11" s="130">
        <f t="shared" si="1"/>
        <v>2200</v>
      </c>
      <c r="G11" s="131">
        <f t="shared" si="0"/>
        <v>0.992666666666667</v>
      </c>
      <c r="H11" s="132"/>
    </row>
    <row r="12" s="104" customFormat="1" ht="33" customHeight="1" spans="1:8">
      <c r="A12" s="126">
        <v>8</v>
      </c>
      <c r="B12" s="127" t="s">
        <v>19</v>
      </c>
      <c r="C12" s="128">
        <v>4</v>
      </c>
      <c r="D12" s="135">
        <v>19015000</v>
      </c>
      <c r="E12" s="135">
        <v>17824893.6</v>
      </c>
      <c r="F12" s="130">
        <f t="shared" si="1"/>
        <v>1190106.4</v>
      </c>
      <c r="G12" s="131">
        <f t="shared" si="0"/>
        <v>0.937412232448067</v>
      </c>
      <c r="H12" s="132"/>
    </row>
    <row r="13" s="104" customFormat="1" ht="33" customHeight="1" spans="1:8">
      <c r="A13" s="126">
        <v>9</v>
      </c>
      <c r="B13" s="127" t="s">
        <v>20</v>
      </c>
      <c r="C13" s="128">
        <v>4</v>
      </c>
      <c r="D13" s="129">
        <v>13695000</v>
      </c>
      <c r="E13" s="129">
        <v>9300000</v>
      </c>
      <c r="F13" s="130">
        <f t="shared" si="1"/>
        <v>4395000</v>
      </c>
      <c r="G13" s="131">
        <f t="shared" si="0"/>
        <v>0.67907995618839</v>
      </c>
      <c r="H13" s="132"/>
    </row>
    <row r="14" s="104" customFormat="1" ht="33" customHeight="1" spans="1:8">
      <c r="A14" s="126">
        <v>10</v>
      </c>
      <c r="B14" s="127" t="s">
        <v>21</v>
      </c>
      <c r="C14" s="133">
        <v>3</v>
      </c>
      <c r="D14" s="136">
        <v>7700000</v>
      </c>
      <c r="E14" s="136">
        <v>6530400</v>
      </c>
      <c r="F14" s="130">
        <f t="shared" si="1"/>
        <v>1169600</v>
      </c>
      <c r="G14" s="131">
        <f t="shared" si="0"/>
        <v>0.848103896103896</v>
      </c>
      <c r="H14" s="132"/>
    </row>
    <row r="15" s="104" customFormat="1" ht="33" customHeight="1" spans="1:8">
      <c r="A15" s="126">
        <v>11</v>
      </c>
      <c r="B15" s="127" t="s">
        <v>22</v>
      </c>
      <c r="C15" s="128">
        <v>2</v>
      </c>
      <c r="D15" s="135">
        <v>5020000</v>
      </c>
      <c r="E15" s="135">
        <v>4802000</v>
      </c>
      <c r="F15" s="130">
        <f t="shared" si="1"/>
        <v>218000</v>
      </c>
      <c r="G15" s="131">
        <f t="shared" si="0"/>
        <v>0.956573705179283</v>
      </c>
      <c r="H15" s="132"/>
    </row>
    <row r="16" s="104" customFormat="1" ht="33" customHeight="1" spans="1:8">
      <c r="A16" s="126">
        <v>12</v>
      </c>
      <c r="B16" s="127" t="s">
        <v>23</v>
      </c>
      <c r="C16" s="128">
        <v>2</v>
      </c>
      <c r="D16" s="135">
        <v>5150000</v>
      </c>
      <c r="E16" s="135">
        <v>5150000</v>
      </c>
      <c r="F16" s="130">
        <f t="shared" si="1"/>
        <v>0</v>
      </c>
      <c r="G16" s="131">
        <f t="shared" si="0"/>
        <v>1</v>
      </c>
      <c r="H16" s="132"/>
    </row>
    <row r="17" s="104" customFormat="1" ht="33" customHeight="1" spans="1:8">
      <c r="A17" s="126">
        <v>13</v>
      </c>
      <c r="B17" s="127" t="s">
        <v>24</v>
      </c>
      <c r="C17" s="128">
        <v>2</v>
      </c>
      <c r="D17" s="135">
        <v>2280000</v>
      </c>
      <c r="E17" s="135">
        <v>2279983</v>
      </c>
      <c r="F17" s="130">
        <f t="shared" si="1"/>
        <v>17</v>
      </c>
      <c r="G17" s="131">
        <f t="shared" si="0"/>
        <v>0.999992543859649</v>
      </c>
      <c r="H17" s="132"/>
    </row>
    <row r="18" s="104" customFormat="1" ht="33" customHeight="1" spans="1:8">
      <c r="A18" s="126">
        <v>14</v>
      </c>
      <c r="B18" s="127" t="s">
        <v>25</v>
      </c>
      <c r="C18" s="128">
        <v>1</v>
      </c>
      <c r="D18" s="135">
        <v>600000</v>
      </c>
      <c r="E18" s="135">
        <v>600000</v>
      </c>
      <c r="F18" s="130">
        <f t="shared" si="1"/>
        <v>0</v>
      </c>
      <c r="G18" s="131">
        <f t="shared" si="0"/>
        <v>1</v>
      </c>
      <c r="H18" s="132"/>
    </row>
    <row r="19" s="104" customFormat="1" ht="44" customHeight="1" spans="1:8">
      <c r="A19" s="126">
        <v>15</v>
      </c>
      <c r="B19" s="127" t="s">
        <v>27</v>
      </c>
      <c r="C19" s="137">
        <v>2</v>
      </c>
      <c r="D19" s="134">
        <v>2173300</v>
      </c>
      <c r="E19" s="134">
        <v>822004</v>
      </c>
      <c r="F19" s="130">
        <f>D19-E19</f>
        <v>1351296</v>
      </c>
      <c r="G19" s="131">
        <f>E19/D19</f>
        <v>0.378228500437123</v>
      </c>
      <c r="H19" s="138"/>
    </row>
    <row r="20" s="104" customFormat="1" ht="43" customHeight="1" spans="1:8">
      <c r="A20" s="126">
        <v>16</v>
      </c>
      <c r="B20" s="139" t="s">
        <v>28</v>
      </c>
      <c r="C20" s="140">
        <v>1</v>
      </c>
      <c r="D20" s="134">
        <v>500000</v>
      </c>
      <c r="E20" s="134">
        <v>149400</v>
      </c>
      <c r="F20" s="130">
        <f>D20-E20</f>
        <v>350600</v>
      </c>
      <c r="G20" s="131">
        <f>E20/D20</f>
        <v>0.2988</v>
      </c>
      <c r="H20" s="141"/>
    </row>
  </sheetData>
  <mergeCells count="2">
    <mergeCell ref="A1:H1"/>
    <mergeCell ref="A4:B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4"/>
  <sheetViews>
    <sheetView tabSelected="1" workbookViewId="0">
      <selection activeCell="M11" sqref="M11"/>
    </sheetView>
  </sheetViews>
  <sheetFormatPr defaultColWidth="9" defaultRowHeight="13.5"/>
  <cols>
    <col min="1" max="1" width="9" style="4"/>
    <col min="2" max="2" width="14.0083333333333" style="4" customWidth="1"/>
    <col min="3" max="3" width="24.925" customWidth="1"/>
    <col min="4" max="4" width="18.475" customWidth="1"/>
    <col min="5" max="5" width="22.0666666666667" customWidth="1"/>
    <col min="6" max="6" width="21.2083333333333" customWidth="1"/>
    <col min="7" max="7" width="16.3833333333333" customWidth="1"/>
    <col min="8" max="8" width="17.9" customWidth="1"/>
    <col min="9" max="9" width="16.125" customWidth="1"/>
    <col min="10" max="10" width="15.625" customWidth="1"/>
  </cols>
  <sheetData>
    <row r="1" customFormat="1" ht="48" customHeight="1" spans="1:10">
      <c r="A1" s="145" t="s">
        <v>221</v>
      </c>
      <c r="B1" s="145"/>
      <c r="C1" s="145"/>
      <c r="D1" s="145"/>
      <c r="E1" s="145"/>
      <c r="F1" s="145"/>
      <c r="G1" s="145"/>
      <c r="H1" s="145"/>
      <c r="I1" s="145"/>
      <c r="J1" s="145"/>
    </row>
    <row r="2" customFormat="1" ht="27" customHeight="1" spans="1:10">
      <c r="A2" s="146" t="s">
        <v>1</v>
      </c>
      <c r="B2" s="3"/>
      <c r="C2" s="147"/>
      <c r="D2" s="147"/>
      <c r="F2" s="145"/>
      <c r="G2" s="145"/>
      <c r="H2" s="4" t="s">
        <v>2</v>
      </c>
      <c r="I2" s="145"/>
      <c r="J2" s="145"/>
    </row>
    <row r="3" customFormat="1" ht="42" customHeight="1" spans="1:10">
      <c r="A3" s="13" t="s">
        <v>3</v>
      </c>
      <c r="B3" s="13" t="s">
        <v>39</v>
      </c>
      <c r="C3" s="10" t="s">
        <v>222</v>
      </c>
      <c r="D3" s="94" t="s">
        <v>6</v>
      </c>
      <c r="E3" s="94" t="s">
        <v>7</v>
      </c>
      <c r="F3" s="94" t="s">
        <v>8</v>
      </c>
      <c r="G3" s="148" t="s">
        <v>9</v>
      </c>
      <c r="H3" s="148" t="s">
        <v>223</v>
      </c>
      <c r="I3" s="148" t="s">
        <v>219</v>
      </c>
      <c r="J3" s="10" t="s">
        <v>10</v>
      </c>
    </row>
    <row r="4" customFormat="1" ht="42" customHeight="1" spans="1:10">
      <c r="A4" s="92" t="s">
        <v>11</v>
      </c>
      <c r="B4" s="93"/>
      <c r="C4" s="95"/>
      <c r="D4" s="59">
        <f t="shared" ref="D4:F4" si="0">D9+D12+D14</f>
        <v>93921500</v>
      </c>
      <c r="E4" s="59">
        <f t="shared" si="0"/>
        <v>81616344.43</v>
      </c>
      <c r="F4" s="59">
        <f t="shared" si="0"/>
        <v>12305155.57</v>
      </c>
      <c r="G4" s="149">
        <f t="shared" ref="G4:G14" si="1">E4/D4</f>
        <v>0.868984677949138</v>
      </c>
      <c r="H4" s="59">
        <f>H9+H12+H14</f>
        <v>57376200</v>
      </c>
      <c r="I4" s="149">
        <f t="shared" ref="I4:I14" si="2">H4/D4</f>
        <v>0.610895268921386</v>
      </c>
      <c r="J4" s="96"/>
    </row>
    <row r="5" s="1" customFormat="1" ht="49" customHeight="1" spans="1:10">
      <c r="A5" s="94">
        <v>1</v>
      </c>
      <c r="B5" s="94" t="s">
        <v>54</v>
      </c>
      <c r="C5" s="86" t="s">
        <v>57</v>
      </c>
      <c r="D5" s="150">
        <v>45310000</v>
      </c>
      <c r="E5" s="150">
        <v>42181664.94</v>
      </c>
      <c r="F5" s="151">
        <f t="shared" ref="F5:F11" si="3">D5-E5</f>
        <v>3128335.06</v>
      </c>
      <c r="G5" s="152">
        <f t="shared" si="1"/>
        <v>0.930957072169499</v>
      </c>
      <c r="H5" s="153">
        <v>27794000</v>
      </c>
      <c r="I5" s="152">
        <f t="shared" si="2"/>
        <v>0.613418671374972</v>
      </c>
      <c r="J5" s="55"/>
    </row>
    <row r="6" s="1" customFormat="1" ht="49" customHeight="1" spans="1:10">
      <c r="A6" s="94">
        <v>2</v>
      </c>
      <c r="B6" s="94" t="s">
        <v>54</v>
      </c>
      <c r="C6" s="86" t="s">
        <v>122</v>
      </c>
      <c r="D6" s="153">
        <v>2650000</v>
      </c>
      <c r="E6" s="153">
        <v>2649983</v>
      </c>
      <c r="F6" s="151">
        <f t="shared" si="3"/>
        <v>17</v>
      </c>
      <c r="G6" s="152">
        <f t="shared" si="1"/>
        <v>0.99999358490566</v>
      </c>
      <c r="H6" s="153">
        <v>2650000</v>
      </c>
      <c r="I6" s="152">
        <f t="shared" si="2"/>
        <v>1</v>
      </c>
      <c r="J6" s="55"/>
    </row>
    <row r="7" s="1" customFormat="1" ht="49" customHeight="1" spans="1:10">
      <c r="A7" s="94">
        <v>3</v>
      </c>
      <c r="B7" s="94" t="s">
        <v>54</v>
      </c>
      <c r="C7" s="86" t="s">
        <v>172</v>
      </c>
      <c r="D7" s="153">
        <v>2910000</v>
      </c>
      <c r="E7" s="153">
        <v>2410000</v>
      </c>
      <c r="F7" s="151">
        <f t="shared" si="3"/>
        <v>500000</v>
      </c>
      <c r="G7" s="152">
        <f t="shared" si="1"/>
        <v>0.828178694158076</v>
      </c>
      <c r="H7" s="153">
        <v>2910000</v>
      </c>
      <c r="I7" s="152">
        <f t="shared" si="2"/>
        <v>1</v>
      </c>
      <c r="J7" s="55"/>
    </row>
    <row r="8" s="1" customFormat="1" ht="49" customHeight="1" spans="1:10">
      <c r="A8" s="94">
        <v>4</v>
      </c>
      <c r="B8" s="94" t="s">
        <v>54</v>
      </c>
      <c r="C8" s="86" t="s">
        <v>193</v>
      </c>
      <c r="D8" s="153">
        <v>3900000</v>
      </c>
      <c r="E8" s="153">
        <v>3900000</v>
      </c>
      <c r="F8" s="151">
        <f t="shared" si="3"/>
        <v>0</v>
      </c>
      <c r="G8" s="152">
        <f t="shared" si="1"/>
        <v>1</v>
      </c>
      <c r="H8" s="55">
        <v>0</v>
      </c>
      <c r="I8" s="152">
        <f t="shared" si="2"/>
        <v>0</v>
      </c>
      <c r="J8" s="55"/>
    </row>
    <row r="9" customFormat="1" ht="49" customHeight="1" spans="1:10">
      <c r="A9" s="154" t="s">
        <v>224</v>
      </c>
      <c r="B9" s="154"/>
      <c r="C9" s="154"/>
      <c r="D9" s="59">
        <f t="shared" ref="D9:F9" si="4">SUM(D5:D8)</f>
        <v>54770000</v>
      </c>
      <c r="E9" s="59">
        <f t="shared" si="4"/>
        <v>51141647.94</v>
      </c>
      <c r="F9" s="59">
        <f t="shared" si="4"/>
        <v>3628352.06</v>
      </c>
      <c r="G9" s="149">
        <f t="shared" si="1"/>
        <v>0.93375292934088</v>
      </c>
      <c r="H9" s="59">
        <f>SUM(H5:H8)</f>
        <v>33354000</v>
      </c>
      <c r="I9" s="149">
        <f t="shared" si="2"/>
        <v>0.608983019901406</v>
      </c>
      <c r="J9" s="96"/>
    </row>
    <row r="10" s="1" customFormat="1" ht="49" customHeight="1" spans="1:10">
      <c r="A10" s="94">
        <v>1</v>
      </c>
      <c r="B10" s="94" t="s">
        <v>75</v>
      </c>
      <c r="C10" s="86" t="s">
        <v>57</v>
      </c>
      <c r="D10" s="71">
        <v>27480000</v>
      </c>
      <c r="E10" s="71">
        <v>19896216.49</v>
      </c>
      <c r="F10" s="151">
        <f t="shared" si="3"/>
        <v>7583783.51</v>
      </c>
      <c r="G10" s="152">
        <f t="shared" si="1"/>
        <v>0.724025345342067</v>
      </c>
      <c r="H10" s="151">
        <v>17966500</v>
      </c>
      <c r="I10" s="152">
        <f t="shared" si="2"/>
        <v>0.653802765647744</v>
      </c>
      <c r="J10" s="55"/>
    </row>
    <row r="11" s="1" customFormat="1" ht="49" customHeight="1" spans="1:10">
      <c r="A11" s="94">
        <v>2</v>
      </c>
      <c r="B11" s="94" t="s">
        <v>75</v>
      </c>
      <c r="C11" s="89" t="s">
        <v>172</v>
      </c>
      <c r="D11" s="71">
        <v>7770000</v>
      </c>
      <c r="E11" s="71">
        <v>6815000</v>
      </c>
      <c r="F11" s="151">
        <f t="shared" si="3"/>
        <v>955000</v>
      </c>
      <c r="G11" s="152">
        <f t="shared" si="1"/>
        <v>0.877091377091377</v>
      </c>
      <c r="H11" s="71">
        <v>4015000</v>
      </c>
      <c r="I11" s="152">
        <f t="shared" si="2"/>
        <v>0.516731016731017</v>
      </c>
      <c r="J11" s="55"/>
    </row>
    <row r="12" customFormat="1" ht="49" customHeight="1" spans="1:10">
      <c r="A12" s="154" t="s">
        <v>225</v>
      </c>
      <c r="B12" s="154"/>
      <c r="C12" s="154"/>
      <c r="D12" s="59">
        <f t="shared" ref="D12:F12" si="5">SUM(D10:D11)</f>
        <v>35250000</v>
      </c>
      <c r="E12" s="59">
        <f t="shared" si="5"/>
        <v>26711216.49</v>
      </c>
      <c r="F12" s="59">
        <f t="shared" si="5"/>
        <v>8538783.51</v>
      </c>
      <c r="G12" s="149">
        <f t="shared" si="1"/>
        <v>0.757765006808511</v>
      </c>
      <c r="H12" s="59">
        <f>SUM(H10:H11)</f>
        <v>21981500</v>
      </c>
      <c r="I12" s="149">
        <f t="shared" si="2"/>
        <v>0.623588652482269</v>
      </c>
      <c r="J12" s="96"/>
    </row>
    <row r="13" s="1" customFormat="1" ht="49" customHeight="1" spans="1:10">
      <c r="A13" s="94">
        <v>1</v>
      </c>
      <c r="B13" s="94" t="s">
        <v>103</v>
      </c>
      <c r="C13" s="86" t="s">
        <v>57</v>
      </c>
      <c r="D13" s="71">
        <v>3901500</v>
      </c>
      <c r="E13" s="71">
        <v>3763480</v>
      </c>
      <c r="F13" s="151">
        <f>D13-E13</f>
        <v>138020</v>
      </c>
      <c r="G13" s="152">
        <f t="shared" si="1"/>
        <v>0.964623862616942</v>
      </c>
      <c r="H13" s="71">
        <v>2040700</v>
      </c>
      <c r="I13" s="152">
        <f t="shared" si="2"/>
        <v>0.523055235165962</v>
      </c>
      <c r="J13" s="55"/>
    </row>
    <row r="14" customFormat="1" ht="49" customHeight="1" spans="1:10">
      <c r="A14" s="154" t="s">
        <v>226</v>
      </c>
      <c r="B14" s="154"/>
      <c r="C14" s="154"/>
      <c r="D14" s="59">
        <f t="shared" ref="D14:F14" si="6">SUM(D13:D13)</f>
        <v>3901500</v>
      </c>
      <c r="E14" s="59">
        <f t="shared" si="6"/>
        <v>3763480</v>
      </c>
      <c r="F14" s="59">
        <f t="shared" si="6"/>
        <v>138020</v>
      </c>
      <c r="G14" s="149">
        <f t="shared" si="1"/>
        <v>0.964623862616942</v>
      </c>
      <c r="H14" s="59">
        <f>SUM(H13:H13)</f>
        <v>2040700</v>
      </c>
      <c r="I14" s="149">
        <f t="shared" si="2"/>
        <v>0.523055235165962</v>
      </c>
      <c r="J14" s="96"/>
    </row>
  </sheetData>
  <mergeCells count="5">
    <mergeCell ref="A1:J1"/>
    <mergeCell ref="A4:C4"/>
    <mergeCell ref="A9:C9"/>
    <mergeCell ref="A12:C12"/>
    <mergeCell ref="A14:C14"/>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R79"/>
  <sheetViews>
    <sheetView workbookViewId="0">
      <selection activeCell="A4" sqref="$A4:$XFD4"/>
    </sheetView>
  </sheetViews>
  <sheetFormatPr defaultColWidth="9" defaultRowHeight="13.5"/>
  <cols>
    <col min="3" max="3" width="10.125" style="2"/>
    <col min="5" max="5" width="11.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1" customWidth="1"/>
    <col min="14" max="14" width="16"/>
    <col min="15" max="15" width="12.125" style="5"/>
    <col min="17" max="17" width="8.25" customWidth="1"/>
  </cols>
  <sheetData>
    <row r="1" customFormat="1" ht="32" customHeight="1" spans="1:18">
      <c r="A1" s="6" t="s">
        <v>227</v>
      </c>
      <c r="B1" s="6"/>
      <c r="C1" s="7"/>
      <c r="D1" s="6"/>
      <c r="E1" s="7"/>
      <c r="F1" s="6"/>
      <c r="G1" s="6"/>
      <c r="H1" s="6"/>
      <c r="I1" s="6"/>
      <c r="J1" s="6"/>
      <c r="K1" s="6"/>
      <c r="L1" s="6"/>
      <c r="M1" s="51"/>
      <c r="N1" s="6"/>
      <c r="O1" s="6"/>
      <c r="P1" s="6"/>
      <c r="Q1" s="6"/>
      <c r="R1" s="6"/>
    </row>
    <row r="2" customFormat="1" ht="32" customHeight="1" spans="1:18">
      <c r="A2" s="8" t="s">
        <v>1</v>
      </c>
      <c r="B2" s="8"/>
      <c r="C2" s="2"/>
      <c r="D2" s="8"/>
      <c r="E2" s="2"/>
      <c r="F2" s="4"/>
      <c r="G2" s="9"/>
      <c r="H2" s="4"/>
      <c r="I2" s="4"/>
      <c r="J2" s="4"/>
      <c r="K2" s="4"/>
      <c r="L2" s="4"/>
      <c r="M2" s="52"/>
      <c r="N2" s="4" t="s">
        <v>2</v>
      </c>
      <c r="O2" s="53"/>
      <c r="P2" s="4"/>
      <c r="Q2" s="4"/>
      <c r="R2" s="4"/>
    </row>
    <row r="3" customFormat="1" ht="53" customHeight="1" spans="1:18">
      <c r="A3" s="10" t="s">
        <v>30</v>
      </c>
      <c r="B3" s="10" t="s">
        <v>31</v>
      </c>
      <c r="C3" s="11" t="s">
        <v>32</v>
      </c>
      <c r="D3" s="10" t="s">
        <v>33</v>
      </c>
      <c r="E3" s="11" t="s">
        <v>34</v>
      </c>
      <c r="F3" s="10" t="s">
        <v>35</v>
      </c>
      <c r="G3" s="12" t="s">
        <v>36</v>
      </c>
      <c r="H3" s="13" t="s">
        <v>37</v>
      </c>
      <c r="I3" s="54" t="s">
        <v>38</v>
      </c>
      <c r="J3" s="54" t="s">
        <v>39</v>
      </c>
      <c r="K3" s="54" t="s">
        <v>40</v>
      </c>
      <c r="L3" s="10" t="s">
        <v>6</v>
      </c>
      <c r="M3" s="55" t="s">
        <v>7</v>
      </c>
      <c r="N3" s="10" t="s">
        <v>41</v>
      </c>
      <c r="O3" s="56" t="s">
        <v>42</v>
      </c>
      <c r="P3" s="57" t="s">
        <v>43</v>
      </c>
      <c r="Q3" s="57" t="s">
        <v>44</v>
      </c>
      <c r="R3" s="10" t="s">
        <v>45</v>
      </c>
    </row>
    <row r="4" customFormat="1" ht="36" customHeight="1" spans="1:18">
      <c r="A4" s="14" t="s">
        <v>46</v>
      </c>
      <c r="B4" s="15"/>
      <c r="C4" s="16"/>
      <c r="D4" s="15"/>
      <c r="E4" s="16"/>
      <c r="F4" s="15"/>
      <c r="G4" s="17"/>
      <c r="H4" s="15"/>
      <c r="I4" s="15"/>
      <c r="J4" s="15"/>
      <c r="K4" s="58"/>
      <c r="L4" s="59">
        <f>L21+L23+L29+L31+L33+L38+L40+L49+L57+L62+L65+L69+L72+L75+L77+L79</f>
        <v>57376200</v>
      </c>
      <c r="M4" s="59">
        <f>M21+M23+M29+M31+M33+M38+M40+M49+M57+M62+M65+M69+M72+M75+M77+M79</f>
        <v>50223430.01</v>
      </c>
      <c r="N4" s="59">
        <f>N21+N23+N29+N31+N33+N38+N40+N49+N57+N62+N65+N69+N72+N75+N77+N79</f>
        <v>7152769.99</v>
      </c>
      <c r="O4" s="60">
        <f>M4/L4</f>
        <v>0.875335592283909</v>
      </c>
      <c r="P4" s="61"/>
      <c r="Q4" s="59"/>
      <c r="R4" s="79"/>
    </row>
    <row r="5" customFormat="1" ht="48" spans="1:18">
      <c r="A5" s="18" t="s">
        <v>47</v>
      </c>
      <c r="B5" s="18" t="s">
        <v>48</v>
      </c>
      <c r="C5" s="19">
        <v>44907</v>
      </c>
      <c r="D5" s="12" t="s">
        <v>49</v>
      </c>
      <c r="E5" s="20">
        <v>44939</v>
      </c>
      <c r="F5" s="12" t="s">
        <v>50</v>
      </c>
      <c r="G5" s="21" t="s">
        <v>51</v>
      </c>
      <c r="H5" s="22" t="s">
        <v>52</v>
      </c>
      <c r="I5" s="57" t="s">
        <v>53</v>
      </c>
      <c r="J5" s="57" t="s">
        <v>54</v>
      </c>
      <c r="K5" s="57" t="s">
        <v>55</v>
      </c>
      <c r="L5" s="62">
        <v>4837500</v>
      </c>
      <c r="M5" s="63">
        <v>4424000</v>
      </c>
      <c r="N5" s="64">
        <f>L5-M5</f>
        <v>413500</v>
      </c>
      <c r="O5" s="65">
        <f>M5/L5</f>
        <v>0.914521963824289</v>
      </c>
      <c r="P5" s="66" t="s">
        <v>55</v>
      </c>
      <c r="Q5" s="74" t="s">
        <v>56</v>
      </c>
      <c r="R5" s="86" t="s">
        <v>57</v>
      </c>
    </row>
    <row r="6" customFormat="1" ht="46" customHeight="1" spans="1:18">
      <c r="A6" s="12" t="s">
        <v>71</v>
      </c>
      <c r="B6" s="23" t="s">
        <v>72</v>
      </c>
      <c r="C6" s="19">
        <v>44727</v>
      </c>
      <c r="D6" s="12" t="s">
        <v>73</v>
      </c>
      <c r="E6" s="19">
        <v>45180</v>
      </c>
      <c r="F6" s="24" t="s">
        <v>74</v>
      </c>
      <c r="G6" s="12" t="s">
        <v>51</v>
      </c>
      <c r="H6" s="25" t="s">
        <v>66</v>
      </c>
      <c r="I6" s="67" t="s">
        <v>53</v>
      </c>
      <c r="J6" s="68" t="s">
        <v>75</v>
      </c>
      <c r="K6" s="57" t="s">
        <v>55</v>
      </c>
      <c r="L6" s="62">
        <v>3000000</v>
      </c>
      <c r="M6" s="69">
        <v>3000000</v>
      </c>
      <c r="N6" s="64">
        <f>L6-M6</f>
        <v>0</v>
      </c>
      <c r="O6" s="65">
        <f>M6/L6</f>
        <v>1</v>
      </c>
      <c r="P6" s="66" t="s">
        <v>55</v>
      </c>
      <c r="Q6" s="74" t="s">
        <v>56</v>
      </c>
      <c r="R6" s="86" t="s">
        <v>57</v>
      </c>
    </row>
    <row r="7" s="1" customFormat="1" ht="46" customHeight="1" spans="1:18">
      <c r="A7" s="18" t="s">
        <v>76</v>
      </c>
      <c r="B7" s="18" t="s">
        <v>77</v>
      </c>
      <c r="C7" s="19">
        <v>45207</v>
      </c>
      <c r="D7" s="12" t="s">
        <v>78</v>
      </c>
      <c r="E7" s="19">
        <v>45219</v>
      </c>
      <c r="F7" s="12" t="s">
        <v>79</v>
      </c>
      <c r="G7" s="12" t="s">
        <v>51</v>
      </c>
      <c r="H7" s="21" t="s">
        <v>66</v>
      </c>
      <c r="I7" s="57" t="s">
        <v>53</v>
      </c>
      <c r="J7" s="70" t="s">
        <v>75</v>
      </c>
      <c r="K7" s="57" t="s">
        <v>55</v>
      </c>
      <c r="L7" s="62">
        <v>751000</v>
      </c>
      <c r="M7" s="71"/>
      <c r="N7" s="71">
        <f>L7-M7</f>
        <v>751000</v>
      </c>
      <c r="O7" s="72">
        <f>M7/L7</f>
        <v>0</v>
      </c>
      <c r="P7" s="66" t="s">
        <v>55</v>
      </c>
      <c r="Q7" s="74" t="s">
        <v>56</v>
      </c>
      <c r="R7" s="86" t="s">
        <v>57</v>
      </c>
    </row>
    <row r="8" customFormat="1" ht="63" customHeight="1" spans="1:18">
      <c r="A8" s="12" t="s">
        <v>84</v>
      </c>
      <c r="B8" s="18" t="s">
        <v>85</v>
      </c>
      <c r="C8" s="19">
        <v>44945</v>
      </c>
      <c r="D8" s="12" t="s">
        <v>86</v>
      </c>
      <c r="E8" s="20">
        <v>44960</v>
      </c>
      <c r="F8" s="26" t="s">
        <v>87</v>
      </c>
      <c r="G8" s="22" t="s">
        <v>51</v>
      </c>
      <c r="H8" s="27" t="s">
        <v>88</v>
      </c>
      <c r="I8" s="57" t="s">
        <v>53</v>
      </c>
      <c r="J8" s="68" t="s">
        <v>75</v>
      </c>
      <c r="K8" s="57" t="s">
        <v>55</v>
      </c>
      <c r="L8" s="73">
        <v>2187500</v>
      </c>
      <c r="M8" s="62">
        <v>2187500</v>
      </c>
      <c r="N8" s="64">
        <f>L8-M8</f>
        <v>0</v>
      </c>
      <c r="O8" s="65">
        <f>M8/L8</f>
        <v>1</v>
      </c>
      <c r="P8" s="74" t="s">
        <v>55</v>
      </c>
      <c r="Q8" s="74" t="s">
        <v>56</v>
      </c>
      <c r="R8" s="86" t="s">
        <v>57</v>
      </c>
    </row>
    <row r="9" s="1" customFormat="1" ht="55" customHeight="1" spans="1:18">
      <c r="A9" s="12" t="s">
        <v>71</v>
      </c>
      <c r="B9" s="23" t="s">
        <v>72</v>
      </c>
      <c r="C9" s="19">
        <v>44727</v>
      </c>
      <c r="D9" s="12" t="s">
        <v>73</v>
      </c>
      <c r="E9" s="19">
        <v>45107</v>
      </c>
      <c r="F9" s="24" t="s">
        <v>89</v>
      </c>
      <c r="G9" s="22" t="s">
        <v>51</v>
      </c>
      <c r="H9" s="27" t="s">
        <v>88</v>
      </c>
      <c r="I9" s="57" t="s">
        <v>53</v>
      </c>
      <c r="J9" s="70" t="s">
        <v>75</v>
      </c>
      <c r="K9" s="57" t="s">
        <v>55</v>
      </c>
      <c r="L9" s="75">
        <v>2513500</v>
      </c>
      <c r="M9" s="62">
        <v>2513500</v>
      </c>
      <c r="N9" s="71">
        <f>L9-M9</f>
        <v>0</v>
      </c>
      <c r="O9" s="72">
        <f>M9/L9</f>
        <v>1</v>
      </c>
      <c r="P9" s="74" t="s">
        <v>55</v>
      </c>
      <c r="Q9" s="74" t="s">
        <v>56</v>
      </c>
      <c r="R9" s="86" t="s">
        <v>57</v>
      </c>
    </row>
    <row r="10" s="1" customFormat="1" ht="46" hidden="1" customHeight="1" spans="1:18">
      <c r="A10" s="12"/>
      <c r="B10" s="27"/>
      <c r="C10" s="19"/>
      <c r="D10" s="12" t="s">
        <v>101</v>
      </c>
      <c r="E10" s="20">
        <v>45051</v>
      </c>
      <c r="F10" s="12" t="s">
        <v>102</v>
      </c>
      <c r="G10" s="22" t="s">
        <v>51</v>
      </c>
      <c r="H10" s="12" t="s">
        <v>100</v>
      </c>
      <c r="I10" s="66" t="s">
        <v>53</v>
      </c>
      <c r="J10" s="57" t="s">
        <v>103</v>
      </c>
      <c r="K10" s="57" t="s">
        <v>55</v>
      </c>
      <c r="L10" s="62">
        <v>966100</v>
      </c>
      <c r="M10" s="62">
        <v>966100</v>
      </c>
      <c r="N10" s="71">
        <f>L10-M10</f>
        <v>0</v>
      </c>
      <c r="O10" s="72">
        <f>M10/L10</f>
        <v>1</v>
      </c>
      <c r="P10" s="66" t="s">
        <v>56</v>
      </c>
      <c r="Q10" s="74" t="s">
        <v>56</v>
      </c>
      <c r="R10" s="86" t="s">
        <v>57</v>
      </c>
    </row>
    <row r="11" s="1" customFormat="1" ht="46" hidden="1" customHeight="1" spans="1:18">
      <c r="A11" s="12"/>
      <c r="B11" s="27"/>
      <c r="C11" s="19"/>
      <c r="D11" s="12" t="s">
        <v>106</v>
      </c>
      <c r="E11" s="20">
        <v>45051</v>
      </c>
      <c r="F11" s="142" t="s">
        <v>107</v>
      </c>
      <c r="G11" s="22" t="s">
        <v>51</v>
      </c>
      <c r="H11" s="12" t="s">
        <v>100</v>
      </c>
      <c r="I11" s="66" t="s">
        <v>53</v>
      </c>
      <c r="J11" s="57" t="s">
        <v>103</v>
      </c>
      <c r="K11" s="57" t="s">
        <v>55</v>
      </c>
      <c r="L11" s="62">
        <v>669700</v>
      </c>
      <c r="M11" s="62">
        <v>669700</v>
      </c>
      <c r="N11" s="71">
        <f>L11-M11</f>
        <v>0</v>
      </c>
      <c r="O11" s="72">
        <f>M11/L11</f>
        <v>1</v>
      </c>
      <c r="P11" s="66" t="s">
        <v>56</v>
      </c>
      <c r="Q11" s="74" t="s">
        <v>56</v>
      </c>
      <c r="R11" s="86" t="s">
        <v>57</v>
      </c>
    </row>
    <row r="12" s="1" customFormat="1" ht="46" hidden="1" customHeight="1" spans="1:18">
      <c r="A12" s="12"/>
      <c r="B12" s="27"/>
      <c r="C12" s="19"/>
      <c r="D12" s="12" t="s">
        <v>106</v>
      </c>
      <c r="E12" s="20">
        <v>45051</v>
      </c>
      <c r="F12" s="142" t="s">
        <v>107</v>
      </c>
      <c r="G12" s="22" t="s">
        <v>51</v>
      </c>
      <c r="H12" s="12" t="s">
        <v>100</v>
      </c>
      <c r="I12" s="66" t="s">
        <v>53</v>
      </c>
      <c r="J12" s="57" t="s">
        <v>103</v>
      </c>
      <c r="K12" s="57" t="s">
        <v>55</v>
      </c>
      <c r="L12" s="62">
        <v>100000</v>
      </c>
      <c r="M12" s="62">
        <v>100000</v>
      </c>
      <c r="N12" s="71">
        <f>L12-M12</f>
        <v>0</v>
      </c>
      <c r="O12" s="72">
        <f>M12/L12</f>
        <v>1</v>
      </c>
      <c r="P12" s="66" t="s">
        <v>56</v>
      </c>
      <c r="Q12" s="74" t="s">
        <v>55</v>
      </c>
      <c r="R12" s="86" t="s">
        <v>57</v>
      </c>
    </row>
    <row r="13" s="1" customFormat="1" ht="46" customHeight="1" spans="1:18">
      <c r="A13" s="12"/>
      <c r="B13" s="27"/>
      <c r="C13" s="19"/>
      <c r="D13" s="12" t="s">
        <v>116</v>
      </c>
      <c r="E13" s="20">
        <v>45068</v>
      </c>
      <c r="F13" s="142" t="s">
        <v>107</v>
      </c>
      <c r="G13" s="12" t="s">
        <v>51</v>
      </c>
      <c r="H13" s="12" t="s">
        <v>115</v>
      </c>
      <c r="I13" s="66" t="s">
        <v>53</v>
      </c>
      <c r="J13" s="57" t="s">
        <v>103</v>
      </c>
      <c r="K13" s="57" t="s">
        <v>55</v>
      </c>
      <c r="L13" s="62">
        <v>40700</v>
      </c>
      <c r="M13" s="62">
        <v>40700</v>
      </c>
      <c r="N13" s="71">
        <f>L13-M13</f>
        <v>0</v>
      </c>
      <c r="O13" s="72">
        <f>M13/L13</f>
        <v>1</v>
      </c>
      <c r="P13" s="66" t="s">
        <v>55</v>
      </c>
      <c r="Q13" s="74" t="s">
        <v>56</v>
      </c>
      <c r="R13" s="86" t="s">
        <v>57</v>
      </c>
    </row>
    <row r="14" s="1" customFormat="1" ht="46" customHeight="1" spans="1:18">
      <c r="A14" s="12" t="s">
        <v>117</v>
      </c>
      <c r="B14" s="27" t="s">
        <v>118</v>
      </c>
      <c r="C14" s="19">
        <v>45065</v>
      </c>
      <c r="D14" s="12" t="s">
        <v>119</v>
      </c>
      <c r="E14" s="19">
        <v>45087</v>
      </c>
      <c r="F14" s="18" t="s">
        <v>120</v>
      </c>
      <c r="G14" s="12" t="s">
        <v>51</v>
      </c>
      <c r="H14" s="28" t="s">
        <v>121</v>
      </c>
      <c r="I14" s="66" t="s">
        <v>53</v>
      </c>
      <c r="J14" s="57" t="s">
        <v>54</v>
      </c>
      <c r="K14" s="57" t="s">
        <v>55</v>
      </c>
      <c r="L14" s="62">
        <v>1074000</v>
      </c>
      <c r="M14" s="62">
        <v>1074000</v>
      </c>
      <c r="N14" s="71">
        <f>L14-M14</f>
        <v>0</v>
      </c>
      <c r="O14" s="72">
        <f>M14/L14</f>
        <v>1</v>
      </c>
      <c r="P14" s="66" t="s">
        <v>55</v>
      </c>
      <c r="Q14" s="74" t="s">
        <v>56</v>
      </c>
      <c r="R14" s="86" t="s">
        <v>57</v>
      </c>
    </row>
    <row r="15" s="1" customFormat="1" ht="46" customHeight="1" spans="1:18">
      <c r="A15" s="12" t="s">
        <v>117</v>
      </c>
      <c r="B15" s="27" t="s">
        <v>118</v>
      </c>
      <c r="C15" s="19">
        <v>45065</v>
      </c>
      <c r="D15" s="12" t="s">
        <v>119</v>
      </c>
      <c r="E15" s="19">
        <v>45087</v>
      </c>
      <c r="F15" s="18" t="s">
        <v>120</v>
      </c>
      <c r="G15" s="12" t="s">
        <v>51</v>
      </c>
      <c r="H15" s="29" t="s">
        <v>121</v>
      </c>
      <c r="I15" s="66" t="s">
        <v>53</v>
      </c>
      <c r="J15" s="57" t="s">
        <v>54</v>
      </c>
      <c r="K15" s="57" t="s">
        <v>55</v>
      </c>
      <c r="L15" s="62">
        <v>370000</v>
      </c>
      <c r="M15" s="62">
        <v>370000</v>
      </c>
      <c r="N15" s="71">
        <f>L15-M15</f>
        <v>0</v>
      </c>
      <c r="O15" s="72">
        <f>M15/L15</f>
        <v>1</v>
      </c>
      <c r="P15" s="66" t="s">
        <v>55</v>
      </c>
      <c r="Q15" s="74" t="s">
        <v>56</v>
      </c>
      <c r="R15" s="86" t="s">
        <v>122</v>
      </c>
    </row>
    <row r="16" s="1" customFormat="1" ht="46" customHeight="1" spans="1:18">
      <c r="A16" s="12" t="s">
        <v>71</v>
      </c>
      <c r="B16" s="23" t="s">
        <v>72</v>
      </c>
      <c r="C16" s="19">
        <v>44727</v>
      </c>
      <c r="D16" s="12" t="s">
        <v>73</v>
      </c>
      <c r="E16" s="19">
        <v>45107</v>
      </c>
      <c r="F16" s="24" t="s">
        <v>89</v>
      </c>
      <c r="G16" s="12" t="s">
        <v>51</v>
      </c>
      <c r="H16" s="30" t="s">
        <v>121</v>
      </c>
      <c r="I16" s="66" t="s">
        <v>53</v>
      </c>
      <c r="J16" s="57" t="s">
        <v>75</v>
      </c>
      <c r="K16" s="57" t="s">
        <v>55</v>
      </c>
      <c r="L16" s="62">
        <v>556000</v>
      </c>
      <c r="M16" s="62">
        <v>75360</v>
      </c>
      <c r="N16" s="71">
        <f>L16-M16</f>
        <v>480640</v>
      </c>
      <c r="O16" s="72">
        <f>M16/L16</f>
        <v>0.135539568345324</v>
      </c>
      <c r="P16" s="66" t="s">
        <v>55</v>
      </c>
      <c r="Q16" s="74" t="s">
        <v>56</v>
      </c>
      <c r="R16" s="86" t="s">
        <v>57</v>
      </c>
    </row>
    <row r="17" s="1" customFormat="1" ht="46" customHeight="1" spans="1:18">
      <c r="A17" s="12"/>
      <c r="B17" s="27"/>
      <c r="C17" s="19"/>
      <c r="D17" s="12" t="s">
        <v>123</v>
      </c>
      <c r="E17" s="20">
        <v>44987</v>
      </c>
      <c r="F17" s="143" t="s">
        <v>124</v>
      </c>
      <c r="G17" s="12" t="s">
        <v>51</v>
      </c>
      <c r="H17" s="144" t="s">
        <v>125</v>
      </c>
      <c r="I17" s="66" t="s">
        <v>53</v>
      </c>
      <c r="J17" s="57" t="s">
        <v>103</v>
      </c>
      <c r="K17" s="57" t="s">
        <v>56</v>
      </c>
      <c r="L17" s="62">
        <v>2000000</v>
      </c>
      <c r="M17" s="63">
        <v>1986980</v>
      </c>
      <c r="N17" s="71">
        <f>L17-M17</f>
        <v>13020</v>
      </c>
      <c r="O17" s="72">
        <f>M17/L17</f>
        <v>0.99349</v>
      </c>
      <c r="P17" s="66" t="s">
        <v>55</v>
      </c>
      <c r="Q17" s="74" t="s">
        <v>56</v>
      </c>
      <c r="R17" s="86" t="s">
        <v>57</v>
      </c>
    </row>
    <row r="18" s="1" customFormat="1" ht="46" customHeight="1" spans="1:18">
      <c r="A18" s="12" t="s">
        <v>71</v>
      </c>
      <c r="B18" s="23" t="s">
        <v>72</v>
      </c>
      <c r="C18" s="19">
        <v>44727</v>
      </c>
      <c r="D18" s="12" t="s">
        <v>73</v>
      </c>
      <c r="E18" s="19">
        <v>45107</v>
      </c>
      <c r="F18" s="24" t="s">
        <v>89</v>
      </c>
      <c r="G18" s="22" t="s">
        <v>51</v>
      </c>
      <c r="H18" s="24" t="s">
        <v>137</v>
      </c>
      <c r="I18" s="66" t="s">
        <v>53</v>
      </c>
      <c r="J18" s="57" t="s">
        <v>75</v>
      </c>
      <c r="K18" s="57" t="s">
        <v>55</v>
      </c>
      <c r="L18" s="69">
        <v>108800</v>
      </c>
      <c r="M18" s="63"/>
      <c r="N18" s="71">
        <f>L18-M18</f>
        <v>108800</v>
      </c>
      <c r="O18" s="72">
        <f>M18/L18</f>
        <v>0</v>
      </c>
      <c r="P18" s="66" t="s">
        <v>55</v>
      </c>
      <c r="Q18" s="74" t="s">
        <v>56</v>
      </c>
      <c r="R18" s="86" t="s">
        <v>57</v>
      </c>
    </row>
    <row r="19" s="1" customFormat="1" ht="46" customHeight="1" spans="1:18">
      <c r="A19" s="18" t="s">
        <v>76</v>
      </c>
      <c r="B19" s="18" t="s">
        <v>77</v>
      </c>
      <c r="C19" s="19">
        <v>45207</v>
      </c>
      <c r="D19" s="12" t="s">
        <v>78</v>
      </c>
      <c r="E19" s="19">
        <v>45219</v>
      </c>
      <c r="F19" s="12" t="s">
        <v>79</v>
      </c>
      <c r="G19" s="12" t="s">
        <v>51</v>
      </c>
      <c r="H19" s="24" t="s">
        <v>137</v>
      </c>
      <c r="I19" s="66" t="s">
        <v>53</v>
      </c>
      <c r="J19" s="57" t="s">
        <v>75</v>
      </c>
      <c r="K19" s="57" t="s">
        <v>55</v>
      </c>
      <c r="L19" s="69">
        <v>1085700</v>
      </c>
      <c r="M19" s="76">
        <v>1010958.72</v>
      </c>
      <c r="N19" s="71">
        <f>L19-M19</f>
        <v>74741.28</v>
      </c>
      <c r="O19" s="72">
        <f>M19/L19</f>
        <v>0.931158441558442</v>
      </c>
      <c r="P19" s="66" t="s">
        <v>55</v>
      </c>
      <c r="Q19" s="74" t="s">
        <v>56</v>
      </c>
      <c r="R19" s="86" t="s">
        <v>57</v>
      </c>
    </row>
    <row r="20" s="1" customFormat="1" ht="46" customHeight="1" spans="1:18">
      <c r="A20" s="12" t="s">
        <v>71</v>
      </c>
      <c r="B20" s="23" t="s">
        <v>72</v>
      </c>
      <c r="C20" s="19">
        <v>44727</v>
      </c>
      <c r="D20" s="12" t="s">
        <v>73</v>
      </c>
      <c r="E20" s="19">
        <v>45107</v>
      </c>
      <c r="F20" s="24" t="s">
        <v>89</v>
      </c>
      <c r="G20" s="12" t="s">
        <v>51</v>
      </c>
      <c r="H20" s="24" t="s">
        <v>137</v>
      </c>
      <c r="I20" s="66" t="s">
        <v>53</v>
      </c>
      <c r="J20" s="57" t="s">
        <v>75</v>
      </c>
      <c r="K20" s="57" t="s">
        <v>55</v>
      </c>
      <c r="L20" s="69">
        <v>2401500</v>
      </c>
      <c r="M20" s="76">
        <v>2401500</v>
      </c>
      <c r="N20" s="71">
        <f>L20-M20</f>
        <v>0</v>
      </c>
      <c r="O20" s="72">
        <f>M20/L20</f>
        <v>1</v>
      </c>
      <c r="P20" s="66" t="s">
        <v>55</v>
      </c>
      <c r="Q20" s="74" t="s">
        <v>56</v>
      </c>
      <c r="R20" s="86" t="s">
        <v>57</v>
      </c>
    </row>
    <row r="21" s="1" customFormat="1" ht="27" hidden="1" customHeight="1" spans="1:18">
      <c r="A21" s="14" t="s">
        <v>12</v>
      </c>
      <c r="B21" s="15"/>
      <c r="C21" s="15"/>
      <c r="D21" s="15"/>
      <c r="E21" s="15"/>
      <c r="F21" s="15"/>
      <c r="G21" s="15"/>
      <c r="H21" s="15"/>
      <c r="I21" s="15"/>
      <c r="J21" s="15"/>
      <c r="K21" s="58"/>
      <c r="L21" s="77">
        <f>SUBTOTAL(9,L5:L20)</f>
        <v>20926200</v>
      </c>
      <c r="M21" s="77">
        <f>SUBTOTAL(9,M5:M20)</f>
        <v>19084498.72</v>
      </c>
      <c r="N21" s="77">
        <f>SUBTOTAL(9,N5:N20)</f>
        <v>1841701.28</v>
      </c>
      <c r="O21" s="60">
        <f>M21/L21</f>
        <v>0.911990649042827</v>
      </c>
      <c r="P21" s="59"/>
      <c r="Q21" s="77"/>
      <c r="R21" s="79"/>
    </row>
    <row r="22" s="1" customFormat="1" ht="42" hidden="1" customHeight="1" spans="1:18">
      <c r="A22" s="31" t="s">
        <v>71</v>
      </c>
      <c r="B22" s="23" t="s">
        <v>72</v>
      </c>
      <c r="C22" s="19">
        <v>44727</v>
      </c>
      <c r="D22" s="12" t="s">
        <v>73</v>
      </c>
      <c r="E22" s="19">
        <v>45107</v>
      </c>
      <c r="F22" s="32" t="s">
        <v>89</v>
      </c>
      <c r="G22" s="33" t="s">
        <v>146</v>
      </c>
      <c r="H22" s="33" t="s">
        <v>163</v>
      </c>
      <c r="I22" s="70" t="s">
        <v>53</v>
      </c>
      <c r="J22" s="70" t="s">
        <v>75</v>
      </c>
      <c r="K22" s="57" t="s">
        <v>55</v>
      </c>
      <c r="L22" s="78">
        <v>800000</v>
      </c>
      <c r="M22" s="76">
        <v>800000</v>
      </c>
      <c r="N22" s="71">
        <f>L22-M22</f>
        <v>0</v>
      </c>
      <c r="O22" s="72">
        <f t="shared" ref="O22:O33" si="0">M22/L22</f>
        <v>1</v>
      </c>
      <c r="P22" s="66" t="s">
        <v>56</v>
      </c>
      <c r="Q22" s="74" t="s">
        <v>56</v>
      </c>
      <c r="R22" s="86" t="s">
        <v>57</v>
      </c>
    </row>
    <row r="23" customFormat="1" ht="27" hidden="1" customHeight="1" spans="1:18">
      <c r="A23" s="34" t="s">
        <v>13</v>
      </c>
      <c r="B23" s="34"/>
      <c r="C23" s="35"/>
      <c r="D23" s="34"/>
      <c r="E23" s="35"/>
      <c r="F23" s="34"/>
      <c r="G23" s="36"/>
      <c r="H23" s="34"/>
      <c r="I23" s="34"/>
      <c r="J23" s="34"/>
      <c r="K23" s="34"/>
      <c r="L23" s="77">
        <f>SUBTOTAL(9,L22:L22)</f>
        <v>0</v>
      </c>
      <c r="M23" s="77">
        <f>SUBTOTAL(9,M22:M22)</f>
        <v>0</v>
      </c>
      <c r="N23" s="77">
        <f>SUBTOTAL(9,N22:N22)</f>
        <v>0</v>
      </c>
      <c r="O23" s="60" t="e">
        <f t="shared" si="0"/>
        <v>#DIV/0!</v>
      </c>
      <c r="P23" s="59"/>
      <c r="Q23" s="77"/>
      <c r="R23" s="87"/>
    </row>
    <row r="24" customFormat="1" ht="48" spans="1:18">
      <c r="A24" s="18" t="s">
        <v>47</v>
      </c>
      <c r="B24" s="18" t="s">
        <v>48</v>
      </c>
      <c r="C24" s="19">
        <v>44907</v>
      </c>
      <c r="D24" s="12" t="s">
        <v>49</v>
      </c>
      <c r="E24" s="20">
        <v>44939</v>
      </c>
      <c r="F24" s="12" t="s">
        <v>50</v>
      </c>
      <c r="G24" s="37" t="s">
        <v>164</v>
      </c>
      <c r="H24" s="22" t="s">
        <v>165</v>
      </c>
      <c r="I24" s="57" t="s">
        <v>53</v>
      </c>
      <c r="J24" s="57" t="s">
        <v>54</v>
      </c>
      <c r="K24" s="57" t="s">
        <v>55</v>
      </c>
      <c r="L24" s="62">
        <v>1622500</v>
      </c>
      <c r="M24" s="62">
        <v>1001371.34</v>
      </c>
      <c r="N24" s="64">
        <f t="shared" ref="N24:N28" si="1">L24-M24</f>
        <v>621128.66</v>
      </c>
      <c r="O24" s="65">
        <f t="shared" si="0"/>
        <v>0.617178021571649</v>
      </c>
      <c r="P24" s="66" t="s">
        <v>55</v>
      </c>
      <c r="Q24" s="74" t="s">
        <v>56</v>
      </c>
      <c r="R24" s="86" t="s">
        <v>57</v>
      </c>
    </row>
    <row r="25" customFormat="1" ht="48" spans="1:18">
      <c r="A25" s="12" t="s">
        <v>84</v>
      </c>
      <c r="B25" s="18" t="s">
        <v>85</v>
      </c>
      <c r="C25" s="19">
        <v>44945</v>
      </c>
      <c r="D25" s="12" t="s">
        <v>86</v>
      </c>
      <c r="E25" s="20">
        <v>44960</v>
      </c>
      <c r="F25" s="26" t="s">
        <v>87</v>
      </c>
      <c r="G25" s="37" t="s">
        <v>164</v>
      </c>
      <c r="H25" s="22" t="s">
        <v>165</v>
      </c>
      <c r="I25" s="57" t="s">
        <v>53</v>
      </c>
      <c r="J25" s="68" t="s">
        <v>75</v>
      </c>
      <c r="K25" s="57" t="s">
        <v>55</v>
      </c>
      <c r="L25" s="62">
        <v>1577500</v>
      </c>
      <c r="M25" s="62">
        <v>874593.77</v>
      </c>
      <c r="N25" s="64">
        <f t="shared" si="1"/>
        <v>702906.23</v>
      </c>
      <c r="O25" s="65">
        <f t="shared" si="0"/>
        <v>0.554417603803487</v>
      </c>
      <c r="P25" s="66" t="s">
        <v>55</v>
      </c>
      <c r="Q25" s="74" t="s">
        <v>56</v>
      </c>
      <c r="R25" s="86" t="s">
        <v>57</v>
      </c>
    </row>
    <row r="26" s="1" customFormat="1" ht="60" hidden="1" customHeight="1" spans="1:18">
      <c r="A26" s="12" t="s">
        <v>71</v>
      </c>
      <c r="B26" s="23" t="s">
        <v>72</v>
      </c>
      <c r="C26" s="19">
        <v>44727</v>
      </c>
      <c r="D26" s="12" t="s">
        <v>73</v>
      </c>
      <c r="E26" s="19">
        <v>45107</v>
      </c>
      <c r="F26" s="24" t="s">
        <v>89</v>
      </c>
      <c r="G26" s="37" t="s">
        <v>164</v>
      </c>
      <c r="H26" s="24" t="s">
        <v>166</v>
      </c>
      <c r="I26" s="57" t="s">
        <v>53</v>
      </c>
      <c r="J26" s="70" t="s">
        <v>75</v>
      </c>
      <c r="K26" s="57" t="s">
        <v>55</v>
      </c>
      <c r="L26" s="62">
        <v>15200</v>
      </c>
      <c r="M26" s="62">
        <v>15200</v>
      </c>
      <c r="N26" s="71">
        <f t="shared" si="1"/>
        <v>0</v>
      </c>
      <c r="O26" s="72">
        <f t="shared" si="0"/>
        <v>1</v>
      </c>
      <c r="P26" s="66" t="s">
        <v>56</v>
      </c>
      <c r="Q26" s="74"/>
      <c r="R26" s="86" t="s">
        <v>57</v>
      </c>
    </row>
    <row r="27" s="1" customFormat="1" ht="48" hidden="1" spans="1:18">
      <c r="A27" s="12" t="s">
        <v>117</v>
      </c>
      <c r="B27" s="27" t="s">
        <v>118</v>
      </c>
      <c r="C27" s="19">
        <v>45065</v>
      </c>
      <c r="D27" s="12" t="s">
        <v>119</v>
      </c>
      <c r="E27" s="19">
        <v>45087</v>
      </c>
      <c r="F27" s="18" t="s">
        <v>120</v>
      </c>
      <c r="G27" s="37" t="s">
        <v>164</v>
      </c>
      <c r="H27" s="22" t="s">
        <v>167</v>
      </c>
      <c r="I27" s="57" t="s">
        <v>53</v>
      </c>
      <c r="J27" s="70" t="s">
        <v>54</v>
      </c>
      <c r="K27" s="57" t="s">
        <v>55</v>
      </c>
      <c r="L27" s="62">
        <v>1400000</v>
      </c>
      <c r="M27" s="71">
        <v>1393500</v>
      </c>
      <c r="N27" s="71">
        <f t="shared" si="1"/>
        <v>6500</v>
      </c>
      <c r="O27" s="72">
        <f t="shared" si="0"/>
        <v>0.995357142857143</v>
      </c>
      <c r="P27" s="66" t="s">
        <v>56</v>
      </c>
      <c r="Q27" s="74" t="s">
        <v>56</v>
      </c>
      <c r="R27" s="88" t="s">
        <v>57</v>
      </c>
    </row>
    <row r="28" s="1" customFormat="1" ht="48" hidden="1" spans="1:18">
      <c r="A28" s="18" t="s">
        <v>47</v>
      </c>
      <c r="B28" s="18" t="s">
        <v>48</v>
      </c>
      <c r="C28" s="19">
        <v>44907</v>
      </c>
      <c r="D28" s="12" t="s">
        <v>49</v>
      </c>
      <c r="E28" s="20">
        <v>44939</v>
      </c>
      <c r="F28" s="12" t="s">
        <v>50</v>
      </c>
      <c r="G28" s="37" t="s">
        <v>164</v>
      </c>
      <c r="H28" s="22" t="s">
        <v>167</v>
      </c>
      <c r="I28" s="57" t="s">
        <v>53</v>
      </c>
      <c r="J28" s="57" t="s">
        <v>54</v>
      </c>
      <c r="K28" s="57" t="s">
        <v>55</v>
      </c>
      <c r="L28" s="62">
        <v>1600000</v>
      </c>
      <c r="M28" s="71">
        <v>1323500</v>
      </c>
      <c r="N28" s="71">
        <f t="shared" si="1"/>
        <v>276500</v>
      </c>
      <c r="O28" s="72">
        <f t="shared" si="0"/>
        <v>0.8271875</v>
      </c>
      <c r="P28" s="66" t="s">
        <v>56</v>
      </c>
      <c r="Q28" s="74" t="s">
        <v>56</v>
      </c>
      <c r="R28" s="86" t="s">
        <v>57</v>
      </c>
    </row>
    <row r="29" customFormat="1" ht="26" hidden="1" customHeight="1" spans="1:18">
      <c r="A29" s="38" t="s">
        <v>14</v>
      </c>
      <c r="B29" s="38"/>
      <c r="C29" s="39"/>
      <c r="D29" s="38"/>
      <c r="E29" s="39"/>
      <c r="F29" s="38"/>
      <c r="G29" s="40"/>
      <c r="H29" s="38"/>
      <c r="I29" s="38"/>
      <c r="J29" s="38"/>
      <c r="K29" s="38"/>
      <c r="L29" s="77">
        <f t="shared" ref="L29:N29" si="2">SUBTOTAL(9,L24:L28)</f>
        <v>3200000</v>
      </c>
      <c r="M29" s="77">
        <f t="shared" si="2"/>
        <v>1875965.11</v>
      </c>
      <c r="N29" s="77">
        <f t="shared" si="2"/>
        <v>1324034.89</v>
      </c>
      <c r="O29" s="60">
        <f t="shared" si="0"/>
        <v>0.586239096875</v>
      </c>
      <c r="P29" s="79"/>
      <c r="Q29" s="77"/>
      <c r="R29" s="79"/>
    </row>
    <row r="30" customFormat="1" ht="48" hidden="1" spans="1:18">
      <c r="A30" s="18" t="s">
        <v>47</v>
      </c>
      <c r="B30" s="18" t="s">
        <v>48</v>
      </c>
      <c r="C30" s="19">
        <v>44907</v>
      </c>
      <c r="D30" s="12" t="s">
        <v>49</v>
      </c>
      <c r="E30" s="20">
        <v>44939</v>
      </c>
      <c r="F30" s="12" t="s">
        <v>50</v>
      </c>
      <c r="G30" s="21" t="s">
        <v>168</v>
      </c>
      <c r="H30" s="21" t="s">
        <v>169</v>
      </c>
      <c r="I30" s="57" t="s">
        <v>53</v>
      </c>
      <c r="J30" s="57" t="s">
        <v>54</v>
      </c>
      <c r="K30" s="57" t="s">
        <v>55</v>
      </c>
      <c r="L30" s="62">
        <v>3500000</v>
      </c>
      <c r="M30" s="63">
        <v>3500000</v>
      </c>
      <c r="N30" s="64">
        <f>L30-M30</f>
        <v>0</v>
      </c>
      <c r="O30" s="65">
        <f t="shared" si="0"/>
        <v>1</v>
      </c>
      <c r="P30" s="66" t="s">
        <v>56</v>
      </c>
      <c r="Q30" s="74" t="s">
        <v>56</v>
      </c>
      <c r="R30" s="86" t="s">
        <v>57</v>
      </c>
    </row>
    <row r="31" customFormat="1" ht="29" hidden="1" customHeight="1" spans="1:18">
      <c r="A31" s="38" t="s">
        <v>15</v>
      </c>
      <c r="B31" s="38"/>
      <c r="C31" s="39"/>
      <c r="D31" s="38"/>
      <c r="E31" s="39"/>
      <c r="F31" s="38"/>
      <c r="G31" s="40"/>
      <c r="H31" s="38"/>
      <c r="I31" s="38"/>
      <c r="J31" s="38"/>
      <c r="K31" s="38"/>
      <c r="L31" s="77">
        <f t="shared" ref="L31:N31" si="3">SUBTOTAL(9,L30:L30)</f>
        <v>0</v>
      </c>
      <c r="M31" s="77">
        <f t="shared" si="3"/>
        <v>0</v>
      </c>
      <c r="N31" s="77">
        <f t="shared" si="3"/>
        <v>0</v>
      </c>
      <c r="O31" s="60" t="e">
        <f t="shared" si="0"/>
        <v>#DIV/0!</v>
      </c>
      <c r="P31" s="79"/>
      <c r="Q31" s="77"/>
      <c r="R31" s="79"/>
    </row>
    <row r="32" customFormat="1" ht="36" hidden="1" spans="1:18">
      <c r="A32" s="12" t="s">
        <v>84</v>
      </c>
      <c r="B32" s="18" t="s">
        <v>85</v>
      </c>
      <c r="C32" s="19">
        <v>44945</v>
      </c>
      <c r="D32" s="12" t="s">
        <v>86</v>
      </c>
      <c r="E32" s="20">
        <v>44960</v>
      </c>
      <c r="F32" s="26" t="s">
        <v>87</v>
      </c>
      <c r="G32" s="37" t="s">
        <v>170</v>
      </c>
      <c r="H32" s="41" t="s">
        <v>171</v>
      </c>
      <c r="I32" s="57" t="s">
        <v>53</v>
      </c>
      <c r="J32" s="68" t="s">
        <v>75</v>
      </c>
      <c r="K32" s="57" t="s">
        <v>55</v>
      </c>
      <c r="L32" s="76">
        <v>2800000</v>
      </c>
      <c r="M32" s="76">
        <v>2800000</v>
      </c>
      <c r="N32" s="64">
        <f>L32-M32</f>
        <v>0</v>
      </c>
      <c r="O32" s="65">
        <f t="shared" si="0"/>
        <v>1</v>
      </c>
      <c r="P32" s="66" t="s">
        <v>56</v>
      </c>
      <c r="Q32" s="74" t="s">
        <v>56</v>
      </c>
      <c r="R32" s="89" t="s">
        <v>172</v>
      </c>
    </row>
    <row r="33" customFormat="1" ht="33" hidden="1" customHeight="1" spans="1:18">
      <c r="A33" s="38" t="s">
        <v>16</v>
      </c>
      <c r="B33" s="38"/>
      <c r="C33" s="39"/>
      <c r="D33" s="38"/>
      <c r="E33" s="39"/>
      <c r="F33" s="38"/>
      <c r="G33" s="40"/>
      <c r="H33" s="38"/>
      <c r="I33" s="38"/>
      <c r="J33" s="38"/>
      <c r="K33" s="38"/>
      <c r="L33" s="77">
        <f t="shared" ref="L33:N33" si="4">SUBTOTAL(9,L32:L32)</f>
        <v>0</v>
      </c>
      <c r="M33" s="77">
        <f t="shared" si="4"/>
        <v>0</v>
      </c>
      <c r="N33" s="77">
        <f t="shared" si="4"/>
        <v>0</v>
      </c>
      <c r="O33" s="60" t="e">
        <f t="shared" si="0"/>
        <v>#DIV/0!</v>
      </c>
      <c r="P33" s="79"/>
      <c r="Q33" s="77"/>
      <c r="R33" s="79"/>
    </row>
    <row r="34" s="1" customFormat="1" ht="55" hidden="1" customHeight="1" spans="1:18">
      <c r="A34" s="12" t="s">
        <v>71</v>
      </c>
      <c r="B34" s="23" t="s">
        <v>72</v>
      </c>
      <c r="C34" s="19">
        <v>44727</v>
      </c>
      <c r="D34" s="12" t="s">
        <v>73</v>
      </c>
      <c r="E34" s="19">
        <v>45107</v>
      </c>
      <c r="F34" s="24" t="s">
        <v>89</v>
      </c>
      <c r="G34" s="42" t="s">
        <v>175</v>
      </c>
      <c r="H34" s="24" t="s">
        <v>176</v>
      </c>
      <c r="I34" s="57" t="s">
        <v>53</v>
      </c>
      <c r="J34" s="57" t="s">
        <v>75</v>
      </c>
      <c r="K34" s="57" t="s">
        <v>55</v>
      </c>
      <c r="L34" s="80">
        <v>175000</v>
      </c>
      <c r="M34" s="81">
        <v>175000</v>
      </c>
      <c r="N34" s="71">
        <f t="shared" ref="N34:N37" si="5">L34-M34</f>
        <v>0</v>
      </c>
      <c r="O34" s="72">
        <f t="shared" ref="O34:O39" si="6">M34/L34</f>
        <v>1</v>
      </c>
      <c r="P34" s="66" t="s">
        <v>56</v>
      </c>
      <c r="Q34" s="80"/>
      <c r="R34" s="86" t="s">
        <v>57</v>
      </c>
    </row>
    <row r="35" s="1" customFormat="1" ht="55" hidden="1" customHeight="1" spans="1:18">
      <c r="A35" s="18" t="s">
        <v>76</v>
      </c>
      <c r="B35" s="18" t="s">
        <v>77</v>
      </c>
      <c r="C35" s="19">
        <v>45207</v>
      </c>
      <c r="D35" s="12" t="s">
        <v>78</v>
      </c>
      <c r="E35" s="19">
        <v>45219</v>
      </c>
      <c r="F35" s="12" t="s">
        <v>79</v>
      </c>
      <c r="G35" s="42" t="s">
        <v>175</v>
      </c>
      <c r="H35" s="24" t="s">
        <v>176</v>
      </c>
      <c r="I35" s="57" t="s">
        <v>53</v>
      </c>
      <c r="J35" s="57" t="s">
        <v>75</v>
      </c>
      <c r="K35" s="57" t="s">
        <v>55</v>
      </c>
      <c r="L35" s="80">
        <v>120000</v>
      </c>
      <c r="M35" s="81">
        <v>120000</v>
      </c>
      <c r="N35" s="71">
        <f t="shared" si="5"/>
        <v>0</v>
      </c>
      <c r="O35" s="72">
        <f t="shared" si="6"/>
        <v>1</v>
      </c>
      <c r="P35" s="66" t="s">
        <v>177</v>
      </c>
      <c r="Q35" s="80" t="s">
        <v>56</v>
      </c>
      <c r="R35" s="86" t="s">
        <v>57</v>
      </c>
    </row>
    <row r="36" s="1" customFormat="1" ht="55" hidden="1" customHeight="1" spans="1:18">
      <c r="A36" s="18" t="s">
        <v>47</v>
      </c>
      <c r="B36" s="18" t="s">
        <v>48</v>
      </c>
      <c r="C36" s="19">
        <v>44907</v>
      </c>
      <c r="D36" s="12" t="s">
        <v>49</v>
      </c>
      <c r="E36" s="20">
        <v>44939</v>
      </c>
      <c r="F36" s="12" t="s">
        <v>50</v>
      </c>
      <c r="G36" s="42" t="s">
        <v>175</v>
      </c>
      <c r="H36" s="24" t="s">
        <v>176</v>
      </c>
      <c r="I36" s="57" t="s">
        <v>53</v>
      </c>
      <c r="J36" s="57" t="s">
        <v>54</v>
      </c>
      <c r="K36" s="57" t="s">
        <v>55</v>
      </c>
      <c r="L36" s="80">
        <v>400000</v>
      </c>
      <c r="M36" s="81">
        <v>398000</v>
      </c>
      <c r="N36" s="71">
        <f t="shared" si="5"/>
        <v>2000</v>
      </c>
      <c r="O36" s="72">
        <f t="shared" si="6"/>
        <v>0.995</v>
      </c>
      <c r="P36" s="66" t="s">
        <v>177</v>
      </c>
      <c r="Q36" s="80" t="s">
        <v>56</v>
      </c>
      <c r="R36" s="86" t="s">
        <v>57</v>
      </c>
    </row>
    <row r="37" s="1" customFormat="1" ht="48" hidden="1" customHeight="1" spans="1:18">
      <c r="A37" s="12" t="s">
        <v>117</v>
      </c>
      <c r="B37" s="27" t="s">
        <v>118</v>
      </c>
      <c r="C37" s="19">
        <v>45065</v>
      </c>
      <c r="D37" s="12" t="s">
        <v>119</v>
      </c>
      <c r="E37" s="19">
        <v>45087</v>
      </c>
      <c r="F37" s="18" t="s">
        <v>120</v>
      </c>
      <c r="G37" s="42" t="s">
        <v>175</v>
      </c>
      <c r="H37" s="43" t="s">
        <v>178</v>
      </c>
      <c r="I37" s="57" t="s">
        <v>53</v>
      </c>
      <c r="J37" s="57" t="s">
        <v>54</v>
      </c>
      <c r="K37" s="57" t="s">
        <v>55</v>
      </c>
      <c r="L37" s="80">
        <v>816000</v>
      </c>
      <c r="M37" s="63">
        <v>638400</v>
      </c>
      <c r="N37" s="71">
        <f t="shared" si="5"/>
        <v>177600</v>
      </c>
      <c r="O37" s="72">
        <f t="shared" si="6"/>
        <v>0.782352941176471</v>
      </c>
      <c r="P37" s="70" t="s">
        <v>56</v>
      </c>
      <c r="Q37" s="80" t="s">
        <v>56</v>
      </c>
      <c r="R37" s="88" t="s">
        <v>57</v>
      </c>
    </row>
    <row r="38" customFormat="1" ht="34" hidden="1" customHeight="1" spans="1:18">
      <c r="A38" s="38" t="s">
        <v>17</v>
      </c>
      <c r="B38" s="38"/>
      <c r="C38" s="39"/>
      <c r="D38" s="38"/>
      <c r="E38" s="39"/>
      <c r="F38" s="38"/>
      <c r="G38" s="40"/>
      <c r="H38" s="38"/>
      <c r="I38" s="38"/>
      <c r="J38" s="38"/>
      <c r="K38" s="38"/>
      <c r="L38" s="77">
        <f t="shared" ref="L38:N38" si="7">SUBTOTAL(9,L34:L37)</f>
        <v>0</v>
      </c>
      <c r="M38" s="77">
        <f t="shared" si="7"/>
        <v>0</v>
      </c>
      <c r="N38" s="77">
        <f t="shared" si="7"/>
        <v>0</v>
      </c>
      <c r="O38" s="60" t="e">
        <f t="shared" si="6"/>
        <v>#DIV/0!</v>
      </c>
      <c r="P38" s="79"/>
      <c r="Q38" s="77"/>
      <c r="R38" s="79"/>
    </row>
    <row r="39" s="1" customFormat="1" ht="53" hidden="1" customHeight="1" spans="1:18">
      <c r="A39" s="12" t="s">
        <v>71</v>
      </c>
      <c r="B39" s="23" t="s">
        <v>72</v>
      </c>
      <c r="C39" s="19">
        <v>44727</v>
      </c>
      <c r="D39" s="12" t="s">
        <v>73</v>
      </c>
      <c r="E39" s="19">
        <v>45107</v>
      </c>
      <c r="F39" s="24" t="s">
        <v>89</v>
      </c>
      <c r="G39" s="42" t="s">
        <v>179</v>
      </c>
      <c r="H39" s="21" t="s">
        <v>180</v>
      </c>
      <c r="I39" s="57" t="s">
        <v>53</v>
      </c>
      <c r="J39" s="70" t="s">
        <v>75</v>
      </c>
      <c r="K39" s="70" t="s">
        <v>55</v>
      </c>
      <c r="L39" s="76">
        <v>300000</v>
      </c>
      <c r="M39" s="82">
        <v>297800</v>
      </c>
      <c r="N39" s="71">
        <f t="shared" ref="N39:N48" si="8">L39-M39</f>
        <v>2200</v>
      </c>
      <c r="O39" s="83">
        <f t="shared" si="6"/>
        <v>0.992666666666667</v>
      </c>
      <c r="P39" s="70" t="s">
        <v>56</v>
      </c>
      <c r="Q39" s="80" t="s">
        <v>56</v>
      </c>
      <c r="R39" s="86" t="s">
        <v>57</v>
      </c>
    </row>
    <row r="40" customFormat="1" ht="28" hidden="1" customHeight="1" spans="1:18">
      <c r="A40" s="38" t="s">
        <v>18</v>
      </c>
      <c r="B40" s="38"/>
      <c r="C40" s="39"/>
      <c r="D40" s="38"/>
      <c r="E40" s="39"/>
      <c r="F40" s="38"/>
      <c r="G40" s="40"/>
      <c r="H40" s="38"/>
      <c r="I40" s="38"/>
      <c r="J40" s="38"/>
      <c r="K40" s="38"/>
      <c r="L40" s="77">
        <f t="shared" ref="L40:O40" si="9">SUBTOTAL(9,L39:L39)</f>
        <v>0</v>
      </c>
      <c r="M40" s="77">
        <f t="shared" si="9"/>
        <v>0</v>
      </c>
      <c r="N40" s="77">
        <f t="shared" si="9"/>
        <v>0</v>
      </c>
      <c r="O40" s="77">
        <f t="shared" si="9"/>
        <v>0</v>
      </c>
      <c r="P40" s="79"/>
      <c r="Q40" s="77"/>
      <c r="R40" s="79"/>
    </row>
    <row r="41" customFormat="1" ht="48" spans="1:18">
      <c r="A41" s="18" t="s">
        <v>47</v>
      </c>
      <c r="B41" s="18" t="s">
        <v>48</v>
      </c>
      <c r="C41" s="19">
        <v>44907</v>
      </c>
      <c r="D41" s="12" t="s">
        <v>49</v>
      </c>
      <c r="E41" s="20">
        <v>44939</v>
      </c>
      <c r="F41" s="12" t="s">
        <v>50</v>
      </c>
      <c r="G41" s="22" t="s">
        <v>181</v>
      </c>
      <c r="H41" s="22" t="s">
        <v>182</v>
      </c>
      <c r="I41" s="57" t="s">
        <v>53</v>
      </c>
      <c r="J41" s="57" t="s">
        <v>54</v>
      </c>
      <c r="K41" s="57" t="s">
        <v>55</v>
      </c>
      <c r="L41" s="62">
        <v>6500000</v>
      </c>
      <c r="M41" s="71">
        <v>6451583.18</v>
      </c>
      <c r="N41" s="64">
        <f t="shared" si="8"/>
        <v>48416.8200000003</v>
      </c>
      <c r="O41" s="65">
        <f t="shared" ref="O41:O79" si="10">M41/L41</f>
        <v>0.992551258461538</v>
      </c>
      <c r="P41" s="66" t="s">
        <v>55</v>
      </c>
      <c r="Q41" s="62" t="s">
        <v>55</v>
      </c>
      <c r="R41" s="86" t="s">
        <v>57</v>
      </c>
    </row>
    <row r="42" customFormat="1" ht="48" hidden="1" spans="1:18">
      <c r="A42" s="18" t="s">
        <v>47</v>
      </c>
      <c r="B42" s="18" t="s">
        <v>48</v>
      </c>
      <c r="C42" s="19">
        <v>44907</v>
      </c>
      <c r="D42" s="12" t="s">
        <v>49</v>
      </c>
      <c r="E42" s="20">
        <v>44939</v>
      </c>
      <c r="F42" s="12" t="s">
        <v>50</v>
      </c>
      <c r="G42" s="22" t="s">
        <v>181</v>
      </c>
      <c r="H42" s="22" t="s">
        <v>183</v>
      </c>
      <c r="I42" s="57" t="s">
        <v>53</v>
      </c>
      <c r="J42" s="57" t="s">
        <v>54</v>
      </c>
      <c r="K42" s="57" t="s">
        <v>55</v>
      </c>
      <c r="L42" s="62">
        <v>2000000</v>
      </c>
      <c r="M42" s="71">
        <v>1859941.41</v>
      </c>
      <c r="N42" s="64">
        <f t="shared" si="8"/>
        <v>140058.59</v>
      </c>
      <c r="O42" s="65">
        <f t="shared" si="10"/>
        <v>0.929970705</v>
      </c>
      <c r="P42" s="66" t="s">
        <v>56</v>
      </c>
      <c r="Q42" s="62" t="s">
        <v>55</v>
      </c>
      <c r="R42" s="86" t="s">
        <v>57</v>
      </c>
    </row>
    <row r="43" customFormat="1" ht="48" hidden="1" spans="1:18">
      <c r="A43" s="12" t="s">
        <v>84</v>
      </c>
      <c r="B43" s="18" t="s">
        <v>85</v>
      </c>
      <c r="C43" s="19">
        <v>44945</v>
      </c>
      <c r="D43" s="12" t="s">
        <v>86</v>
      </c>
      <c r="E43" s="20">
        <v>44960</v>
      </c>
      <c r="F43" s="26" t="s">
        <v>87</v>
      </c>
      <c r="G43" s="22" t="s">
        <v>181</v>
      </c>
      <c r="H43" s="22" t="s">
        <v>183</v>
      </c>
      <c r="I43" s="57" t="s">
        <v>53</v>
      </c>
      <c r="J43" s="68" t="s">
        <v>75</v>
      </c>
      <c r="K43" s="57" t="s">
        <v>55</v>
      </c>
      <c r="L43" s="62">
        <v>1390000</v>
      </c>
      <c r="M43" s="71">
        <v>870000</v>
      </c>
      <c r="N43" s="64">
        <f t="shared" si="8"/>
        <v>520000</v>
      </c>
      <c r="O43" s="65">
        <f t="shared" si="10"/>
        <v>0.62589928057554</v>
      </c>
      <c r="P43" s="66" t="s">
        <v>56</v>
      </c>
      <c r="Q43" s="62" t="s">
        <v>55</v>
      </c>
      <c r="R43" s="86" t="s">
        <v>57</v>
      </c>
    </row>
    <row r="44" customFormat="1" ht="48" hidden="1" spans="1:18">
      <c r="A44" s="18" t="s">
        <v>47</v>
      </c>
      <c r="B44" s="18" t="s">
        <v>48</v>
      </c>
      <c r="C44" s="19">
        <v>44907</v>
      </c>
      <c r="D44" s="12" t="s">
        <v>49</v>
      </c>
      <c r="E44" s="20">
        <v>44939</v>
      </c>
      <c r="F44" s="12" t="s">
        <v>50</v>
      </c>
      <c r="G44" s="22" t="s">
        <v>181</v>
      </c>
      <c r="H44" s="22" t="s">
        <v>184</v>
      </c>
      <c r="I44" s="57" t="s">
        <v>53</v>
      </c>
      <c r="J44" s="57" t="s">
        <v>54</v>
      </c>
      <c r="K44" s="57" t="s">
        <v>55</v>
      </c>
      <c r="L44" s="62">
        <v>2000000</v>
      </c>
      <c r="M44" s="71">
        <v>1643369.01</v>
      </c>
      <c r="N44" s="64">
        <f t="shared" si="8"/>
        <v>356630.99</v>
      </c>
      <c r="O44" s="65">
        <f t="shared" si="10"/>
        <v>0.821684505</v>
      </c>
      <c r="P44" s="66" t="s">
        <v>56</v>
      </c>
      <c r="Q44" s="62" t="s">
        <v>55</v>
      </c>
      <c r="R44" s="86" t="s">
        <v>57</v>
      </c>
    </row>
    <row r="45" customFormat="1" ht="48" hidden="1" spans="1:18">
      <c r="A45" s="12" t="s">
        <v>84</v>
      </c>
      <c r="B45" s="18" t="s">
        <v>85</v>
      </c>
      <c r="C45" s="19">
        <v>44945</v>
      </c>
      <c r="D45" s="12" t="s">
        <v>86</v>
      </c>
      <c r="E45" s="20">
        <v>44960</v>
      </c>
      <c r="F45" s="26" t="s">
        <v>87</v>
      </c>
      <c r="G45" s="22" t="s">
        <v>181</v>
      </c>
      <c r="H45" s="22" t="s">
        <v>184</v>
      </c>
      <c r="I45" s="57" t="s">
        <v>53</v>
      </c>
      <c r="J45" s="68" t="s">
        <v>75</v>
      </c>
      <c r="K45" s="57" t="s">
        <v>55</v>
      </c>
      <c r="L45" s="62">
        <v>2000000</v>
      </c>
      <c r="M45" s="71">
        <v>2000000</v>
      </c>
      <c r="N45" s="64">
        <f t="shared" si="8"/>
        <v>0</v>
      </c>
      <c r="O45" s="65">
        <f t="shared" si="10"/>
        <v>1</v>
      </c>
      <c r="P45" s="66" t="s">
        <v>56</v>
      </c>
      <c r="Q45" s="62" t="s">
        <v>55</v>
      </c>
      <c r="R45" s="86" t="s">
        <v>57</v>
      </c>
    </row>
    <row r="46" s="1" customFormat="1" ht="40" hidden="1" customHeight="1" spans="1:18">
      <c r="A46" s="12"/>
      <c r="B46" s="18"/>
      <c r="C46" s="19"/>
      <c r="D46" s="12" t="s">
        <v>101</v>
      </c>
      <c r="E46" s="20">
        <v>45051</v>
      </c>
      <c r="F46" s="12" t="s">
        <v>102</v>
      </c>
      <c r="G46" s="22" t="s">
        <v>181</v>
      </c>
      <c r="H46" s="12" t="s">
        <v>184</v>
      </c>
      <c r="I46" s="57" t="s">
        <v>53</v>
      </c>
      <c r="J46" s="70" t="s">
        <v>103</v>
      </c>
      <c r="K46" s="57" t="s">
        <v>55</v>
      </c>
      <c r="L46" s="62">
        <v>125000</v>
      </c>
      <c r="M46" s="71"/>
      <c r="N46" s="71">
        <f t="shared" si="8"/>
        <v>125000</v>
      </c>
      <c r="O46" s="72">
        <f t="shared" si="10"/>
        <v>0</v>
      </c>
      <c r="P46" s="66" t="s">
        <v>56</v>
      </c>
      <c r="Q46" s="62" t="s">
        <v>55</v>
      </c>
      <c r="R46" s="86" t="s">
        <v>57</v>
      </c>
    </row>
    <row r="47" customFormat="1" ht="48" spans="1:18">
      <c r="A47" s="12" t="s">
        <v>84</v>
      </c>
      <c r="B47" s="18" t="s">
        <v>85</v>
      </c>
      <c r="C47" s="19">
        <v>44945</v>
      </c>
      <c r="D47" s="12" t="s">
        <v>86</v>
      </c>
      <c r="E47" s="20">
        <v>44960</v>
      </c>
      <c r="F47" s="26" t="s">
        <v>87</v>
      </c>
      <c r="G47" s="44" t="s">
        <v>181</v>
      </c>
      <c r="H47" s="44" t="s">
        <v>185</v>
      </c>
      <c r="I47" s="57" t="s">
        <v>53</v>
      </c>
      <c r="J47" s="68" t="s">
        <v>75</v>
      </c>
      <c r="K47" s="57" t="s">
        <v>55</v>
      </c>
      <c r="L47" s="62">
        <v>985000</v>
      </c>
      <c r="M47" s="62">
        <v>985000</v>
      </c>
      <c r="N47" s="64">
        <f t="shared" si="8"/>
        <v>0</v>
      </c>
      <c r="O47" s="65">
        <f t="shared" si="10"/>
        <v>1</v>
      </c>
      <c r="P47" s="66" t="s">
        <v>55</v>
      </c>
      <c r="Q47" s="62" t="s">
        <v>55</v>
      </c>
      <c r="R47" s="86" t="s">
        <v>57</v>
      </c>
    </row>
    <row r="48" customFormat="1" ht="45" customHeight="1" spans="1:18">
      <c r="A48" s="12" t="s">
        <v>84</v>
      </c>
      <c r="B48" s="18" t="s">
        <v>85</v>
      </c>
      <c r="C48" s="19">
        <v>44945</v>
      </c>
      <c r="D48" s="12" t="s">
        <v>86</v>
      </c>
      <c r="E48" s="20">
        <v>44960</v>
      </c>
      <c r="F48" s="26" t="s">
        <v>87</v>
      </c>
      <c r="G48" s="44" t="s">
        <v>181</v>
      </c>
      <c r="H48" s="44" t="s">
        <v>185</v>
      </c>
      <c r="I48" s="57" t="s">
        <v>53</v>
      </c>
      <c r="J48" s="68" t="s">
        <v>75</v>
      </c>
      <c r="K48" s="57" t="s">
        <v>55</v>
      </c>
      <c r="L48" s="62">
        <v>4015000</v>
      </c>
      <c r="M48" s="62">
        <v>4015000</v>
      </c>
      <c r="N48" s="64">
        <f t="shared" si="8"/>
        <v>0</v>
      </c>
      <c r="O48" s="65">
        <f t="shared" si="10"/>
        <v>1</v>
      </c>
      <c r="P48" s="66" t="s">
        <v>55</v>
      </c>
      <c r="Q48" s="62" t="s">
        <v>55</v>
      </c>
      <c r="R48" s="89" t="s">
        <v>172</v>
      </c>
    </row>
    <row r="49" customFormat="1" ht="29" hidden="1" customHeight="1" spans="1:18">
      <c r="A49" s="38" t="s">
        <v>19</v>
      </c>
      <c r="B49" s="38"/>
      <c r="C49" s="39"/>
      <c r="D49" s="38"/>
      <c r="E49" s="39"/>
      <c r="F49" s="38"/>
      <c r="G49" s="40"/>
      <c r="H49" s="38"/>
      <c r="I49" s="38"/>
      <c r="J49" s="38"/>
      <c r="K49" s="38"/>
      <c r="L49" s="77">
        <f t="shared" ref="L49:N49" si="11">SUBTOTAL(9,L41:L48)</f>
        <v>11500000</v>
      </c>
      <c r="M49" s="77">
        <f t="shared" si="11"/>
        <v>11451583.18</v>
      </c>
      <c r="N49" s="77">
        <f t="shared" si="11"/>
        <v>48416.8200000003</v>
      </c>
      <c r="O49" s="60">
        <f t="shared" si="10"/>
        <v>0.99578984173913</v>
      </c>
      <c r="P49" s="79"/>
      <c r="Q49" s="77"/>
      <c r="R49" s="79"/>
    </row>
    <row r="50" customFormat="1" ht="48" spans="1:18">
      <c r="A50" s="18" t="s">
        <v>47</v>
      </c>
      <c r="B50" s="18" t="s">
        <v>48</v>
      </c>
      <c r="C50" s="19">
        <v>44907</v>
      </c>
      <c r="D50" s="12" t="s">
        <v>49</v>
      </c>
      <c r="E50" s="20">
        <v>44939</v>
      </c>
      <c r="F50" s="12" t="s">
        <v>50</v>
      </c>
      <c r="G50" s="21" t="s">
        <v>186</v>
      </c>
      <c r="H50" s="21" t="s">
        <v>187</v>
      </c>
      <c r="I50" s="57" t="s">
        <v>53</v>
      </c>
      <c r="J50" s="57" t="s">
        <v>54</v>
      </c>
      <c r="K50" s="57" t="s">
        <v>55</v>
      </c>
      <c r="L50" s="62">
        <v>5500000</v>
      </c>
      <c r="M50" s="84">
        <v>4800000</v>
      </c>
      <c r="N50" s="64">
        <f t="shared" ref="N50:N56" si="12">L50-M50</f>
        <v>700000</v>
      </c>
      <c r="O50" s="65">
        <f t="shared" si="10"/>
        <v>0.872727272727273</v>
      </c>
      <c r="P50" s="66" t="s">
        <v>55</v>
      </c>
      <c r="Q50" s="62" t="s">
        <v>55</v>
      </c>
      <c r="R50" s="86" t="s">
        <v>57</v>
      </c>
    </row>
    <row r="51" customFormat="1" ht="48" hidden="1" spans="1:18">
      <c r="A51" s="18" t="s">
        <v>47</v>
      </c>
      <c r="B51" s="18" t="s">
        <v>48</v>
      </c>
      <c r="C51" s="19">
        <v>44907</v>
      </c>
      <c r="D51" s="12" t="s">
        <v>49</v>
      </c>
      <c r="E51" s="20">
        <v>44939</v>
      </c>
      <c r="F51" s="12" t="s">
        <v>50</v>
      </c>
      <c r="G51" s="22" t="s">
        <v>186</v>
      </c>
      <c r="H51" s="21" t="s">
        <v>188</v>
      </c>
      <c r="I51" s="57" t="s">
        <v>53</v>
      </c>
      <c r="J51" s="57" t="s">
        <v>54</v>
      </c>
      <c r="K51" s="57" t="s">
        <v>55</v>
      </c>
      <c r="L51" s="76">
        <v>2000000</v>
      </c>
      <c r="M51" s="71">
        <v>2000000</v>
      </c>
      <c r="N51" s="64">
        <f t="shared" si="12"/>
        <v>0</v>
      </c>
      <c r="O51" s="65">
        <f t="shared" si="10"/>
        <v>1</v>
      </c>
      <c r="P51" s="66" t="s">
        <v>56</v>
      </c>
      <c r="Q51" s="62" t="s">
        <v>55</v>
      </c>
      <c r="R51" s="86" t="s">
        <v>57</v>
      </c>
    </row>
    <row r="52" customFormat="1" ht="48" hidden="1" spans="1:18">
      <c r="A52" s="12" t="s">
        <v>84</v>
      </c>
      <c r="B52" s="18" t="s">
        <v>85</v>
      </c>
      <c r="C52" s="19">
        <v>44945</v>
      </c>
      <c r="D52" s="12" t="s">
        <v>86</v>
      </c>
      <c r="E52" s="20">
        <v>44960</v>
      </c>
      <c r="F52" s="26" t="s">
        <v>87</v>
      </c>
      <c r="G52" s="45" t="s">
        <v>186</v>
      </c>
      <c r="H52" s="46" t="s">
        <v>188</v>
      </c>
      <c r="I52" s="57" t="s">
        <v>53</v>
      </c>
      <c r="J52" s="68" t="s">
        <v>75</v>
      </c>
      <c r="K52" s="57" t="s">
        <v>55</v>
      </c>
      <c r="L52" s="76">
        <v>940000</v>
      </c>
      <c r="M52" s="85">
        <v>600000</v>
      </c>
      <c r="N52" s="64">
        <f t="shared" si="12"/>
        <v>340000</v>
      </c>
      <c r="O52" s="65">
        <f t="shared" si="10"/>
        <v>0.638297872340426</v>
      </c>
      <c r="P52" s="66" t="s">
        <v>56</v>
      </c>
      <c r="Q52" s="62" t="s">
        <v>55</v>
      </c>
      <c r="R52" s="86" t="s">
        <v>57</v>
      </c>
    </row>
    <row r="53" customFormat="1" ht="47" hidden="1" customHeight="1" spans="1:18">
      <c r="A53" s="12" t="s">
        <v>84</v>
      </c>
      <c r="B53" s="18" t="s">
        <v>85</v>
      </c>
      <c r="C53" s="19">
        <v>44945</v>
      </c>
      <c r="D53" s="12" t="s">
        <v>86</v>
      </c>
      <c r="E53" s="20">
        <v>44960</v>
      </c>
      <c r="F53" s="26" t="s">
        <v>87</v>
      </c>
      <c r="G53" s="45" t="s">
        <v>186</v>
      </c>
      <c r="H53" s="46" t="s">
        <v>188</v>
      </c>
      <c r="I53" s="57" t="s">
        <v>53</v>
      </c>
      <c r="J53" s="68" t="s">
        <v>75</v>
      </c>
      <c r="K53" s="57" t="s">
        <v>55</v>
      </c>
      <c r="L53" s="76">
        <v>495000</v>
      </c>
      <c r="M53" s="71"/>
      <c r="N53" s="64">
        <f t="shared" si="12"/>
        <v>495000</v>
      </c>
      <c r="O53" s="65">
        <f t="shared" si="10"/>
        <v>0</v>
      </c>
      <c r="P53" s="66" t="s">
        <v>56</v>
      </c>
      <c r="Q53" s="62" t="s">
        <v>55</v>
      </c>
      <c r="R53" s="89" t="s">
        <v>172</v>
      </c>
    </row>
    <row r="54" customFormat="1" ht="48" hidden="1" customHeight="1" spans="1:18">
      <c r="A54" s="18" t="s">
        <v>47</v>
      </c>
      <c r="B54" s="18" t="s">
        <v>48</v>
      </c>
      <c r="C54" s="19">
        <v>44907</v>
      </c>
      <c r="D54" s="12" t="s">
        <v>49</v>
      </c>
      <c r="E54" s="20">
        <v>44939</v>
      </c>
      <c r="F54" s="12" t="s">
        <v>50</v>
      </c>
      <c r="G54" s="22" t="s">
        <v>186</v>
      </c>
      <c r="H54" s="21" t="s">
        <v>189</v>
      </c>
      <c r="I54" s="57" t="s">
        <v>53</v>
      </c>
      <c r="J54" s="57" t="s">
        <v>54</v>
      </c>
      <c r="K54" s="57" t="s">
        <v>55</v>
      </c>
      <c r="L54" s="62">
        <v>2000000</v>
      </c>
      <c r="M54" s="71">
        <v>1900000</v>
      </c>
      <c r="N54" s="64">
        <f t="shared" si="12"/>
        <v>100000</v>
      </c>
      <c r="O54" s="65">
        <f t="shared" si="10"/>
        <v>0.95</v>
      </c>
      <c r="P54" s="66" t="s">
        <v>56</v>
      </c>
      <c r="Q54" s="62" t="s">
        <v>55</v>
      </c>
      <c r="R54" s="90" t="s">
        <v>57</v>
      </c>
    </row>
    <row r="55" customFormat="1" ht="40" hidden="1" customHeight="1" spans="1:18">
      <c r="A55" s="12" t="s">
        <v>84</v>
      </c>
      <c r="B55" s="18" t="s">
        <v>85</v>
      </c>
      <c r="C55" s="19">
        <v>44945</v>
      </c>
      <c r="D55" s="12" t="s">
        <v>86</v>
      </c>
      <c r="E55" s="20">
        <v>44960</v>
      </c>
      <c r="F55" s="26" t="s">
        <v>87</v>
      </c>
      <c r="G55" s="22" t="s">
        <v>186</v>
      </c>
      <c r="H55" s="21" t="s">
        <v>189</v>
      </c>
      <c r="I55" s="57" t="s">
        <v>53</v>
      </c>
      <c r="J55" s="68" t="s">
        <v>75</v>
      </c>
      <c r="K55" s="57" t="s">
        <v>55</v>
      </c>
      <c r="L55" s="62">
        <v>460000</v>
      </c>
      <c r="M55" s="71"/>
      <c r="N55" s="64">
        <f t="shared" si="12"/>
        <v>460000</v>
      </c>
      <c r="O55" s="65">
        <f t="shared" si="10"/>
        <v>0</v>
      </c>
      <c r="P55" s="66" t="s">
        <v>56</v>
      </c>
      <c r="Q55" s="62" t="s">
        <v>55</v>
      </c>
      <c r="R55" s="89" t="s">
        <v>172</v>
      </c>
    </row>
    <row r="56" s="1" customFormat="1" ht="40" customHeight="1" spans="1:18">
      <c r="A56" s="18" t="s">
        <v>76</v>
      </c>
      <c r="B56" s="18" t="s">
        <v>77</v>
      </c>
      <c r="C56" s="19">
        <v>45207</v>
      </c>
      <c r="D56" s="12" t="s">
        <v>78</v>
      </c>
      <c r="E56" s="19">
        <v>45219</v>
      </c>
      <c r="F56" s="12" t="s">
        <v>79</v>
      </c>
      <c r="G56" s="22" t="s">
        <v>186</v>
      </c>
      <c r="H56" s="47" t="s">
        <v>190</v>
      </c>
      <c r="I56" s="57" t="s">
        <v>53</v>
      </c>
      <c r="J56" s="70" t="s">
        <v>75</v>
      </c>
      <c r="K56" s="57" t="s">
        <v>55</v>
      </c>
      <c r="L56" s="62">
        <v>2300000</v>
      </c>
      <c r="M56" s="71"/>
      <c r="N56" s="71">
        <f t="shared" si="12"/>
        <v>2300000</v>
      </c>
      <c r="O56" s="72">
        <f t="shared" si="10"/>
        <v>0</v>
      </c>
      <c r="P56" s="66" t="s">
        <v>55</v>
      </c>
      <c r="Q56" s="62" t="s">
        <v>55</v>
      </c>
      <c r="R56" s="89" t="s">
        <v>57</v>
      </c>
    </row>
    <row r="57" customFormat="1" ht="23" hidden="1" customHeight="1" spans="1:18">
      <c r="A57" s="38" t="s">
        <v>20</v>
      </c>
      <c r="B57" s="38"/>
      <c r="C57" s="39"/>
      <c r="D57" s="38"/>
      <c r="E57" s="39"/>
      <c r="F57" s="38"/>
      <c r="G57" s="40"/>
      <c r="H57" s="38"/>
      <c r="I57" s="38"/>
      <c r="J57" s="38"/>
      <c r="K57" s="38"/>
      <c r="L57" s="77">
        <f t="shared" ref="L57:N57" si="13">SUBTOTAL(9,L50:L56)</f>
        <v>7800000</v>
      </c>
      <c r="M57" s="77">
        <f t="shared" si="13"/>
        <v>4800000</v>
      </c>
      <c r="N57" s="77">
        <f t="shared" si="13"/>
        <v>3000000</v>
      </c>
      <c r="O57" s="60">
        <f t="shared" si="10"/>
        <v>0.615384615384615</v>
      </c>
      <c r="P57" s="79"/>
      <c r="Q57" s="77"/>
      <c r="R57" s="79"/>
    </row>
    <row r="58" customFormat="1" ht="36" hidden="1" spans="1:18">
      <c r="A58" s="18" t="s">
        <v>47</v>
      </c>
      <c r="B58" s="18" t="s">
        <v>48</v>
      </c>
      <c r="C58" s="19">
        <v>44907</v>
      </c>
      <c r="D58" s="12" t="s">
        <v>49</v>
      </c>
      <c r="E58" s="20">
        <v>44939</v>
      </c>
      <c r="F58" s="12" t="s">
        <v>50</v>
      </c>
      <c r="G58" s="21" t="s">
        <v>191</v>
      </c>
      <c r="H58" s="22" t="s">
        <v>192</v>
      </c>
      <c r="I58" s="57" t="s">
        <v>53</v>
      </c>
      <c r="J58" s="57" t="s">
        <v>54</v>
      </c>
      <c r="K58" s="57" t="s">
        <v>55</v>
      </c>
      <c r="L58" s="62">
        <v>3900000</v>
      </c>
      <c r="M58" s="62">
        <v>3900000</v>
      </c>
      <c r="N58" s="64">
        <f t="shared" ref="N58:N61" si="14">L58-M58</f>
        <v>0</v>
      </c>
      <c r="O58" s="65">
        <f t="shared" si="10"/>
        <v>1</v>
      </c>
      <c r="P58" s="66" t="s">
        <v>56</v>
      </c>
      <c r="Q58" s="66" t="s">
        <v>56</v>
      </c>
      <c r="R58" s="66" t="s">
        <v>193</v>
      </c>
    </row>
    <row r="59" s="1" customFormat="1" ht="48" spans="1:18">
      <c r="A59" s="12" t="s">
        <v>117</v>
      </c>
      <c r="B59" s="27" t="s">
        <v>118</v>
      </c>
      <c r="C59" s="19">
        <v>45065</v>
      </c>
      <c r="D59" s="12" t="s">
        <v>119</v>
      </c>
      <c r="E59" s="19">
        <v>45087</v>
      </c>
      <c r="F59" s="18" t="s">
        <v>120</v>
      </c>
      <c r="G59" s="21" t="s">
        <v>191</v>
      </c>
      <c r="H59" s="48" t="s">
        <v>194</v>
      </c>
      <c r="I59" s="57" t="s">
        <v>53</v>
      </c>
      <c r="J59" s="57" t="s">
        <v>54</v>
      </c>
      <c r="K59" s="57" t="s">
        <v>55</v>
      </c>
      <c r="L59" s="62">
        <v>2300000</v>
      </c>
      <c r="M59" s="62">
        <v>2232000</v>
      </c>
      <c r="N59" s="71">
        <f t="shared" si="14"/>
        <v>68000</v>
      </c>
      <c r="O59" s="72">
        <f t="shared" si="10"/>
        <v>0.970434782608696</v>
      </c>
      <c r="P59" s="66" t="s">
        <v>55</v>
      </c>
      <c r="Q59" s="66" t="s">
        <v>56</v>
      </c>
      <c r="R59" s="86" t="s">
        <v>57</v>
      </c>
    </row>
    <row r="60" s="1" customFormat="1" ht="50" customHeight="1" spans="1:18">
      <c r="A60" s="12" t="s">
        <v>117</v>
      </c>
      <c r="B60" s="27" t="s">
        <v>118</v>
      </c>
      <c r="C60" s="19">
        <v>45065</v>
      </c>
      <c r="D60" s="12" t="s">
        <v>119</v>
      </c>
      <c r="E60" s="19">
        <v>45087</v>
      </c>
      <c r="F60" s="18" t="s">
        <v>120</v>
      </c>
      <c r="G60" s="21" t="s">
        <v>191</v>
      </c>
      <c r="H60" s="48" t="s">
        <v>194</v>
      </c>
      <c r="I60" s="57" t="s">
        <v>53</v>
      </c>
      <c r="J60" s="57" t="s">
        <v>54</v>
      </c>
      <c r="K60" s="57" t="s">
        <v>55</v>
      </c>
      <c r="L60" s="62">
        <v>500000</v>
      </c>
      <c r="M60" s="71"/>
      <c r="N60" s="71">
        <f t="shared" si="14"/>
        <v>500000</v>
      </c>
      <c r="O60" s="72">
        <f t="shared" si="10"/>
        <v>0</v>
      </c>
      <c r="P60" s="66" t="s">
        <v>55</v>
      </c>
      <c r="Q60" s="66" t="s">
        <v>56</v>
      </c>
      <c r="R60" s="66" t="s">
        <v>172</v>
      </c>
    </row>
    <row r="61" s="1" customFormat="1" ht="52" hidden="1" customHeight="1" spans="1:18">
      <c r="A61" s="12" t="s">
        <v>195</v>
      </c>
      <c r="B61" s="27" t="s">
        <v>196</v>
      </c>
      <c r="C61" s="19">
        <v>45057</v>
      </c>
      <c r="D61" s="12" t="s">
        <v>197</v>
      </c>
      <c r="E61" s="19">
        <v>45087</v>
      </c>
      <c r="F61" s="12" t="s">
        <v>198</v>
      </c>
      <c r="G61" s="21" t="s">
        <v>191</v>
      </c>
      <c r="H61" s="49" t="s">
        <v>199</v>
      </c>
      <c r="I61" s="57" t="s">
        <v>53</v>
      </c>
      <c r="J61" s="57" t="s">
        <v>75</v>
      </c>
      <c r="K61" s="57" t="s">
        <v>56</v>
      </c>
      <c r="L61" s="62">
        <v>1000000</v>
      </c>
      <c r="M61" s="71">
        <v>398400</v>
      </c>
      <c r="N61" s="71">
        <f t="shared" si="14"/>
        <v>601600</v>
      </c>
      <c r="O61" s="72">
        <f t="shared" si="10"/>
        <v>0.3984</v>
      </c>
      <c r="P61" s="66" t="s">
        <v>56</v>
      </c>
      <c r="Q61" s="66" t="s">
        <v>56</v>
      </c>
      <c r="R61" s="86" t="s">
        <v>57</v>
      </c>
    </row>
    <row r="62" customFormat="1" ht="27" hidden="1" customHeight="1" spans="1:18">
      <c r="A62" s="38" t="s">
        <v>21</v>
      </c>
      <c r="B62" s="38"/>
      <c r="C62" s="39"/>
      <c r="D62" s="38"/>
      <c r="E62" s="39"/>
      <c r="F62" s="38"/>
      <c r="G62" s="40"/>
      <c r="H62" s="38"/>
      <c r="I62" s="38"/>
      <c r="J62" s="38"/>
      <c r="K62" s="38"/>
      <c r="L62" s="77">
        <f t="shared" ref="L62:N62" si="15">SUBTOTAL(9,L58:L61)</f>
        <v>2800000</v>
      </c>
      <c r="M62" s="77">
        <f t="shared" si="15"/>
        <v>2232000</v>
      </c>
      <c r="N62" s="77">
        <f t="shared" si="15"/>
        <v>568000</v>
      </c>
      <c r="O62" s="60">
        <f t="shared" si="10"/>
        <v>0.797142857142857</v>
      </c>
      <c r="P62" s="79"/>
      <c r="Q62" s="77"/>
      <c r="R62" s="79"/>
    </row>
    <row r="63" customFormat="1" ht="48" spans="1:18">
      <c r="A63" s="18" t="s">
        <v>47</v>
      </c>
      <c r="B63" s="18" t="s">
        <v>48</v>
      </c>
      <c r="C63" s="19">
        <v>44907</v>
      </c>
      <c r="D63" s="12" t="s">
        <v>49</v>
      </c>
      <c r="E63" s="20">
        <v>44939</v>
      </c>
      <c r="F63" s="12" t="s">
        <v>50</v>
      </c>
      <c r="G63" s="21" t="s">
        <v>200</v>
      </c>
      <c r="H63" s="21" t="s">
        <v>201</v>
      </c>
      <c r="I63" s="57" t="s">
        <v>53</v>
      </c>
      <c r="J63" s="57" t="s">
        <v>54</v>
      </c>
      <c r="K63" s="57" t="s">
        <v>55</v>
      </c>
      <c r="L63" s="62">
        <v>3220000</v>
      </c>
      <c r="M63" s="71">
        <v>3200000</v>
      </c>
      <c r="N63" s="64">
        <f t="shared" ref="N63:N68" si="16">L63-M63</f>
        <v>20000</v>
      </c>
      <c r="O63" s="65">
        <f t="shared" si="10"/>
        <v>0.993788819875776</v>
      </c>
      <c r="P63" s="66" t="s">
        <v>55</v>
      </c>
      <c r="Q63" s="66" t="s">
        <v>56</v>
      </c>
      <c r="R63" s="86" t="s">
        <v>57</v>
      </c>
    </row>
    <row r="64" customFormat="1" ht="48" hidden="1" spans="1:18">
      <c r="A64" s="18" t="s">
        <v>47</v>
      </c>
      <c r="B64" s="18" t="s">
        <v>48</v>
      </c>
      <c r="C64" s="19">
        <v>44907</v>
      </c>
      <c r="D64" s="12" t="s">
        <v>49</v>
      </c>
      <c r="E64" s="20">
        <v>44939</v>
      </c>
      <c r="F64" s="12" t="s">
        <v>50</v>
      </c>
      <c r="G64" s="33" t="s">
        <v>200</v>
      </c>
      <c r="H64" s="50" t="s">
        <v>202</v>
      </c>
      <c r="I64" s="57" t="s">
        <v>53</v>
      </c>
      <c r="J64" s="57" t="s">
        <v>54</v>
      </c>
      <c r="K64" s="57" t="s">
        <v>55</v>
      </c>
      <c r="L64" s="62">
        <v>1800000</v>
      </c>
      <c r="M64" s="71">
        <v>1602000</v>
      </c>
      <c r="N64" s="64">
        <f t="shared" si="16"/>
        <v>198000</v>
      </c>
      <c r="O64" s="65">
        <f t="shared" si="10"/>
        <v>0.89</v>
      </c>
      <c r="P64" s="66" t="s">
        <v>56</v>
      </c>
      <c r="Q64" s="66" t="s">
        <v>56</v>
      </c>
      <c r="R64" s="86" t="s">
        <v>57</v>
      </c>
    </row>
    <row r="65" customFormat="1" ht="25" hidden="1" customHeight="1" spans="1:18">
      <c r="A65" s="38" t="s">
        <v>22</v>
      </c>
      <c r="B65" s="38"/>
      <c r="C65" s="39"/>
      <c r="D65" s="38"/>
      <c r="E65" s="39"/>
      <c r="F65" s="38"/>
      <c r="G65" s="40"/>
      <c r="H65" s="38"/>
      <c r="I65" s="38"/>
      <c r="J65" s="38"/>
      <c r="K65" s="38"/>
      <c r="L65" s="77">
        <f t="shared" ref="L65:N65" si="17">SUBTOTAL(9,L63:L64)</f>
        <v>3220000</v>
      </c>
      <c r="M65" s="77">
        <f t="shared" si="17"/>
        <v>3200000</v>
      </c>
      <c r="N65" s="77">
        <f t="shared" si="17"/>
        <v>20000</v>
      </c>
      <c r="O65" s="60">
        <f t="shared" si="10"/>
        <v>0.993788819875776</v>
      </c>
      <c r="P65" s="79"/>
      <c r="Q65" s="77"/>
      <c r="R65" s="79"/>
    </row>
    <row r="66" customFormat="1" ht="48" spans="1:18">
      <c r="A66" s="18" t="s">
        <v>47</v>
      </c>
      <c r="B66" s="18" t="s">
        <v>48</v>
      </c>
      <c r="C66" s="19">
        <v>44907</v>
      </c>
      <c r="D66" s="12" t="s">
        <v>49</v>
      </c>
      <c r="E66" s="20">
        <v>44939</v>
      </c>
      <c r="F66" s="12" t="s">
        <v>50</v>
      </c>
      <c r="G66" s="46" t="s">
        <v>203</v>
      </c>
      <c r="H66" s="46" t="s">
        <v>204</v>
      </c>
      <c r="I66" s="57" t="s">
        <v>53</v>
      </c>
      <c r="J66" s="57" t="s">
        <v>54</v>
      </c>
      <c r="K66" s="57" t="s">
        <v>55</v>
      </c>
      <c r="L66" s="62">
        <v>90000</v>
      </c>
      <c r="M66" s="62">
        <v>90000</v>
      </c>
      <c r="N66" s="64">
        <f t="shared" si="16"/>
        <v>0</v>
      </c>
      <c r="O66" s="65">
        <f t="shared" si="10"/>
        <v>1</v>
      </c>
      <c r="P66" s="66" t="s">
        <v>55</v>
      </c>
      <c r="Q66" s="66" t="s">
        <v>55</v>
      </c>
      <c r="R66" s="86" t="s">
        <v>57</v>
      </c>
    </row>
    <row r="67" customFormat="1" ht="45" customHeight="1" spans="1:18">
      <c r="A67" s="18" t="s">
        <v>47</v>
      </c>
      <c r="B67" s="18" t="s">
        <v>48</v>
      </c>
      <c r="C67" s="19">
        <v>44907</v>
      </c>
      <c r="D67" s="12" t="s">
        <v>49</v>
      </c>
      <c r="E67" s="20">
        <v>44939</v>
      </c>
      <c r="F67" s="12" t="s">
        <v>50</v>
      </c>
      <c r="G67" s="46" t="s">
        <v>203</v>
      </c>
      <c r="H67" s="46" t="s">
        <v>204</v>
      </c>
      <c r="I67" s="57" t="s">
        <v>53</v>
      </c>
      <c r="J67" s="57" t="s">
        <v>54</v>
      </c>
      <c r="K67" s="57" t="s">
        <v>55</v>
      </c>
      <c r="L67" s="62">
        <v>2410000</v>
      </c>
      <c r="M67" s="62">
        <v>2410000</v>
      </c>
      <c r="N67" s="64">
        <f t="shared" si="16"/>
        <v>0</v>
      </c>
      <c r="O67" s="65">
        <f t="shared" si="10"/>
        <v>1</v>
      </c>
      <c r="P67" s="66" t="s">
        <v>55</v>
      </c>
      <c r="Q67" s="66" t="s">
        <v>55</v>
      </c>
      <c r="R67" s="66" t="s">
        <v>172</v>
      </c>
    </row>
    <row r="68" customFormat="1" ht="48" spans="1:18">
      <c r="A68" s="18" t="s">
        <v>47</v>
      </c>
      <c r="B68" s="18" t="s">
        <v>48</v>
      </c>
      <c r="C68" s="19">
        <v>44907</v>
      </c>
      <c r="D68" s="12" t="s">
        <v>49</v>
      </c>
      <c r="E68" s="20">
        <v>44939</v>
      </c>
      <c r="F68" s="12" t="s">
        <v>50</v>
      </c>
      <c r="G68" s="21" t="s">
        <v>203</v>
      </c>
      <c r="H68" s="27" t="s">
        <v>205</v>
      </c>
      <c r="I68" s="57" t="s">
        <v>53</v>
      </c>
      <c r="J68" s="57" t="s">
        <v>54</v>
      </c>
      <c r="K68" s="57" t="s">
        <v>55</v>
      </c>
      <c r="L68" s="76">
        <v>2650000</v>
      </c>
      <c r="M68" s="76">
        <v>2650000</v>
      </c>
      <c r="N68" s="64">
        <f t="shared" si="16"/>
        <v>0</v>
      </c>
      <c r="O68" s="65">
        <f t="shared" si="10"/>
        <v>1</v>
      </c>
      <c r="P68" s="66" t="s">
        <v>55</v>
      </c>
      <c r="Q68" s="66" t="s">
        <v>55</v>
      </c>
      <c r="R68" s="86" t="s">
        <v>57</v>
      </c>
    </row>
    <row r="69" customFormat="1" ht="29" hidden="1" customHeight="1" spans="1:18">
      <c r="A69" s="38" t="s">
        <v>23</v>
      </c>
      <c r="B69" s="38"/>
      <c r="C69" s="39"/>
      <c r="D69" s="38"/>
      <c r="E69" s="39"/>
      <c r="F69" s="38"/>
      <c r="G69" s="40"/>
      <c r="H69" s="38"/>
      <c r="I69" s="38"/>
      <c r="J69" s="38"/>
      <c r="K69" s="38"/>
      <c r="L69" s="77">
        <f t="shared" ref="L69:N69" si="18">SUBTOTAL(9,L66:L68)</f>
        <v>5150000</v>
      </c>
      <c r="M69" s="77">
        <f t="shared" si="18"/>
        <v>5150000</v>
      </c>
      <c r="N69" s="77">
        <f t="shared" si="18"/>
        <v>0</v>
      </c>
      <c r="O69" s="60">
        <f t="shared" si="10"/>
        <v>1</v>
      </c>
      <c r="P69" s="79"/>
      <c r="Q69" s="77"/>
      <c r="R69" s="79"/>
    </row>
    <row r="70" customFormat="1" ht="72" customHeight="1" spans="1:18">
      <c r="A70" s="18" t="s">
        <v>47</v>
      </c>
      <c r="B70" s="18" t="s">
        <v>48</v>
      </c>
      <c r="C70" s="19">
        <v>44907</v>
      </c>
      <c r="D70" s="12" t="s">
        <v>49</v>
      </c>
      <c r="E70" s="20">
        <v>44939</v>
      </c>
      <c r="F70" s="12" t="s">
        <v>50</v>
      </c>
      <c r="G70" s="21" t="s">
        <v>206</v>
      </c>
      <c r="H70" s="21" t="s">
        <v>207</v>
      </c>
      <c r="I70" s="57" t="s">
        <v>53</v>
      </c>
      <c r="J70" s="57" t="s">
        <v>54</v>
      </c>
      <c r="K70" s="57" t="s">
        <v>55</v>
      </c>
      <c r="L70" s="62">
        <v>2030000</v>
      </c>
      <c r="M70" s="62">
        <v>2030000</v>
      </c>
      <c r="N70" s="64">
        <f t="shared" ref="N70:N74" si="19">L70-M70</f>
        <v>0</v>
      </c>
      <c r="O70" s="65">
        <f t="shared" si="10"/>
        <v>1</v>
      </c>
      <c r="P70" s="66" t="s">
        <v>55</v>
      </c>
      <c r="Q70" s="74" t="s">
        <v>56</v>
      </c>
      <c r="R70" s="86" t="s">
        <v>122</v>
      </c>
    </row>
    <row r="71" customFormat="1" ht="36" spans="1:18">
      <c r="A71" s="18" t="s">
        <v>47</v>
      </c>
      <c r="B71" s="18" t="s">
        <v>48</v>
      </c>
      <c r="C71" s="19">
        <v>44907</v>
      </c>
      <c r="D71" s="12" t="s">
        <v>49</v>
      </c>
      <c r="E71" s="20">
        <v>44939</v>
      </c>
      <c r="F71" s="12" t="s">
        <v>50</v>
      </c>
      <c r="G71" s="21" t="s">
        <v>206</v>
      </c>
      <c r="H71" s="21" t="s">
        <v>208</v>
      </c>
      <c r="I71" s="57" t="s">
        <v>53</v>
      </c>
      <c r="J71" s="57" t="s">
        <v>54</v>
      </c>
      <c r="K71" s="57" t="s">
        <v>55</v>
      </c>
      <c r="L71" s="62">
        <v>250000</v>
      </c>
      <c r="M71" s="63">
        <v>249983</v>
      </c>
      <c r="N71" s="64">
        <f t="shared" si="19"/>
        <v>17</v>
      </c>
      <c r="O71" s="65">
        <f t="shared" si="10"/>
        <v>0.999932</v>
      </c>
      <c r="P71" s="66" t="s">
        <v>55</v>
      </c>
      <c r="Q71" s="74" t="s">
        <v>56</v>
      </c>
      <c r="R71" s="86" t="s">
        <v>122</v>
      </c>
    </row>
    <row r="72" customFormat="1" ht="24" hidden="1" customHeight="1" spans="1:18">
      <c r="A72" s="38" t="s">
        <v>24</v>
      </c>
      <c r="B72" s="38"/>
      <c r="C72" s="39"/>
      <c r="D72" s="38"/>
      <c r="E72" s="39"/>
      <c r="F72" s="38"/>
      <c r="G72" s="40"/>
      <c r="H72" s="38"/>
      <c r="I72" s="38"/>
      <c r="J72" s="38"/>
      <c r="K72" s="38"/>
      <c r="L72" s="77">
        <f t="shared" ref="L72:N72" si="20">SUBTOTAL(9,L70:L71)</f>
        <v>2280000</v>
      </c>
      <c r="M72" s="77">
        <f t="shared" si="20"/>
        <v>2279983</v>
      </c>
      <c r="N72" s="77">
        <f t="shared" si="20"/>
        <v>17</v>
      </c>
      <c r="O72" s="60">
        <f t="shared" si="10"/>
        <v>0.999992543859649</v>
      </c>
      <c r="P72" s="79"/>
      <c r="Q72" s="77"/>
      <c r="R72" s="79"/>
    </row>
    <row r="73" s="1" customFormat="1" ht="43" hidden="1" customHeight="1" spans="1:18">
      <c r="A73" s="12" t="s">
        <v>195</v>
      </c>
      <c r="B73" s="27" t="s">
        <v>196</v>
      </c>
      <c r="C73" s="19">
        <v>45057</v>
      </c>
      <c r="D73" s="12" t="s">
        <v>197</v>
      </c>
      <c r="E73" s="19">
        <v>45087</v>
      </c>
      <c r="F73" s="12" t="s">
        <v>198</v>
      </c>
      <c r="G73" s="91" t="s">
        <v>209</v>
      </c>
      <c r="H73" s="49" t="s">
        <v>210</v>
      </c>
      <c r="I73" s="57" t="s">
        <v>53</v>
      </c>
      <c r="J73" s="94" t="s">
        <v>75</v>
      </c>
      <c r="K73" s="70" t="s">
        <v>56</v>
      </c>
      <c r="L73" s="80">
        <v>250000</v>
      </c>
      <c r="M73" s="80">
        <v>250000</v>
      </c>
      <c r="N73" s="71">
        <f t="shared" si="19"/>
        <v>0</v>
      </c>
      <c r="O73" s="72">
        <f t="shared" si="10"/>
        <v>1</v>
      </c>
      <c r="P73" s="70" t="s">
        <v>56</v>
      </c>
      <c r="Q73" s="80" t="s">
        <v>56</v>
      </c>
      <c r="R73" s="86" t="s">
        <v>57</v>
      </c>
    </row>
    <row r="74" s="1" customFormat="1" ht="43" hidden="1" customHeight="1" spans="1:18">
      <c r="A74" s="18" t="s">
        <v>76</v>
      </c>
      <c r="B74" s="18" t="s">
        <v>77</v>
      </c>
      <c r="C74" s="19">
        <v>45207</v>
      </c>
      <c r="D74" s="12" t="s">
        <v>78</v>
      </c>
      <c r="E74" s="19">
        <v>45219</v>
      </c>
      <c r="F74" s="12" t="s">
        <v>79</v>
      </c>
      <c r="G74" s="91" t="s">
        <v>209</v>
      </c>
      <c r="H74" s="33" t="s">
        <v>211</v>
      </c>
      <c r="I74" s="57" t="s">
        <v>53</v>
      </c>
      <c r="J74" s="94" t="s">
        <v>75</v>
      </c>
      <c r="K74" s="70" t="s">
        <v>55</v>
      </c>
      <c r="L74" s="80">
        <v>1923300</v>
      </c>
      <c r="M74" s="80">
        <v>572004</v>
      </c>
      <c r="N74" s="71">
        <f t="shared" si="19"/>
        <v>1351296</v>
      </c>
      <c r="O74" s="72">
        <f t="shared" si="10"/>
        <v>0.297407580720636</v>
      </c>
      <c r="P74" s="70" t="s">
        <v>56</v>
      </c>
      <c r="Q74" s="80" t="s">
        <v>56</v>
      </c>
      <c r="R74" s="86" t="s">
        <v>57</v>
      </c>
    </row>
    <row r="75" customFormat="1" ht="24" hidden="1" customHeight="1" spans="1:18">
      <c r="A75" s="38" t="s">
        <v>27</v>
      </c>
      <c r="B75" s="38"/>
      <c r="C75" s="39"/>
      <c r="D75" s="38"/>
      <c r="E75" s="39"/>
      <c r="F75" s="38"/>
      <c r="G75" s="40"/>
      <c r="H75" s="38"/>
      <c r="I75" s="38"/>
      <c r="J75" s="38"/>
      <c r="K75" s="38"/>
      <c r="L75" s="77">
        <f t="shared" ref="L75:N75" si="21">SUBTOTAL(9,L73:L74)</f>
        <v>0</v>
      </c>
      <c r="M75" s="77">
        <f t="shared" si="21"/>
        <v>0</v>
      </c>
      <c r="N75" s="77">
        <f t="shared" si="21"/>
        <v>0</v>
      </c>
      <c r="O75" s="60" t="e">
        <f t="shared" si="10"/>
        <v>#DIV/0!</v>
      </c>
      <c r="P75" s="79"/>
      <c r="Q75" s="77"/>
      <c r="R75" s="79"/>
    </row>
    <row r="76" customFormat="1" ht="54" hidden="1" customHeight="1" spans="1:18">
      <c r="A76" s="12" t="s">
        <v>71</v>
      </c>
      <c r="B76" s="23" t="s">
        <v>72</v>
      </c>
      <c r="C76" s="19">
        <v>45092</v>
      </c>
      <c r="D76" s="12" t="s">
        <v>73</v>
      </c>
      <c r="E76" s="19">
        <v>45107</v>
      </c>
      <c r="F76" s="24" t="s">
        <v>89</v>
      </c>
      <c r="G76" s="33" t="s">
        <v>212</v>
      </c>
      <c r="H76" s="21" t="s">
        <v>213</v>
      </c>
      <c r="I76" s="57" t="s">
        <v>53</v>
      </c>
      <c r="J76" s="94" t="s">
        <v>75</v>
      </c>
      <c r="K76" s="70" t="s">
        <v>55</v>
      </c>
      <c r="L76" s="62">
        <v>600000</v>
      </c>
      <c r="M76" s="80">
        <v>600000</v>
      </c>
      <c r="N76" s="64">
        <f>L76-M76</f>
        <v>0</v>
      </c>
      <c r="O76" s="65">
        <f t="shared" si="10"/>
        <v>1</v>
      </c>
      <c r="P76" s="70" t="s">
        <v>56</v>
      </c>
      <c r="Q76" s="80" t="s">
        <v>56</v>
      </c>
      <c r="R76" s="86" t="s">
        <v>57</v>
      </c>
    </row>
    <row r="77" customFormat="1" ht="38" hidden="1" customHeight="1" spans="1:18">
      <c r="A77" s="92" t="s">
        <v>25</v>
      </c>
      <c r="B77" s="93"/>
      <c r="C77" s="93"/>
      <c r="D77" s="93"/>
      <c r="E77" s="93"/>
      <c r="F77" s="93"/>
      <c r="G77" s="93"/>
      <c r="H77" s="93"/>
      <c r="I77" s="93"/>
      <c r="J77" s="93"/>
      <c r="K77" s="95"/>
      <c r="L77" s="77">
        <f t="shared" ref="L77:N77" si="22">SUBTOTAL(9,L76:L76)</f>
        <v>0</v>
      </c>
      <c r="M77" s="77">
        <f t="shared" si="22"/>
        <v>0</v>
      </c>
      <c r="N77" s="77">
        <f t="shared" si="22"/>
        <v>0</v>
      </c>
      <c r="O77" s="60" t="e">
        <f t="shared" si="10"/>
        <v>#DIV/0!</v>
      </c>
      <c r="P77" s="96"/>
      <c r="Q77" s="96"/>
      <c r="R77" s="96"/>
    </row>
    <row r="78" s="1" customFormat="1" ht="48" spans="1:18">
      <c r="A78" s="18" t="s">
        <v>76</v>
      </c>
      <c r="B78" s="18" t="s">
        <v>77</v>
      </c>
      <c r="C78" s="19">
        <v>45207</v>
      </c>
      <c r="D78" s="12" t="s">
        <v>78</v>
      </c>
      <c r="E78" s="19">
        <v>45219</v>
      </c>
      <c r="F78" s="12" t="s">
        <v>79</v>
      </c>
      <c r="G78" s="33" t="s">
        <v>214</v>
      </c>
      <c r="H78" s="33" t="s">
        <v>215</v>
      </c>
      <c r="I78" s="97" t="s">
        <v>53</v>
      </c>
      <c r="J78" s="98" t="s">
        <v>75</v>
      </c>
      <c r="K78" s="52" t="s">
        <v>55</v>
      </c>
      <c r="L78" s="99">
        <v>500000</v>
      </c>
      <c r="M78" s="100">
        <v>149400</v>
      </c>
      <c r="N78" s="101">
        <f>L78-M78</f>
        <v>350600</v>
      </c>
      <c r="O78" s="102">
        <f t="shared" si="10"/>
        <v>0.2988</v>
      </c>
      <c r="P78" s="94" t="s">
        <v>55</v>
      </c>
      <c r="Q78" s="55" t="s">
        <v>56</v>
      </c>
      <c r="R78" s="103" t="s">
        <v>57</v>
      </c>
    </row>
    <row r="79" customFormat="1" ht="30" customHeight="1" spans="1:18">
      <c r="A79" s="92" t="s">
        <v>28</v>
      </c>
      <c r="B79" s="93"/>
      <c r="C79" s="93"/>
      <c r="D79" s="93"/>
      <c r="E79" s="93"/>
      <c r="F79" s="93"/>
      <c r="G79" s="93"/>
      <c r="H79" s="93"/>
      <c r="I79" s="93"/>
      <c r="J79" s="93"/>
      <c r="K79" s="95"/>
      <c r="L79" s="77">
        <f t="shared" ref="L79:N79" si="23">SUBTOTAL(9,L78:L78)</f>
        <v>500000</v>
      </c>
      <c r="M79" s="77">
        <f t="shared" si="23"/>
        <v>149400</v>
      </c>
      <c r="N79" s="77">
        <f t="shared" si="23"/>
        <v>350600</v>
      </c>
      <c r="O79" s="60">
        <f t="shared" si="10"/>
        <v>0.2988</v>
      </c>
      <c r="P79" s="96"/>
      <c r="Q79" s="96"/>
      <c r="R79" s="96"/>
    </row>
  </sheetData>
  <autoFilter ref="A4:R78">
    <filterColumn colId="15">
      <customFilters>
        <customFilter operator="equal" val="是"/>
      </customFilters>
    </filterColumn>
  </autoFilter>
  <mergeCells count="19">
    <mergeCell ref="A1:R1"/>
    <mergeCell ref="A2:E2"/>
    <mergeCell ref="A4:K4"/>
    <mergeCell ref="A21:K21"/>
    <mergeCell ref="A23:K23"/>
    <mergeCell ref="A29:K29"/>
    <mergeCell ref="A31:K31"/>
    <mergeCell ref="A33:K33"/>
    <mergeCell ref="A38:K38"/>
    <mergeCell ref="A40:K40"/>
    <mergeCell ref="A49:K49"/>
    <mergeCell ref="A57:K57"/>
    <mergeCell ref="A62:K62"/>
    <mergeCell ref="A65:K65"/>
    <mergeCell ref="A69:K69"/>
    <mergeCell ref="A72:K72"/>
    <mergeCell ref="A75:K75"/>
    <mergeCell ref="A77:K77"/>
    <mergeCell ref="A79:K7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0"/>
  <sheetViews>
    <sheetView workbookViewId="0">
      <selection activeCell="J11" sqref="J11"/>
    </sheetView>
  </sheetViews>
  <sheetFormatPr defaultColWidth="9" defaultRowHeight="14.25" outlineLevelCol="7"/>
  <cols>
    <col min="1" max="1" width="12.225" style="105" customWidth="1"/>
    <col min="2" max="2" width="40.6416666666667" style="106" customWidth="1"/>
    <col min="3" max="3" width="17.375" style="106" customWidth="1"/>
    <col min="4" max="4" width="24" style="104" customWidth="1"/>
    <col min="5" max="5" width="24.0666666666667" style="104" customWidth="1"/>
    <col min="6" max="6" width="22.6666666666667" style="104" customWidth="1"/>
    <col min="7" max="7" width="17.65" style="107" customWidth="1"/>
    <col min="8" max="8" width="25.65" style="104" customWidth="1"/>
    <col min="9" max="16384" width="9" style="104"/>
  </cols>
  <sheetData>
    <row r="1" s="104" customFormat="1" ht="29" customHeight="1" spans="1:8">
      <c r="A1" s="108" t="s">
        <v>228</v>
      </c>
      <c r="B1" s="109"/>
      <c r="C1" s="109"/>
      <c r="D1" s="110"/>
      <c r="E1" s="110"/>
      <c r="F1" s="110"/>
      <c r="G1" s="111"/>
      <c r="H1" s="110"/>
    </row>
    <row r="2" s="104" customFormat="1" ht="29" customHeight="1" spans="1:8">
      <c r="A2" s="112" t="s">
        <v>1</v>
      </c>
      <c r="B2" s="106"/>
      <c r="C2" s="106"/>
      <c r="D2" s="113"/>
      <c r="E2" s="113"/>
      <c r="F2" s="114" t="s">
        <v>2</v>
      </c>
      <c r="G2" s="115"/>
      <c r="H2" s="116"/>
    </row>
    <row r="3" s="104" customFormat="1" ht="33" customHeight="1" spans="1:8">
      <c r="A3" s="117" t="s">
        <v>3</v>
      </c>
      <c r="B3" s="118" t="s">
        <v>4</v>
      </c>
      <c r="C3" s="118" t="s">
        <v>5</v>
      </c>
      <c r="D3" s="119" t="s">
        <v>6</v>
      </c>
      <c r="E3" s="119" t="s">
        <v>7</v>
      </c>
      <c r="F3" s="119" t="s">
        <v>8</v>
      </c>
      <c r="G3" s="120" t="s">
        <v>9</v>
      </c>
      <c r="H3" s="121" t="s">
        <v>10</v>
      </c>
    </row>
    <row r="4" s="104" customFormat="1" ht="30" customHeight="1" spans="1:8">
      <c r="A4" s="122" t="s">
        <v>11</v>
      </c>
      <c r="B4" s="123"/>
      <c r="C4" s="122">
        <f t="shared" ref="C4:F4" si="0">SUM(C5:C20)</f>
        <v>35</v>
      </c>
      <c r="D4" s="124">
        <f t="shared" si="0"/>
        <v>90020000</v>
      </c>
      <c r="E4" s="124">
        <f t="shared" si="0"/>
        <v>77852864.43</v>
      </c>
      <c r="F4" s="124">
        <f t="shared" si="0"/>
        <v>12167135.57</v>
      </c>
      <c r="G4" s="125">
        <f t="shared" ref="G4:G20" si="1">E4/D4</f>
        <v>0.864839640413242</v>
      </c>
      <c r="H4" s="124"/>
    </row>
    <row r="5" s="104" customFormat="1" ht="33" customHeight="1" spans="1:8">
      <c r="A5" s="126">
        <v>1</v>
      </c>
      <c r="B5" s="127" t="s">
        <v>12</v>
      </c>
      <c r="C5" s="128">
        <v>5</v>
      </c>
      <c r="D5" s="129">
        <v>18885500</v>
      </c>
      <c r="E5" s="129">
        <v>17056818.72</v>
      </c>
      <c r="F5" s="130">
        <f t="shared" ref="F5:F20" si="2">D5-E5</f>
        <v>1828681.28</v>
      </c>
      <c r="G5" s="131">
        <f t="shared" si="1"/>
        <v>0.90317008922189</v>
      </c>
      <c r="H5" s="132"/>
    </row>
    <row r="6" s="104" customFormat="1" ht="33" customHeight="1" spans="1:8">
      <c r="A6" s="126">
        <v>2</v>
      </c>
      <c r="B6" s="127" t="s">
        <v>13</v>
      </c>
      <c r="C6" s="128">
        <v>1</v>
      </c>
      <c r="D6" s="129">
        <v>800000</v>
      </c>
      <c r="E6" s="129">
        <v>800000</v>
      </c>
      <c r="F6" s="130">
        <f t="shared" si="2"/>
        <v>0</v>
      </c>
      <c r="G6" s="131">
        <f t="shared" si="1"/>
        <v>1</v>
      </c>
      <c r="H6" s="132"/>
    </row>
    <row r="7" s="104" customFormat="1" ht="33" customHeight="1" spans="1:8">
      <c r="A7" s="126">
        <v>3</v>
      </c>
      <c r="B7" s="127" t="s">
        <v>14</v>
      </c>
      <c r="C7" s="128">
        <v>3</v>
      </c>
      <c r="D7" s="129">
        <v>6215200</v>
      </c>
      <c r="E7" s="129">
        <v>4608165.11</v>
      </c>
      <c r="F7" s="130">
        <f t="shared" si="2"/>
        <v>1607034.89</v>
      </c>
      <c r="G7" s="131">
        <f t="shared" si="1"/>
        <v>0.741434726155232</v>
      </c>
      <c r="H7" s="132"/>
    </row>
    <row r="8" s="104" customFormat="1" ht="33" customHeight="1" spans="1:8">
      <c r="A8" s="126">
        <v>4</v>
      </c>
      <c r="B8" s="127" t="s">
        <v>15</v>
      </c>
      <c r="C8" s="133">
        <v>1</v>
      </c>
      <c r="D8" s="134">
        <v>3500000</v>
      </c>
      <c r="E8" s="134">
        <v>3500000</v>
      </c>
      <c r="F8" s="130">
        <f t="shared" si="2"/>
        <v>0</v>
      </c>
      <c r="G8" s="131">
        <f t="shared" si="1"/>
        <v>1</v>
      </c>
      <c r="H8" s="132"/>
    </row>
    <row r="9" s="104" customFormat="1" ht="33" customHeight="1" spans="1:8">
      <c r="A9" s="126">
        <v>5</v>
      </c>
      <c r="B9" s="127" t="s">
        <v>16</v>
      </c>
      <c r="C9" s="128">
        <v>1</v>
      </c>
      <c r="D9" s="135">
        <v>2800000</v>
      </c>
      <c r="E9" s="135">
        <v>2800000</v>
      </c>
      <c r="F9" s="130">
        <f t="shared" si="2"/>
        <v>0</v>
      </c>
      <c r="G9" s="131">
        <f t="shared" si="1"/>
        <v>1</v>
      </c>
      <c r="H9" s="132"/>
    </row>
    <row r="10" s="104" customFormat="1" ht="33" customHeight="1" spans="1:8">
      <c r="A10" s="126">
        <v>6</v>
      </c>
      <c r="B10" s="127" t="s">
        <v>17</v>
      </c>
      <c r="C10" s="128">
        <v>2</v>
      </c>
      <c r="D10" s="129">
        <v>1511000</v>
      </c>
      <c r="E10" s="129">
        <v>1331400</v>
      </c>
      <c r="F10" s="130">
        <f t="shared" si="2"/>
        <v>179600</v>
      </c>
      <c r="G10" s="131">
        <f t="shared" si="1"/>
        <v>0.881138318994044</v>
      </c>
      <c r="H10" s="132"/>
    </row>
    <row r="11" s="104" customFormat="1" ht="33" customHeight="1" spans="1:8">
      <c r="A11" s="126">
        <v>7</v>
      </c>
      <c r="B11" s="127" t="s">
        <v>18</v>
      </c>
      <c r="C11" s="128">
        <v>1</v>
      </c>
      <c r="D11" s="134">
        <v>300000</v>
      </c>
      <c r="E11" s="134">
        <v>297800</v>
      </c>
      <c r="F11" s="130">
        <f t="shared" si="2"/>
        <v>2200</v>
      </c>
      <c r="G11" s="131">
        <f t="shared" si="1"/>
        <v>0.992666666666667</v>
      </c>
      <c r="H11" s="132"/>
    </row>
    <row r="12" s="104" customFormat="1" ht="33" customHeight="1" spans="1:8">
      <c r="A12" s="126">
        <v>8</v>
      </c>
      <c r="B12" s="127" t="s">
        <v>19</v>
      </c>
      <c r="C12" s="128">
        <v>4</v>
      </c>
      <c r="D12" s="135">
        <v>18890000</v>
      </c>
      <c r="E12" s="135">
        <v>17824893.6</v>
      </c>
      <c r="F12" s="130">
        <f t="shared" si="2"/>
        <v>1065106.4</v>
      </c>
      <c r="G12" s="131">
        <f t="shared" si="1"/>
        <v>0.943615330862891</v>
      </c>
      <c r="H12" s="132"/>
    </row>
    <row r="13" s="104" customFormat="1" ht="33" customHeight="1" spans="1:8">
      <c r="A13" s="126">
        <v>9</v>
      </c>
      <c r="B13" s="127" t="s">
        <v>20</v>
      </c>
      <c r="C13" s="128">
        <v>4</v>
      </c>
      <c r="D13" s="129">
        <v>13695000</v>
      </c>
      <c r="E13" s="129">
        <v>9300000</v>
      </c>
      <c r="F13" s="130">
        <f t="shared" si="2"/>
        <v>4395000</v>
      </c>
      <c r="G13" s="131">
        <f t="shared" si="1"/>
        <v>0.67907995618839</v>
      </c>
      <c r="H13" s="132"/>
    </row>
    <row r="14" s="104" customFormat="1" ht="33" customHeight="1" spans="1:8">
      <c r="A14" s="126">
        <v>10</v>
      </c>
      <c r="B14" s="127" t="s">
        <v>21</v>
      </c>
      <c r="C14" s="133">
        <v>3</v>
      </c>
      <c r="D14" s="136">
        <v>7700000</v>
      </c>
      <c r="E14" s="136">
        <v>6530400</v>
      </c>
      <c r="F14" s="130">
        <f t="shared" si="2"/>
        <v>1169600</v>
      </c>
      <c r="G14" s="131">
        <f t="shared" si="1"/>
        <v>0.848103896103896</v>
      </c>
      <c r="H14" s="132"/>
    </row>
    <row r="15" s="104" customFormat="1" ht="33" customHeight="1" spans="1:8">
      <c r="A15" s="126">
        <v>11</v>
      </c>
      <c r="B15" s="127" t="s">
        <v>22</v>
      </c>
      <c r="C15" s="128">
        <v>2</v>
      </c>
      <c r="D15" s="135">
        <v>5020000</v>
      </c>
      <c r="E15" s="135">
        <v>4802000</v>
      </c>
      <c r="F15" s="130">
        <f t="shared" si="2"/>
        <v>218000</v>
      </c>
      <c r="G15" s="131">
        <f t="shared" si="1"/>
        <v>0.956573705179283</v>
      </c>
      <c r="H15" s="132"/>
    </row>
    <row r="16" s="104" customFormat="1" ht="33" customHeight="1" spans="1:8">
      <c r="A16" s="126">
        <v>12</v>
      </c>
      <c r="B16" s="127" t="s">
        <v>23</v>
      </c>
      <c r="C16" s="128">
        <v>2</v>
      </c>
      <c r="D16" s="135">
        <v>5150000</v>
      </c>
      <c r="E16" s="135">
        <v>5150000</v>
      </c>
      <c r="F16" s="130">
        <f t="shared" si="2"/>
        <v>0</v>
      </c>
      <c r="G16" s="131">
        <f t="shared" si="1"/>
        <v>1</v>
      </c>
      <c r="H16" s="132"/>
    </row>
    <row r="17" s="104" customFormat="1" ht="33" customHeight="1" spans="1:8">
      <c r="A17" s="126">
        <v>13</v>
      </c>
      <c r="B17" s="127" t="s">
        <v>24</v>
      </c>
      <c r="C17" s="128">
        <v>2</v>
      </c>
      <c r="D17" s="135">
        <v>2280000</v>
      </c>
      <c r="E17" s="135">
        <v>2279983</v>
      </c>
      <c r="F17" s="130">
        <f t="shared" si="2"/>
        <v>17</v>
      </c>
      <c r="G17" s="131">
        <f t="shared" si="1"/>
        <v>0.999992543859649</v>
      </c>
      <c r="H17" s="132"/>
    </row>
    <row r="18" s="104" customFormat="1" ht="33" customHeight="1" spans="1:8">
      <c r="A18" s="126">
        <v>14</v>
      </c>
      <c r="B18" s="127" t="s">
        <v>25</v>
      </c>
      <c r="C18" s="128">
        <v>1</v>
      </c>
      <c r="D18" s="135">
        <v>600000</v>
      </c>
      <c r="E18" s="135">
        <v>600000</v>
      </c>
      <c r="F18" s="130">
        <f t="shared" si="2"/>
        <v>0</v>
      </c>
      <c r="G18" s="131">
        <f t="shared" si="1"/>
        <v>1</v>
      </c>
      <c r="H18" s="132"/>
    </row>
    <row r="19" s="104" customFormat="1" ht="44" customHeight="1" spans="1:8">
      <c r="A19" s="126">
        <v>15</v>
      </c>
      <c r="B19" s="127" t="s">
        <v>27</v>
      </c>
      <c r="C19" s="137">
        <v>2</v>
      </c>
      <c r="D19" s="134">
        <v>2173300</v>
      </c>
      <c r="E19" s="134">
        <v>822004</v>
      </c>
      <c r="F19" s="130">
        <f t="shared" si="2"/>
        <v>1351296</v>
      </c>
      <c r="G19" s="131">
        <f t="shared" si="1"/>
        <v>0.378228500437123</v>
      </c>
      <c r="H19" s="138"/>
    </row>
    <row r="20" s="104" customFormat="1" ht="43" customHeight="1" spans="1:8">
      <c r="A20" s="126">
        <v>16</v>
      </c>
      <c r="B20" s="139" t="s">
        <v>28</v>
      </c>
      <c r="C20" s="140">
        <v>1</v>
      </c>
      <c r="D20" s="134">
        <v>500000</v>
      </c>
      <c r="E20" s="134">
        <v>149400</v>
      </c>
      <c r="F20" s="130">
        <f t="shared" si="2"/>
        <v>350600</v>
      </c>
      <c r="G20" s="131">
        <f t="shared" si="1"/>
        <v>0.2988</v>
      </c>
      <c r="H20" s="141"/>
    </row>
  </sheetData>
  <mergeCells count="2">
    <mergeCell ref="A1:H1"/>
    <mergeCell ref="A4:B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73"/>
  <sheetViews>
    <sheetView workbookViewId="0">
      <selection activeCell="N9" sqref="N9"/>
    </sheetView>
  </sheetViews>
  <sheetFormatPr defaultColWidth="9" defaultRowHeight="13.5"/>
  <cols>
    <col min="3" max="3" width="10.125" style="2"/>
    <col min="5" max="5" width="11.875" style="2" customWidth="1"/>
    <col min="6" max="6" width="29.5" customWidth="1"/>
    <col min="7" max="7" width="9" style="3"/>
    <col min="8" max="8" width="22.125" customWidth="1"/>
    <col min="9" max="9" width="6.875" style="4" customWidth="1"/>
    <col min="10" max="10" width="6" style="4" customWidth="1"/>
    <col min="11" max="11" width="9" style="4"/>
    <col min="12" max="12" width="16"/>
    <col min="13" max="13" width="14.375" style="1" customWidth="1"/>
    <col min="14" max="14" width="16"/>
    <col min="15" max="15" width="12.125" style="5"/>
    <col min="17" max="17" width="8.25" customWidth="1"/>
  </cols>
  <sheetData>
    <row r="1" customFormat="1" ht="32" customHeight="1" spans="1:18">
      <c r="A1" s="6" t="s">
        <v>229</v>
      </c>
      <c r="B1" s="6"/>
      <c r="C1" s="7"/>
      <c r="D1" s="6"/>
      <c r="E1" s="7"/>
      <c r="F1" s="6"/>
      <c r="G1" s="6"/>
      <c r="H1" s="6"/>
      <c r="I1" s="6"/>
      <c r="J1" s="6"/>
      <c r="K1" s="6"/>
      <c r="L1" s="6"/>
      <c r="M1" s="51"/>
      <c r="N1" s="6"/>
      <c r="O1" s="6"/>
      <c r="P1" s="6"/>
      <c r="Q1" s="6"/>
      <c r="R1" s="6"/>
    </row>
    <row r="2" customFormat="1" ht="32" customHeight="1" spans="1:18">
      <c r="A2" s="8" t="s">
        <v>1</v>
      </c>
      <c r="B2" s="8"/>
      <c r="C2" s="2"/>
      <c r="D2" s="8"/>
      <c r="E2" s="2"/>
      <c r="F2" s="4"/>
      <c r="G2" s="9"/>
      <c r="H2" s="4"/>
      <c r="I2" s="4"/>
      <c r="J2" s="4"/>
      <c r="K2" s="4"/>
      <c r="L2" s="4"/>
      <c r="M2" s="52"/>
      <c r="N2" s="4" t="s">
        <v>2</v>
      </c>
      <c r="O2" s="53"/>
      <c r="P2" s="4"/>
      <c r="Q2" s="4"/>
      <c r="R2" s="4"/>
    </row>
    <row r="3" customFormat="1" ht="53" customHeight="1" spans="1:18">
      <c r="A3" s="10" t="s">
        <v>30</v>
      </c>
      <c r="B3" s="10" t="s">
        <v>31</v>
      </c>
      <c r="C3" s="11" t="s">
        <v>32</v>
      </c>
      <c r="D3" s="10" t="s">
        <v>33</v>
      </c>
      <c r="E3" s="11" t="s">
        <v>34</v>
      </c>
      <c r="F3" s="10" t="s">
        <v>35</v>
      </c>
      <c r="G3" s="12" t="s">
        <v>36</v>
      </c>
      <c r="H3" s="13" t="s">
        <v>37</v>
      </c>
      <c r="I3" s="54" t="s">
        <v>38</v>
      </c>
      <c r="J3" s="54" t="s">
        <v>39</v>
      </c>
      <c r="K3" s="54" t="s">
        <v>40</v>
      </c>
      <c r="L3" s="10" t="s">
        <v>6</v>
      </c>
      <c r="M3" s="55" t="s">
        <v>7</v>
      </c>
      <c r="N3" s="10" t="s">
        <v>41</v>
      </c>
      <c r="O3" s="56" t="s">
        <v>42</v>
      </c>
      <c r="P3" s="57" t="s">
        <v>43</v>
      </c>
      <c r="Q3" s="57" t="s">
        <v>44</v>
      </c>
      <c r="R3" s="10" t="s">
        <v>45</v>
      </c>
    </row>
    <row r="4" customFormat="1" ht="36" customHeight="1" spans="1:18">
      <c r="A4" s="14" t="s">
        <v>46</v>
      </c>
      <c r="B4" s="15"/>
      <c r="C4" s="16"/>
      <c r="D4" s="15"/>
      <c r="E4" s="16"/>
      <c r="F4" s="15"/>
      <c r="G4" s="17"/>
      <c r="H4" s="15"/>
      <c r="I4" s="15"/>
      <c r="J4" s="15"/>
      <c r="K4" s="58"/>
      <c r="L4" s="59">
        <f t="shared" ref="L4:N4" si="0">L16+L18+L24+L26+L28+L33+L35+L43+L51+L56+L59+L63+L66+L69+L71+L73</f>
        <v>90020000</v>
      </c>
      <c r="M4" s="59">
        <f t="shared" si="0"/>
        <v>77852864.43</v>
      </c>
      <c r="N4" s="59">
        <f t="shared" si="0"/>
        <v>12167135.57</v>
      </c>
      <c r="O4" s="60">
        <f>M4/L4</f>
        <v>0.864839640413242</v>
      </c>
      <c r="P4" s="61"/>
      <c r="Q4" s="59"/>
      <c r="R4" s="79"/>
    </row>
    <row r="5" customFormat="1" ht="48" spans="1:18">
      <c r="A5" s="18" t="s">
        <v>47</v>
      </c>
      <c r="B5" s="18" t="s">
        <v>48</v>
      </c>
      <c r="C5" s="19">
        <v>44907</v>
      </c>
      <c r="D5" s="12" t="s">
        <v>49</v>
      </c>
      <c r="E5" s="20">
        <v>44939</v>
      </c>
      <c r="F5" s="12" t="s">
        <v>50</v>
      </c>
      <c r="G5" s="21" t="s">
        <v>51</v>
      </c>
      <c r="H5" s="22" t="s">
        <v>52</v>
      </c>
      <c r="I5" s="57" t="s">
        <v>53</v>
      </c>
      <c r="J5" s="57" t="s">
        <v>54</v>
      </c>
      <c r="K5" s="57" t="s">
        <v>55</v>
      </c>
      <c r="L5" s="62">
        <v>4837500</v>
      </c>
      <c r="M5" s="63">
        <v>4424000</v>
      </c>
      <c r="N5" s="64">
        <f>L5-M5</f>
        <v>413500</v>
      </c>
      <c r="O5" s="65">
        <f>M5/L5</f>
        <v>0.914521963824289</v>
      </c>
      <c r="P5" s="66" t="s">
        <v>55</v>
      </c>
      <c r="Q5" s="74" t="s">
        <v>56</v>
      </c>
      <c r="R5" s="86" t="s">
        <v>57</v>
      </c>
    </row>
    <row r="6" customFormat="1" ht="46" customHeight="1" spans="1:18">
      <c r="A6" s="12" t="s">
        <v>71</v>
      </c>
      <c r="B6" s="23" t="s">
        <v>72</v>
      </c>
      <c r="C6" s="19">
        <v>44727</v>
      </c>
      <c r="D6" s="12" t="s">
        <v>73</v>
      </c>
      <c r="E6" s="19">
        <v>45180</v>
      </c>
      <c r="F6" s="24" t="s">
        <v>74</v>
      </c>
      <c r="G6" s="12" t="s">
        <v>51</v>
      </c>
      <c r="H6" s="25" t="s">
        <v>66</v>
      </c>
      <c r="I6" s="67" t="s">
        <v>53</v>
      </c>
      <c r="J6" s="68" t="s">
        <v>75</v>
      </c>
      <c r="K6" s="57" t="s">
        <v>55</v>
      </c>
      <c r="L6" s="62">
        <v>3000000</v>
      </c>
      <c r="M6" s="69">
        <v>3000000</v>
      </c>
      <c r="N6" s="64">
        <f>L6-M6</f>
        <v>0</v>
      </c>
      <c r="O6" s="65">
        <f>M6/L6</f>
        <v>1</v>
      </c>
      <c r="P6" s="66" t="s">
        <v>55</v>
      </c>
      <c r="Q6" s="74" t="s">
        <v>56</v>
      </c>
      <c r="R6" s="86" t="s">
        <v>57</v>
      </c>
    </row>
    <row r="7" s="1" customFormat="1" ht="46" customHeight="1" spans="1:18">
      <c r="A7" s="18" t="s">
        <v>76</v>
      </c>
      <c r="B7" s="18" t="s">
        <v>77</v>
      </c>
      <c r="C7" s="19">
        <v>45207</v>
      </c>
      <c r="D7" s="12" t="s">
        <v>78</v>
      </c>
      <c r="E7" s="19">
        <v>45219</v>
      </c>
      <c r="F7" s="12" t="s">
        <v>79</v>
      </c>
      <c r="G7" s="12" t="s">
        <v>51</v>
      </c>
      <c r="H7" s="21" t="s">
        <v>66</v>
      </c>
      <c r="I7" s="57" t="s">
        <v>53</v>
      </c>
      <c r="J7" s="70" t="s">
        <v>75</v>
      </c>
      <c r="K7" s="57" t="s">
        <v>55</v>
      </c>
      <c r="L7" s="62">
        <v>751000</v>
      </c>
      <c r="M7" s="71"/>
      <c r="N7" s="71">
        <f>L7-M7</f>
        <v>751000</v>
      </c>
      <c r="O7" s="72">
        <f>M7/L7</f>
        <v>0</v>
      </c>
      <c r="P7" s="66" t="s">
        <v>55</v>
      </c>
      <c r="Q7" s="74" t="s">
        <v>56</v>
      </c>
      <c r="R7" s="86" t="s">
        <v>57</v>
      </c>
    </row>
    <row r="8" customFormat="1" ht="63" customHeight="1" spans="1:18">
      <c r="A8" s="12" t="s">
        <v>84</v>
      </c>
      <c r="B8" s="18" t="s">
        <v>85</v>
      </c>
      <c r="C8" s="19">
        <v>44945</v>
      </c>
      <c r="D8" s="12" t="s">
        <v>86</v>
      </c>
      <c r="E8" s="20">
        <v>44960</v>
      </c>
      <c r="F8" s="26" t="s">
        <v>87</v>
      </c>
      <c r="G8" s="22" t="s">
        <v>51</v>
      </c>
      <c r="H8" s="27" t="s">
        <v>88</v>
      </c>
      <c r="I8" s="57" t="s">
        <v>53</v>
      </c>
      <c r="J8" s="68" t="s">
        <v>75</v>
      </c>
      <c r="K8" s="57" t="s">
        <v>55</v>
      </c>
      <c r="L8" s="73">
        <v>2187500</v>
      </c>
      <c r="M8" s="62">
        <v>2187500</v>
      </c>
      <c r="N8" s="64">
        <f>L8-M8</f>
        <v>0</v>
      </c>
      <c r="O8" s="65">
        <f>M8/L8</f>
        <v>1</v>
      </c>
      <c r="P8" s="74" t="s">
        <v>55</v>
      </c>
      <c r="Q8" s="74" t="s">
        <v>56</v>
      </c>
      <c r="R8" s="86" t="s">
        <v>57</v>
      </c>
    </row>
    <row r="9" s="1" customFormat="1" ht="55" customHeight="1" spans="1:18">
      <c r="A9" s="12" t="s">
        <v>71</v>
      </c>
      <c r="B9" s="23" t="s">
        <v>72</v>
      </c>
      <c r="C9" s="19">
        <v>44727</v>
      </c>
      <c r="D9" s="12" t="s">
        <v>73</v>
      </c>
      <c r="E9" s="19">
        <v>45107</v>
      </c>
      <c r="F9" s="24" t="s">
        <v>89</v>
      </c>
      <c r="G9" s="22" t="s">
        <v>51</v>
      </c>
      <c r="H9" s="27" t="s">
        <v>88</v>
      </c>
      <c r="I9" s="57" t="s">
        <v>53</v>
      </c>
      <c r="J9" s="70" t="s">
        <v>75</v>
      </c>
      <c r="K9" s="57" t="s">
        <v>55</v>
      </c>
      <c r="L9" s="75">
        <v>2513500</v>
      </c>
      <c r="M9" s="62">
        <v>2513500</v>
      </c>
      <c r="N9" s="71">
        <f>L9-M9</f>
        <v>0</v>
      </c>
      <c r="O9" s="72">
        <f>M9/L9</f>
        <v>1</v>
      </c>
      <c r="P9" s="74" t="s">
        <v>55</v>
      </c>
      <c r="Q9" s="74" t="s">
        <v>56</v>
      </c>
      <c r="R9" s="86" t="s">
        <v>57</v>
      </c>
    </row>
    <row r="10" s="1" customFormat="1" ht="46" customHeight="1" spans="1:18">
      <c r="A10" s="12" t="s">
        <v>117</v>
      </c>
      <c r="B10" s="27" t="s">
        <v>118</v>
      </c>
      <c r="C10" s="19">
        <v>45065</v>
      </c>
      <c r="D10" s="12" t="s">
        <v>119</v>
      </c>
      <c r="E10" s="19">
        <v>45087</v>
      </c>
      <c r="F10" s="18" t="s">
        <v>120</v>
      </c>
      <c r="G10" s="12" t="s">
        <v>51</v>
      </c>
      <c r="H10" s="28" t="s">
        <v>121</v>
      </c>
      <c r="I10" s="66" t="s">
        <v>53</v>
      </c>
      <c r="J10" s="57" t="s">
        <v>54</v>
      </c>
      <c r="K10" s="57" t="s">
        <v>55</v>
      </c>
      <c r="L10" s="62">
        <v>1074000</v>
      </c>
      <c r="M10" s="62">
        <v>1074000</v>
      </c>
      <c r="N10" s="71">
        <f>L10-M10</f>
        <v>0</v>
      </c>
      <c r="O10" s="72">
        <f>M10/L10</f>
        <v>1</v>
      </c>
      <c r="P10" s="66" t="s">
        <v>55</v>
      </c>
      <c r="Q10" s="74" t="s">
        <v>56</v>
      </c>
      <c r="R10" s="86" t="s">
        <v>57</v>
      </c>
    </row>
    <row r="11" s="1" customFormat="1" ht="46" customHeight="1" spans="1:18">
      <c r="A11" s="12" t="s">
        <v>117</v>
      </c>
      <c r="B11" s="27" t="s">
        <v>118</v>
      </c>
      <c r="C11" s="19">
        <v>45065</v>
      </c>
      <c r="D11" s="12" t="s">
        <v>119</v>
      </c>
      <c r="E11" s="19">
        <v>45087</v>
      </c>
      <c r="F11" s="18" t="s">
        <v>120</v>
      </c>
      <c r="G11" s="12" t="s">
        <v>51</v>
      </c>
      <c r="H11" s="29" t="s">
        <v>121</v>
      </c>
      <c r="I11" s="66" t="s">
        <v>53</v>
      </c>
      <c r="J11" s="57" t="s">
        <v>54</v>
      </c>
      <c r="K11" s="57" t="s">
        <v>55</v>
      </c>
      <c r="L11" s="62">
        <v>370000</v>
      </c>
      <c r="M11" s="62">
        <v>370000</v>
      </c>
      <c r="N11" s="71">
        <f>L11-M11</f>
        <v>0</v>
      </c>
      <c r="O11" s="72">
        <f>M11/L11</f>
        <v>1</v>
      </c>
      <c r="P11" s="66" t="s">
        <v>55</v>
      </c>
      <c r="Q11" s="74" t="s">
        <v>56</v>
      </c>
      <c r="R11" s="86" t="s">
        <v>122</v>
      </c>
    </row>
    <row r="12" s="1" customFormat="1" ht="46" customHeight="1" spans="1:18">
      <c r="A12" s="12" t="s">
        <v>71</v>
      </c>
      <c r="B12" s="23" t="s">
        <v>72</v>
      </c>
      <c r="C12" s="19">
        <v>44727</v>
      </c>
      <c r="D12" s="12" t="s">
        <v>73</v>
      </c>
      <c r="E12" s="19">
        <v>45107</v>
      </c>
      <c r="F12" s="24" t="s">
        <v>89</v>
      </c>
      <c r="G12" s="12" t="s">
        <v>51</v>
      </c>
      <c r="H12" s="30" t="s">
        <v>121</v>
      </c>
      <c r="I12" s="66" t="s">
        <v>53</v>
      </c>
      <c r="J12" s="57" t="s">
        <v>75</v>
      </c>
      <c r="K12" s="57" t="s">
        <v>55</v>
      </c>
      <c r="L12" s="62">
        <v>556000</v>
      </c>
      <c r="M12" s="62">
        <v>75360</v>
      </c>
      <c r="N12" s="71">
        <f>L12-M12</f>
        <v>480640</v>
      </c>
      <c r="O12" s="72">
        <f>M12/L12</f>
        <v>0.135539568345324</v>
      </c>
      <c r="P12" s="66" t="s">
        <v>55</v>
      </c>
      <c r="Q12" s="74" t="s">
        <v>56</v>
      </c>
      <c r="R12" s="86" t="s">
        <v>57</v>
      </c>
    </row>
    <row r="13" s="1" customFormat="1" ht="46" customHeight="1" spans="1:18">
      <c r="A13" s="12" t="s">
        <v>71</v>
      </c>
      <c r="B13" s="23" t="s">
        <v>72</v>
      </c>
      <c r="C13" s="19">
        <v>44727</v>
      </c>
      <c r="D13" s="12" t="s">
        <v>73</v>
      </c>
      <c r="E13" s="19">
        <v>45107</v>
      </c>
      <c r="F13" s="24" t="s">
        <v>89</v>
      </c>
      <c r="G13" s="22" t="s">
        <v>51</v>
      </c>
      <c r="H13" s="24" t="s">
        <v>137</v>
      </c>
      <c r="I13" s="66" t="s">
        <v>53</v>
      </c>
      <c r="J13" s="57" t="s">
        <v>75</v>
      </c>
      <c r="K13" s="57" t="s">
        <v>55</v>
      </c>
      <c r="L13" s="69">
        <v>108800</v>
      </c>
      <c r="M13" s="63"/>
      <c r="N13" s="71">
        <f>L13-M13</f>
        <v>108800</v>
      </c>
      <c r="O13" s="72">
        <f t="shared" ref="O13:O34" si="1">M13/L13</f>
        <v>0</v>
      </c>
      <c r="P13" s="66" t="s">
        <v>55</v>
      </c>
      <c r="Q13" s="74" t="s">
        <v>56</v>
      </c>
      <c r="R13" s="86" t="s">
        <v>57</v>
      </c>
    </row>
    <row r="14" s="1" customFormat="1" ht="46" customHeight="1" spans="1:18">
      <c r="A14" s="18" t="s">
        <v>76</v>
      </c>
      <c r="B14" s="18" t="s">
        <v>77</v>
      </c>
      <c r="C14" s="19">
        <v>45207</v>
      </c>
      <c r="D14" s="12" t="s">
        <v>78</v>
      </c>
      <c r="E14" s="19">
        <v>45219</v>
      </c>
      <c r="F14" s="12" t="s">
        <v>79</v>
      </c>
      <c r="G14" s="12" t="s">
        <v>51</v>
      </c>
      <c r="H14" s="24" t="s">
        <v>137</v>
      </c>
      <c r="I14" s="66" t="s">
        <v>53</v>
      </c>
      <c r="J14" s="57" t="s">
        <v>75</v>
      </c>
      <c r="K14" s="57" t="s">
        <v>55</v>
      </c>
      <c r="L14" s="69">
        <v>1085700</v>
      </c>
      <c r="M14" s="76">
        <v>1010958.72</v>
      </c>
      <c r="N14" s="71">
        <f>L14-M14</f>
        <v>74741.28</v>
      </c>
      <c r="O14" s="72">
        <f t="shared" si="1"/>
        <v>0.931158441558442</v>
      </c>
      <c r="P14" s="66" t="s">
        <v>55</v>
      </c>
      <c r="Q14" s="74" t="s">
        <v>56</v>
      </c>
      <c r="R14" s="86" t="s">
        <v>57</v>
      </c>
    </row>
    <row r="15" s="1" customFormat="1" ht="46" customHeight="1" spans="1:18">
      <c r="A15" s="12" t="s">
        <v>71</v>
      </c>
      <c r="B15" s="23" t="s">
        <v>72</v>
      </c>
      <c r="C15" s="19">
        <v>44727</v>
      </c>
      <c r="D15" s="12" t="s">
        <v>73</v>
      </c>
      <c r="E15" s="19">
        <v>45107</v>
      </c>
      <c r="F15" s="24" t="s">
        <v>89</v>
      </c>
      <c r="G15" s="12" t="s">
        <v>51</v>
      </c>
      <c r="H15" s="24" t="s">
        <v>137</v>
      </c>
      <c r="I15" s="66" t="s">
        <v>53</v>
      </c>
      <c r="J15" s="57" t="s">
        <v>75</v>
      </c>
      <c r="K15" s="57" t="s">
        <v>55</v>
      </c>
      <c r="L15" s="69">
        <v>2401500</v>
      </c>
      <c r="M15" s="76">
        <v>2401500</v>
      </c>
      <c r="N15" s="71">
        <f>L15-M15</f>
        <v>0</v>
      </c>
      <c r="O15" s="72">
        <f t="shared" si="1"/>
        <v>1</v>
      </c>
      <c r="P15" s="66" t="s">
        <v>55</v>
      </c>
      <c r="Q15" s="74" t="s">
        <v>56</v>
      </c>
      <c r="R15" s="86" t="s">
        <v>57</v>
      </c>
    </row>
    <row r="16" s="1" customFormat="1" ht="27" customHeight="1" spans="1:18">
      <c r="A16" s="14" t="s">
        <v>12</v>
      </c>
      <c r="B16" s="15"/>
      <c r="C16" s="15"/>
      <c r="D16" s="15"/>
      <c r="E16" s="15"/>
      <c r="F16" s="15"/>
      <c r="G16" s="15"/>
      <c r="H16" s="15"/>
      <c r="I16" s="15"/>
      <c r="J16" s="15"/>
      <c r="K16" s="58"/>
      <c r="L16" s="77">
        <f>SUBTOTAL(9,L5:L15)</f>
        <v>18885500</v>
      </c>
      <c r="M16" s="77">
        <f>SUBTOTAL(9,M5:M15)</f>
        <v>17056818.72</v>
      </c>
      <c r="N16" s="77">
        <f>SUBTOTAL(9,N5:N15)</f>
        <v>1828681.28</v>
      </c>
      <c r="O16" s="60">
        <f t="shared" si="1"/>
        <v>0.90317008922189</v>
      </c>
      <c r="P16" s="59"/>
      <c r="Q16" s="77"/>
      <c r="R16" s="79"/>
    </row>
    <row r="17" s="1" customFormat="1" ht="42" customHeight="1" spans="1:18">
      <c r="A17" s="31" t="s">
        <v>71</v>
      </c>
      <c r="B17" s="23" t="s">
        <v>72</v>
      </c>
      <c r="C17" s="19">
        <v>44727</v>
      </c>
      <c r="D17" s="12" t="s">
        <v>73</v>
      </c>
      <c r="E17" s="19">
        <v>45107</v>
      </c>
      <c r="F17" s="32" t="s">
        <v>89</v>
      </c>
      <c r="G17" s="33" t="s">
        <v>146</v>
      </c>
      <c r="H17" s="33" t="s">
        <v>163</v>
      </c>
      <c r="I17" s="70" t="s">
        <v>53</v>
      </c>
      <c r="J17" s="70" t="s">
        <v>75</v>
      </c>
      <c r="K17" s="57" t="s">
        <v>55</v>
      </c>
      <c r="L17" s="78">
        <v>800000</v>
      </c>
      <c r="M17" s="76">
        <v>800000</v>
      </c>
      <c r="N17" s="71">
        <f t="shared" ref="N17:N23" si="2">L17-M17</f>
        <v>0</v>
      </c>
      <c r="O17" s="72">
        <f t="shared" si="1"/>
        <v>1</v>
      </c>
      <c r="P17" s="66" t="s">
        <v>56</v>
      </c>
      <c r="Q17" s="74" t="s">
        <v>56</v>
      </c>
      <c r="R17" s="86" t="s">
        <v>57</v>
      </c>
    </row>
    <row r="18" customFormat="1" ht="27" customHeight="1" spans="1:18">
      <c r="A18" s="34" t="s">
        <v>13</v>
      </c>
      <c r="B18" s="34"/>
      <c r="C18" s="35"/>
      <c r="D18" s="34"/>
      <c r="E18" s="35"/>
      <c r="F18" s="34"/>
      <c r="G18" s="36"/>
      <c r="H18" s="34"/>
      <c r="I18" s="34"/>
      <c r="J18" s="34"/>
      <c r="K18" s="34"/>
      <c r="L18" s="77">
        <f t="shared" ref="L18:N18" si="3">SUBTOTAL(9,L17:L17)</f>
        <v>800000</v>
      </c>
      <c r="M18" s="77">
        <f t="shared" si="3"/>
        <v>800000</v>
      </c>
      <c r="N18" s="77">
        <f t="shared" si="3"/>
        <v>0</v>
      </c>
      <c r="O18" s="60">
        <f t="shared" si="1"/>
        <v>1</v>
      </c>
      <c r="P18" s="59"/>
      <c r="Q18" s="77"/>
      <c r="R18" s="87"/>
    </row>
    <row r="19" customFormat="1" ht="48" spans="1:18">
      <c r="A19" s="18" t="s">
        <v>47</v>
      </c>
      <c r="B19" s="18" t="s">
        <v>48</v>
      </c>
      <c r="C19" s="19">
        <v>44907</v>
      </c>
      <c r="D19" s="12" t="s">
        <v>49</v>
      </c>
      <c r="E19" s="20">
        <v>44939</v>
      </c>
      <c r="F19" s="12" t="s">
        <v>50</v>
      </c>
      <c r="G19" s="37" t="s">
        <v>164</v>
      </c>
      <c r="H19" s="22" t="s">
        <v>165</v>
      </c>
      <c r="I19" s="57" t="s">
        <v>53</v>
      </c>
      <c r="J19" s="57" t="s">
        <v>54</v>
      </c>
      <c r="K19" s="57" t="s">
        <v>55</v>
      </c>
      <c r="L19" s="62">
        <v>1622500</v>
      </c>
      <c r="M19" s="62">
        <v>1001371.34</v>
      </c>
      <c r="N19" s="64">
        <f t="shared" si="2"/>
        <v>621128.66</v>
      </c>
      <c r="O19" s="65">
        <f t="shared" si="1"/>
        <v>0.617178021571649</v>
      </c>
      <c r="P19" s="66" t="s">
        <v>55</v>
      </c>
      <c r="Q19" s="74" t="s">
        <v>56</v>
      </c>
      <c r="R19" s="86" t="s">
        <v>57</v>
      </c>
    </row>
    <row r="20" customFormat="1" ht="48" spans="1:18">
      <c r="A20" s="12" t="s">
        <v>84</v>
      </c>
      <c r="B20" s="18" t="s">
        <v>85</v>
      </c>
      <c r="C20" s="19">
        <v>44945</v>
      </c>
      <c r="D20" s="12" t="s">
        <v>86</v>
      </c>
      <c r="E20" s="20">
        <v>44960</v>
      </c>
      <c r="F20" s="26" t="s">
        <v>87</v>
      </c>
      <c r="G20" s="37" t="s">
        <v>164</v>
      </c>
      <c r="H20" s="22" t="s">
        <v>165</v>
      </c>
      <c r="I20" s="57" t="s">
        <v>53</v>
      </c>
      <c r="J20" s="68" t="s">
        <v>75</v>
      </c>
      <c r="K20" s="57" t="s">
        <v>55</v>
      </c>
      <c r="L20" s="62">
        <v>1577500</v>
      </c>
      <c r="M20" s="62">
        <v>874593.77</v>
      </c>
      <c r="N20" s="64">
        <f t="shared" si="2"/>
        <v>702906.23</v>
      </c>
      <c r="O20" s="65">
        <f t="shared" si="1"/>
        <v>0.554417603803487</v>
      </c>
      <c r="P20" s="66" t="s">
        <v>55</v>
      </c>
      <c r="Q20" s="74" t="s">
        <v>56</v>
      </c>
      <c r="R20" s="86" t="s">
        <v>57</v>
      </c>
    </row>
    <row r="21" s="1" customFormat="1" ht="60" customHeight="1" spans="1:18">
      <c r="A21" s="12" t="s">
        <v>71</v>
      </c>
      <c r="B21" s="23" t="s">
        <v>72</v>
      </c>
      <c r="C21" s="19">
        <v>44727</v>
      </c>
      <c r="D21" s="12" t="s">
        <v>73</v>
      </c>
      <c r="E21" s="19">
        <v>45107</v>
      </c>
      <c r="F21" s="24" t="s">
        <v>89</v>
      </c>
      <c r="G21" s="37" t="s">
        <v>164</v>
      </c>
      <c r="H21" s="24" t="s">
        <v>166</v>
      </c>
      <c r="I21" s="57" t="s">
        <v>53</v>
      </c>
      <c r="J21" s="70" t="s">
        <v>75</v>
      </c>
      <c r="K21" s="57" t="s">
        <v>55</v>
      </c>
      <c r="L21" s="62">
        <v>15200</v>
      </c>
      <c r="M21" s="62">
        <v>15200</v>
      </c>
      <c r="N21" s="71">
        <f t="shared" si="2"/>
        <v>0</v>
      </c>
      <c r="O21" s="72">
        <f t="shared" si="1"/>
        <v>1</v>
      </c>
      <c r="P21" s="66" t="s">
        <v>56</v>
      </c>
      <c r="Q21" s="74"/>
      <c r="R21" s="86" t="s">
        <v>57</v>
      </c>
    </row>
    <row r="22" s="1" customFormat="1" ht="48" spans="1:18">
      <c r="A22" s="12" t="s">
        <v>117</v>
      </c>
      <c r="B22" s="27" t="s">
        <v>118</v>
      </c>
      <c r="C22" s="19">
        <v>45065</v>
      </c>
      <c r="D22" s="12" t="s">
        <v>119</v>
      </c>
      <c r="E22" s="19">
        <v>45087</v>
      </c>
      <c r="F22" s="18" t="s">
        <v>120</v>
      </c>
      <c r="G22" s="37" t="s">
        <v>164</v>
      </c>
      <c r="H22" s="22" t="s">
        <v>167</v>
      </c>
      <c r="I22" s="57" t="s">
        <v>53</v>
      </c>
      <c r="J22" s="70" t="s">
        <v>54</v>
      </c>
      <c r="K22" s="57" t="s">
        <v>55</v>
      </c>
      <c r="L22" s="62">
        <v>1400000</v>
      </c>
      <c r="M22" s="71">
        <v>1393500</v>
      </c>
      <c r="N22" s="71">
        <f t="shared" si="2"/>
        <v>6500</v>
      </c>
      <c r="O22" s="72">
        <f t="shared" si="1"/>
        <v>0.995357142857143</v>
      </c>
      <c r="P22" s="66" t="s">
        <v>56</v>
      </c>
      <c r="Q22" s="74" t="s">
        <v>56</v>
      </c>
      <c r="R22" s="88" t="s">
        <v>57</v>
      </c>
    </row>
    <row r="23" s="1" customFormat="1" ht="48" spans="1:18">
      <c r="A23" s="18" t="s">
        <v>47</v>
      </c>
      <c r="B23" s="18" t="s">
        <v>48</v>
      </c>
      <c r="C23" s="19">
        <v>44907</v>
      </c>
      <c r="D23" s="12" t="s">
        <v>49</v>
      </c>
      <c r="E23" s="20">
        <v>44939</v>
      </c>
      <c r="F23" s="12" t="s">
        <v>50</v>
      </c>
      <c r="G23" s="37" t="s">
        <v>164</v>
      </c>
      <c r="H23" s="22" t="s">
        <v>167</v>
      </c>
      <c r="I23" s="57" t="s">
        <v>53</v>
      </c>
      <c r="J23" s="57" t="s">
        <v>54</v>
      </c>
      <c r="K23" s="57" t="s">
        <v>55</v>
      </c>
      <c r="L23" s="62">
        <v>1600000</v>
      </c>
      <c r="M23" s="71">
        <v>1323500</v>
      </c>
      <c r="N23" s="71">
        <f t="shared" si="2"/>
        <v>276500</v>
      </c>
      <c r="O23" s="72">
        <f t="shared" si="1"/>
        <v>0.8271875</v>
      </c>
      <c r="P23" s="66" t="s">
        <v>56</v>
      </c>
      <c r="Q23" s="74" t="s">
        <v>56</v>
      </c>
      <c r="R23" s="86" t="s">
        <v>57</v>
      </c>
    </row>
    <row r="24" customFormat="1" ht="26" customHeight="1" spans="1:18">
      <c r="A24" s="38" t="s">
        <v>14</v>
      </c>
      <c r="B24" s="38"/>
      <c r="C24" s="39"/>
      <c r="D24" s="38"/>
      <c r="E24" s="39"/>
      <c r="F24" s="38"/>
      <c r="G24" s="40"/>
      <c r="H24" s="38"/>
      <c r="I24" s="38"/>
      <c r="J24" s="38"/>
      <c r="K24" s="38"/>
      <c r="L24" s="77">
        <f t="shared" ref="L24:N24" si="4">SUBTOTAL(9,L19:L23)</f>
        <v>6215200</v>
      </c>
      <c r="M24" s="77">
        <f t="shared" si="4"/>
        <v>4608165.11</v>
      </c>
      <c r="N24" s="77">
        <f t="shared" si="4"/>
        <v>1607034.89</v>
      </c>
      <c r="O24" s="60">
        <f t="shared" si="1"/>
        <v>0.741434726155232</v>
      </c>
      <c r="P24" s="79"/>
      <c r="Q24" s="77"/>
      <c r="R24" s="79"/>
    </row>
    <row r="25" customFormat="1" ht="48" spans="1:18">
      <c r="A25" s="18" t="s">
        <v>47</v>
      </c>
      <c r="B25" s="18" t="s">
        <v>48</v>
      </c>
      <c r="C25" s="19">
        <v>44907</v>
      </c>
      <c r="D25" s="12" t="s">
        <v>49</v>
      </c>
      <c r="E25" s="20">
        <v>44939</v>
      </c>
      <c r="F25" s="12" t="s">
        <v>50</v>
      </c>
      <c r="G25" s="21" t="s">
        <v>168</v>
      </c>
      <c r="H25" s="21" t="s">
        <v>169</v>
      </c>
      <c r="I25" s="57" t="s">
        <v>53</v>
      </c>
      <c r="J25" s="57" t="s">
        <v>54</v>
      </c>
      <c r="K25" s="57" t="s">
        <v>55</v>
      </c>
      <c r="L25" s="62">
        <v>3500000</v>
      </c>
      <c r="M25" s="63">
        <v>3500000</v>
      </c>
      <c r="N25" s="64">
        <f t="shared" ref="N25:N32" si="5">L25-M25</f>
        <v>0</v>
      </c>
      <c r="O25" s="65">
        <f t="shared" si="1"/>
        <v>1</v>
      </c>
      <c r="P25" s="66" t="s">
        <v>56</v>
      </c>
      <c r="Q25" s="74" t="s">
        <v>56</v>
      </c>
      <c r="R25" s="86" t="s">
        <v>57</v>
      </c>
    </row>
    <row r="26" customFormat="1" ht="29" customHeight="1" spans="1:18">
      <c r="A26" s="38" t="s">
        <v>15</v>
      </c>
      <c r="B26" s="38"/>
      <c r="C26" s="39"/>
      <c r="D26" s="38"/>
      <c r="E26" s="39"/>
      <c r="F26" s="38"/>
      <c r="G26" s="40"/>
      <c r="H26" s="38"/>
      <c r="I26" s="38"/>
      <c r="J26" s="38"/>
      <c r="K26" s="38"/>
      <c r="L26" s="77">
        <f t="shared" ref="L26:N26" si="6">SUBTOTAL(9,L25:L25)</f>
        <v>3500000</v>
      </c>
      <c r="M26" s="77">
        <f t="shared" si="6"/>
        <v>3500000</v>
      </c>
      <c r="N26" s="77">
        <f t="shared" si="6"/>
        <v>0</v>
      </c>
      <c r="O26" s="60">
        <f t="shared" si="1"/>
        <v>1</v>
      </c>
      <c r="P26" s="79"/>
      <c r="Q26" s="77"/>
      <c r="R26" s="79"/>
    </row>
    <row r="27" customFormat="1" ht="36" spans="1:18">
      <c r="A27" s="12" t="s">
        <v>84</v>
      </c>
      <c r="B27" s="18" t="s">
        <v>85</v>
      </c>
      <c r="C27" s="19">
        <v>44945</v>
      </c>
      <c r="D27" s="12" t="s">
        <v>86</v>
      </c>
      <c r="E27" s="20">
        <v>44960</v>
      </c>
      <c r="F27" s="26" t="s">
        <v>87</v>
      </c>
      <c r="G27" s="37" t="s">
        <v>170</v>
      </c>
      <c r="H27" s="41" t="s">
        <v>171</v>
      </c>
      <c r="I27" s="57" t="s">
        <v>53</v>
      </c>
      <c r="J27" s="68" t="s">
        <v>75</v>
      </c>
      <c r="K27" s="57" t="s">
        <v>55</v>
      </c>
      <c r="L27" s="76">
        <v>2800000</v>
      </c>
      <c r="M27" s="76">
        <v>2800000</v>
      </c>
      <c r="N27" s="64">
        <f t="shared" si="5"/>
        <v>0</v>
      </c>
      <c r="O27" s="65">
        <f t="shared" si="1"/>
        <v>1</v>
      </c>
      <c r="P27" s="66" t="s">
        <v>56</v>
      </c>
      <c r="Q27" s="74" t="s">
        <v>56</v>
      </c>
      <c r="R27" s="89" t="s">
        <v>172</v>
      </c>
    </row>
    <row r="28" customFormat="1" ht="33" customHeight="1" spans="1:18">
      <c r="A28" s="38" t="s">
        <v>16</v>
      </c>
      <c r="B28" s="38"/>
      <c r="C28" s="39"/>
      <c r="D28" s="38"/>
      <c r="E28" s="39"/>
      <c r="F28" s="38"/>
      <c r="G28" s="40"/>
      <c r="H28" s="38"/>
      <c r="I28" s="38"/>
      <c r="J28" s="38"/>
      <c r="K28" s="38"/>
      <c r="L28" s="77">
        <f t="shared" ref="L28:N28" si="7">SUBTOTAL(9,L27:L27)</f>
        <v>2800000</v>
      </c>
      <c r="M28" s="77">
        <f t="shared" si="7"/>
        <v>2800000</v>
      </c>
      <c r="N28" s="77">
        <f t="shared" si="7"/>
        <v>0</v>
      </c>
      <c r="O28" s="60">
        <f t="shared" si="1"/>
        <v>1</v>
      </c>
      <c r="P28" s="79"/>
      <c r="Q28" s="77"/>
      <c r="R28" s="79"/>
    </row>
    <row r="29" s="1" customFormat="1" ht="55" customHeight="1" spans="1:18">
      <c r="A29" s="12" t="s">
        <v>71</v>
      </c>
      <c r="B29" s="23" t="s">
        <v>72</v>
      </c>
      <c r="C29" s="19">
        <v>44727</v>
      </c>
      <c r="D29" s="12" t="s">
        <v>73</v>
      </c>
      <c r="E29" s="19">
        <v>45107</v>
      </c>
      <c r="F29" s="24" t="s">
        <v>89</v>
      </c>
      <c r="G29" s="42" t="s">
        <v>175</v>
      </c>
      <c r="H29" s="24" t="s">
        <v>176</v>
      </c>
      <c r="I29" s="57" t="s">
        <v>53</v>
      </c>
      <c r="J29" s="57" t="s">
        <v>75</v>
      </c>
      <c r="K29" s="57" t="s">
        <v>55</v>
      </c>
      <c r="L29" s="80">
        <v>175000</v>
      </c>
      <c r="M29" s="81">
        <v>175000</v>
      </c>
      <c r="N29" s="71">
        <f t="shared" si="5"/>
        <v>0</v>
      </c>
      <c r="O29" s="72">
        <f t="shared" si="1"/>
        <v>1</v>
      </c>
      <c r="P29" s="66" t="s">
        <v>56</v>
      </c>
      <c r="Q29" s="80"/>
      <c r="R29" s="86" t="s">
        <v>57</v>
      </c>
    </row>
    <row r="30" s="1" customFormat="1" ht="55" customHeight="1" spans="1:18">
      <c r="A30" s="18" t="s">
        <v>76</v>
      </c>
      <c r="B30" s="18" t="s">
        <v>77</v>
      </c>
      <c r="C30" s="19">
        <v>45207</v>
      </c>
      <c r="D30" s="12" t="s">
        <v>78</v>
      </c>
      <c r="E30" s="19">
        <v>45219</v>
      </c>
      <c r="F30" s="12" t="s">
        <v>79</v>
      </c>
      <c r="G30" s="42" t="s">
        <v>175</v>
      </c>
      <c r="H30" s="24" t="s">
        <v>176</v>
      </c>
      <c r="I30" s="57" t="s">
        <v>53</v>
      </c>
      <c r="J30" s="57" t="s">
        <v>75</v>
      </c>
      <c r="K30" s="57" t="s">
        <v>55</v>
      </c>
      <c r="L30" s="80">
        <v>120000</v>
      </c>
      <c r="M30" s="81">
        <v>120000</v>
      </c>
      <c r="N30" s="71">
        <f t="shared" si="5"/>
        <v>0</v>
      </c>
      <c r="O30" s="72">
        <f t="shared" si="1"/>
        <v>1</v>
      </c>
      <c r="P30" s="66" t="s">
        <v>177</v>
      </c>
      <c r="Q30" s="80" t="s">
        <v>56</v>
      </c>
      <c r="R30" s="86" t="s">
        <v>57</v>
      </c>
    </row>
    <row r="31" s="1" customFormat="1" ht="55" customHeight="1" spans="1:18">
      <c r="A31" s="18" t="s">
        <v>47</v>
      </c>
      <c r="B31" s="18" t="s">
        <v>48</v>
      </c>
      <c r="C31" s="19">
        <v>44907</v>
      </c>
      <c r="D31" s="12" t="s">
        <v>49</v>
      </c>
      <c r="E31" s="20">
        <v>44939</v>
      </c>
      <c r="F31" s="12" t="s">
        <v>50</v>
      </c>
      <c r="G31" s="42" t="s">
        <v>175</v>
      </c>
      <c r="H31" s="24" t="s">
        <v>176</v>
      </c>
      <c r="I31" s="57" t="s">
        <v>53</v>
      </c>
      <c r="J31" s="57" t="s">
        <v>54</v>
      </c>
      <c r="K31" s="57" t="s">
        <v>55</v>
      </c>
      <c r="L31" s="80">
        <v>400000</v>
      </c>
      <c r="M31" s="81">
        <v>398000</v>
      </c>
      <c r="N31" s="71">
        <f t="shared" si="5"/>
        <v>2000</v>
      </c>
      <c r="O31" s="72">
        <f t="shared" si="1"/>
        <v>0.995</v>
      </c>
      <c r="P31" s="66" t="s">
        <v>177</v>
      </c>
      <c r="Q31" s="80" t="s">
        <v>56</v>
      </c>
      <c r="R31" s="86" t="s">
        <v>57</v>
      </c>
    </row>
    <row r="32" s="1" customFormat="1" ht="48" customHeight="1" spans="1:18">
      <c r="A32" s="12" t="s">
        <v>117</v>
      </c>
      <c r="B32" s="27" t="s">
        <v>118</v>
      </c>
      <c r="C32" s="19">
        <v>45065</v>
      </c>
      <c r="D32" s="12" t="s">
        <v>119</v>
      </c>
      <c r="E32" s="19">
        <v>45087</v>
      </c>
      <c r="F32" s="18" t="s">
        <v>120</v>
      </c>
      <c r="G32" s="42" t="s">
        <v>175</v>
      </c>
      <c r="H32" s="43" t="s">
        <v>178</v>
      </c>
      <c r="I32" s="57" t="s">
        <v>53</v>
      </c>
      <c r="J32" s="57" t="s">
        <v>54</v>
      </c>
      <c r="K32" s="57" t="s">
        <v>55</v>
      </c>
      <c r="L32" s="80">
        <v>816000</v>
      </c>
      <c r="M32" s="63">
        <v>638400</v>
      </c>
      <c r="N32" s="71">
        <f t="shared" si="5"/>
        <v>177600</v>
      </c>
      <c r="O32" s="72">
        <f t="shared" si="1"/>
        <v>0.782352941176471</v>
      </c>
      <c r="P32" s="70" t="s">
        <v>56</v>
      </c>
      <c r="Q32" s="80" t="s">
        <v>56</v>
      </c>
      <c r="R32" s="88" t="s">
        <v>57</v>
      </c>
    </row>
    <row r="33" customFormat="1" ht="34" customHeight="1" spans="1:18">
      <c r="A33" s="38" t="s">
        <v>17</v>
      </c>
      <c r="B33" s="38"/>
      <c r="C33" s="39"/>
      <c r="D33" s="38"/>
      <c r="E33" s="39"/>
      <c r="F33" s="38"/>
      <c r="G33" s="40"/>
      <c r="H33" s="38"/>
      <c r="I33" s="38"/>
      <c r="J33" s="38"/>
      <c r="K33" s="38"/>
      <c r="L33" s="77">
        <f t="shared" ref="L33:N33" si="8">SUBTOTAL(9,L29:L32)</f>
        <v>1511000</v>
      </c>
      <c r="M33" s="77">
        <f t="shared" si="8"/>
        <v>1331400</v>
      </c>
      <c r="N33" s="77">
        <f t="shared" si="8"/>
        <v>179600</v>
      </c>
      <c r="O33" s="60">
        <f t="shared" si="1"/>
        <v>0.881138318994044</v>
      </c>
      <c r="P33" s="79"/>
      <c r="Q33" s="77"/>
      <c r="R33" s="79"/>
    </row>
    <row r="34" s="1" customFormat="1" ht="53" customHeight="1" spans="1:18">
      <c r="A34" s="12" t="s">
        <v>71</v>
      </c>
      <c r="B34" s="23" t="s">
        <v>72</v>
      </c>
      <c r="C34" s="19">
        <v>44727</v>
      </c>
      <c r="D34" s="12" t="s">
        <v>73</v>
      </c>
      <c r="E34" s="19">
        <v>45107</v>
      </c>
      <c r="F34" s="24" t="s">
        <v>89</v>
      </c>
      <c r="G34" s="42" t="s">
        <v>179</v>
      </c>
      <c r="H34" s="21" t="s">
        <v>180</v>
      </c>
      <c r="I34" s="57" t="s">
        <v>53</v>
      </c>
      <c r="J34" s="70" t="s">
        <v>75</v>
      </c>
      <c r="K34" s="70" t="s">
        <v>55</v>
      </c>
      <c r="L34" s="76">
        <v>300000</v>
      </c>
      <c r="M34" s="82">
        <v>297800</v>
      </c>
      <c r="N34" s="71">
        <f t="shared" ref="N34:N40" si="9">L34-M34</f>
        <v>2200</v>
      </c>
      <c r="O34" s="83">
        <f t="shared" si="1"/>
        <v>0.992666666666667</v>
      </c>
      <c r="P34" s="70" t="s">
        <v>56</v>
      </c>
      <c r="Q34" s="80" t="s">
        <v>56</v>
      </c>
      <c r="R34" s="86" t="s">
        <v>57</v>
      </c>
    </row>
    <row r="35" customFormat="1" ht="28" customHeight="1" spans="1:18">
      <c r="A35" s="38" t="s">
        <v>18</v>
      </c>
      <c r="B35" s="38"/>
      <c r="C35" s="39"/>
      <c r="D35" s="38"/>
      <c r="E35" s="39"/>
      <c r="F35" s="38"/>
      <c r="G35" s="40"/>
      <c r="H35" s="38"/>
      <c r="I35" s="38"/>
      <c r="J35" s="38"/>
      <c r="K35" s="38"/>
      <c r="L35" s="77">
        <f t="shared" ref="L35:O35" si="10">SUBTOTAL(9,L34:L34)</f>
        <v>300000</v>
      </c>
      <c r="M35" s="77">
        <f t="shared" si="10"/>
        <v>297800</v>
      </c>
      <c r="N35" s="77">
        <f t="shared" si="10"/>
        <v>2200</v>
      </c>
      <c r="O35" s="77">
        <f t="shared" si="10"/>
        <v>0.992666666666667</v>
      </c>
      <c r="P35" s="79"/>
      <c r="Q35" s="77"/>
      <c r="R35" s="79"/>
    </row>
    <row r="36" customFormat="1" ht="48" spans="1:18">
      <c r="A36" s="18" t="s">
        <v>47</v>
      </c>
      <c r="B36" s="18" t="s">
        <v>48</v>
      </c>
      <c r="C36" s="19">
        <v>44907</v>
      </c>
      <c r="D36" s="12" t="s">
        <v>49</v>
      </c>
      <c r="E36" s="20">
        <v>44939</v>
      </c>
      <c r="F36" s="12" t="s">
        <v>50</v>
      </c>
      <c r="G36" s="22" t="s">
        <v>181</v>
      </c>
      <c r="H36" s="22" t="s">
        <v>182</v>
      </c>
      <c r="I36" s="57" t="s">
        <v>53</v>
      </c>
      <c r="J36" s="57" t="s">
        <v>54</v>
      </c>
      <c r="K36" s="57" t="s">
        <v>55</v>
      </c>
      <c r="L36" s="62">
        <v>6500000</v>
      </c>
      <c r="M36" s="71">
        <v>6451583.18</v>
      </c>
      <c r="N36" s="64">
        <f t="shared" si="9"/>
        <v>48416.8200000003</v>
      </c>
      <c r="O36" s="65">
        <f>M36/L36</f>
        <v>0.992551258461538</v>
      </c>
      <c r="P36" s="66" t="s">
        <v>55</v>
      </c>
      <c r="Q36" s="62" t="s">
        <v>55</v>
      </c>
      <c r="R36" s="86" t="s">
        <v>57</v>
      </c>
    </row>
    <row r="37" customFormat="1" ht="48" spans="1:18">
      <c r="A37" s="18" t="s">
        <v>47</v>
      </c>
      <c r="B37" s="18" t="s">
        <v>48</v>
      </c>
      <c r="C37" s="19">
        <v>44907</v>
      </c>
      <c r="D37" s="12" t="s">
        <v>49</v>
      </c>
      <c r="E37" s="20">
        <v>44939</v>
      </c>
      <c r="F37" s="12" t="s">
        <v>50</v>
      </c>
      <c r="G37" s="22" t="s">
        <v>181</v>
      </c>
      <c r="H37" s="22" t="s">
        <v>183</v>
      </c>
      <c r="I37" s="57" t="s">
        <v>53</v>
      </c>
      <c r="J37" s="57" t="s">
        <v>54</v>
      </c>
      <c r="K37" s="57" t="s">
        <v>55</v>
      </c>
      <c r="L37" s="62">
        <v>2000000</v>
      </c>
      <c r="M37" s="71">
        <v>1859941.41</v>
      </c>
      <c r="N37" s="64">
        <f t="shared" si="9"/>
        <v>140058.59</v>
      </c>
      <c r="O37" s="65">
        <f>M37/L37</f>
        <v>0.929970705</v>
      </c>
      <c r="P37" s="66" t="s">
        <v>56</v>
      </c>
      <c r="Q37" s="62" t="s">
        <v>55</v>
      </c>
      <c r="R37" s="86" t="s">
        <v>57</v>
      </c>
    </row>
    <row r="38" customFormat="1" ht="48" spans="1:18">
      <c r="A38" s="12" t="s">
        <v>84</v>
      </c>
      <c r="B38" s="18" t="s">
        <v>85</v>
      </c>
      <c r="C38" s="19">
        <v>44945</v>
      </c>
      <c r="D38" s="12" t="s">
        <v>86</v>
      </c>
      <c r="E38" s="20">
        <v>44960</v>
      </c>
      <c r="F38" s="26" t="s">
        <v>87</v>
      </c>
      <c r="G38" s="22" t="s">
        <v>181</v>
      </c>
      <c r="H38" s="22" t="s">
        <v>183</v>
      </c>
      <c r="I38" s="57" t="s">
        <v>53</v>
      </c>
      <c r="J38" s="68" t="s">
        <v>75</v>
      </c>
      <c r="K38" s="57" t="s">
        <v>55</v>
      </c>
      <c r="L38" s="62">
        <v>1390000</v>
      </c>
      <c r="M38" s="71">
        <v>870000</v>
      </c>
      <c r="N38" s="64">
        <f t="shared" si="9"/>
        <v>520000</v>
      </c>
      <c r="O38" s="65">
        <f>M38/L38</f>
        <v>0.62589928057554</v>
      </c>
      <c r="P38" s="66" t="s">
        <v>56</v>
      </c>
      <c r="Q38" s="62" t="s">
        <v>55</v>
      </c>
      <c r="R38" s="86" t="s">
        <v>57</v>
      </c>
    </row>
    <row r="39" customFormat="1" ht="48" spans="1:18">
      <c r="A39" s="18" t="s">
        <v>47</v>
      </c>
      <c r="B39" s="18" t="s">
        <v>48</v>
      </c>
      <c r="C39" s="19">
        <v>44907</v>
      </c>
      <c r="D39" s="12" t="s">
        <v>49</v>
      </c>
      <c r="E39" s="20">
        <v>44939</v>
      </c>
      <c r="F39" s="12" t="s">
        <v>50</v>
      </c>
      <c r="G39" s="22" t="s">
        <v>181</v>
      </c>
      <c r="H39" s="22" t="s">
        <v>184</v>
      </c>
      <c r="I39" s="57" t="s">
        <v>53</v>
      </c>
      <c r="J39" s="57" t="s">
        <v>54</v>
      </c>
      <c r="K39" s="57" t="s">
        <v>55</v>
      </c>
      <c r="L39" s="62">
        <v>2000000</v>
      </c>
      <c r="M39" s="71">
        <v>1643369.01</v>
      </c>
      <c r="N39" s="64">
        <f t="shared" si="9"/>
        <v>356630.99</v>
      </c>
      <c r="O39" s="65">
        <f>M39/L39</f>
        <v>0.821684505</v>
      </c>
      <c r="P39" s="66" t="s">
        <v>56</v>
      </c>
      <c r="Q39" s="62" t="s">
        <v>55</v>
      </c>
      <c r="R39" s="86" t="s">
        <v>57</v>
      </c>
    </row>
    <row r="40" customFormat="1" ht="48" spans="1:18">
      <c r="A40" s="12" t="s">
        <v>84</v>
      </c>
      <c r="B40" s="18" t="s">
        <v>85</v>
      </c>
      <c r="C40" s="19">
        <v>44945</v>
      </c>
      <c r="D40" s="12" t="s">
        <v>86</v>
      </c>
      <c r="E40" s="20">
        <v>44960</v>
      </c>
      <c r="F40" s="26" t="s">
        <v>87</v>
      </c>
      <c r="G40" s="22" t="s">
        <v>181</v>
      </c>
      <c r="H40" s="22" t="s">
        <v>184</v>
      </c>
      <c r="I40" s="57" t="s">
        <v>53</v>
      </c>
      <c r="J40" s="68" t="s">
        <v>75</v>
      </c>
      <c r="K40" s="57" t="s">
        <v>55</v>
      </c>
      <c r="L40" s="62">
        <v>2000000</v>
      </c>
      <c r="M40" s="71">
        <v>2000000</v>
      </c>
      <c r="N40" s="64">
        <f t="shared" si="9"/>
        <v>0</v>
      </c>
      <c r="O40" s="65">
        <f>M40/L40</f>
        <v>1</v>
      </c>
      <c r="P40" s="66" t="s">
        <v>56</v>
      </c>
      <c r="Q40" s="62" t="s">
        <v>55</v>
      </c>
      <c r="R40" s="86" t="s">
        <v>57</v>
      </c>
    </row>
    <row r="41" customFormat="1" ht="48" spans="1:18">
      <c r="A41" s="12" t="s">
        <v>84</v>
      </c>
      <c r="B41" s="18" t="s">
        <v>85</v>
      </c>
      <c r="C41" s="19">
        <v>44945</v>
      </c>
      <c r="D41" s="12" t="s">
        <v>86</v>
      </c>
      <c r="E41" s="20">
        <v>44960</v>
      </c>
      <c r="F41" s="26" t="s">
        <v>87</v>
      </c>
      <c r="G41" s="44" t="s">
        <v>181</v>
      </c>
      <c r="H41" s="44" t="s">
        <v>185</v>
      </c>
      <c r="I41" s="57" t="s">
        <v>53</v>
      </c>
      <c r="J41" s="68" t="s">
        <v>75</v>
      </c>
      <c r="K41" s="57" t="s">
        <v>55</v>
      </c>
      <c r="L41" s="62">
        <v>985000</v>
      </c>
      <c r="M41" s="62">
        <v>985000</v>
      </c>
      <c r="N41" s="64">
        <f>L41-M41</f>
        <v>0</v>
      </c>
      <c r="O41" s="65">
        <f t="shared" ref="O41:O73" si="11">M41/L41</f>
        <v>1</v>
      </c>
      <c r="P41" s="66" t="s">
        <v>55</v>
      </c>
      <c r="Q41" s="62" t="s">
        <v>55</v>
      </c>
      <c r="R41" s="86" t="s">
        <v>57</v>
      </c>
    </row>
    <row r="42" customFormat="1" ht="45" customHeight="1" spans="1:18">
      <c r="A42" s="12" t="s">
        <v>84</v>
      </c>
      <c r="B42" s="18" t="s">
        <v>85</v>
      </c>
      <c r="C42" s="19">
        <v>44945</v>
      </c>
      <c r="D42" s="12" t="s">
        <v>86</v>
      </c>
      <c r="E42" s="20">
        <v>44960</v>
      </c>
      <c r="F42" s="26" t="s">
        <v>87</v>
      </c>
      <c r="G42" s="44" t="s">
        <v>181</v>
      </c>
      <c r="H42" s="44" t="s">
        <v>185</v>
      </c>
      <c r="I42" s="57" t="s">
        <v>53</v>
      </c>
      <c r="J42" s="68" t="s">
        <v>75</v>
      </c>
      <c r="K42" s="57" t="s">
        <v>55</v>
      </c>
      <c r="L42" s="62">
        <v>4015000</v>
      </c>
      <c r="M42" s="62">
        <v>4015000</v>
      </c>
      <c r="N42" s="64">
        <f>L42-M42</f>
        <v>0</v>
      </c>
      <c r="O42" s="65">
        <f t="shared" si="11"/>
        <v>1</v>
      </c>
      <c r="P42" s="66" t="s">
        <v>55</v>
      </c>
      <c r="Q42" s="62" t="s">
        <v>55</v>
      </c>
      <c r="R42" s="89" t="s">
        <v>172</v>
      </c>
    </row>
    <row r="43" customFormat="1" ht="29" customHeight="1" spans="1:18">
      <c r="A43" s="38" t="s">
        <v>19</v>
      </c>
      <c r="B43" s="38"/>
      <c r="C43" s="39"/>
      <c r="D43" s="38"/>
      <c r="E43" s="39"/>
      <c r="F43" s="38"/>
      <c r="G43" s="40"/>
      <c r="H43" s="38"/>
      <c r="I43" s="38"/>
      <c r="J43" s="38"/>
      <c r="K43" s="38"/>
      <c r="L43" s="77">
        <f>SUBTOTAL(9,L36:L42)</f>
        <v>18890000</v>
      </c>
      <c r="M43" s="77">
        <f>SUBTOTAL(9,M36:M42)</f>
        <v>17824893.6</v>
      </c>
      <c r="N43" s="77">
        <f>SUBTOTAL(9,N36:N42)</f>
        <v>1065106.4</v>
      </c>
      <c r="O43" s="60">
        <f t="shared" si="11"/>
        <v>0.943615330862891</v>
      </c>
      <c r="P43" s="79"/>
      <c r="Q43" s="77"/>
      <c r="R43" s="79"/>
    </row>
    <row r="44" customFormat="1" ht="48" spans="1:18">
      <c r="A44" s="18" t="s">
        <v>47</v>
      </c>
      <c r="B44" s="18" t="s">
        <v>48</v>
      </c>
      <c r="C44" s="19">
        <v>44907</v>
      </c>
      <c r="D44" s="12" t="s">
        <v>49</v>
      </c>
      <c r="E44" s="20">
        <v>44939</v>
      </c>
      <c r="F44" s="12" t="s">
        <v>50</v>
      </c>
      <c r="G44" s="21" t="s">
        <v>186</v>
      </c>
      <c r="H44" s="21" t="s">
        <v>187</v>
      </c>
      <c r="I44" s="57" t="s">
        <v>53</v>
      </c>
      <c r="J44" s="57" t="s">
        <v>54</v>
      </c>
      <c r="K44" s="57" t="s">
        <v>55</v>
      </c>
      <c r="L44" s="62">
        <v>5500000</v>
      </c>
      <c r="M44" s="84">
        <v>4800000</v>
      </c>
      <c r="N44" s="64">
        <f t="shared" ref="N44:N50" si="12">L44-M44</f>
        <v>700000</v>
      </c>
      <c r="O44" s="65">
        <f t="shared" si="11"/>
        <v>0.872727272727273</v>
      </c>
      <c r="P44" s="66" t="s">
        <v>55</v>
      </c>
      <c r="Q44" s="62" t="s">
        <v>55</v>
      </c>
      <c r="R44" s="86" t="s">
        <v>57</v>
      </c>
    </row>
    <row r="45" customFormat="1" ht="48" spans="1:18">
      <c r="A45" s="18" t="s">
        <v>47</v>
      </c>
      <c r="B45" s="18" t="s">
        <v>48</v>
      </c>
      <c r="C45" s="19">
        <v>44907</v>
      </c>
      <c r="D45" s="12" t="s">
        <v>49</v>
      </c>
      <c r="E45" s="20">
        <v>44939</v>
      </c>
      <c r="F45" s="12" t="s">
        <v>50</v>
      </c>
      <c r="G45" s="22" t="s">
        <v>186</v>
      </c>
      <c r="H45" s="21" t="s">
        <v>188</v>
      </c>
      <c r="I45" s="57" t="s">
        <v>53</v>
      </c>
      <c r="J45" s="57" t="s">
        <v>54</v>
      </c>
      <c r="K45" s="57" t="s">
        <v>55</v>
      </c>
      <c r="L45" s="76">
        <v>2000000</v>
      </c>
      <c r="M45" s="71">
        <v>2000000</v>
      </c>
      <c r="N45" s="64">
        <f t="shared" si="12"/>
        <v>0</v>
      </c>
      <c r="O45" s="65">
        <f t="shared" si="11"/>
        <v>1</v>
      </c>
      <c r="P45" s="66" t="s">
        <v>56</v>
      </c>
      <c r="Q45" s="62" t="s">
        <v>55</v>
      </c>
      <c r="R45" s="86" t="s">
        <v>57</v>
      </c>
    </row>
    <row r="46" customFormat="1" ht="48" spans="1:18">
      <c r="A46" s="12" t="s">
        <v>84</v>
      </c>
      <c r="B46" s="18" t="s">
        <v>85</v>
      </c>
      <c r="C46" s="19">
        <v>44945</v>
      </c>
      <c r="D46" s="12" t="s">
        <v>86</v>
      </c>
      <c r="E46" s="20">
        <v>44960</v>
      </c>
      <c r="F46" s="26" t="s">
        <v>87</v>
      </c>
      <c r="G46" s="45" t="s">
        <v>186</v>
      </c>
      <c r="H46" s="46" t="s">
        <v>188</v>
      </c>
      <c r="I46" s="57" t="s">
        <v>53</v>
      </c>
      <c r="J46" s="68" t="s">
        <v>75</v>
      </c>
      <c r="K46" s="57" t="s">
        <v>55</v>
      </c>
      <c r="L46" s="76">
        <v>940000</v>
      </c>
      <c r="M46" s="85">
        <v>600000</v>
      </c>
      <c r="N46" s="64">
        <f t="shared" si="12"/>
        <v>340000</v>
      </c>
      <c r="O46" s="65">
        <f t="shared" si="11"/>
        <v>0.638297872340426</v>
      </c>
      <c r="P46" s="66" t="s">
        <v>56</v>
      </c>
      <c r="Q46" s="62" t="s">
        <v>55</v>
      </c>
      <c r="R46" s="86" t="s">
        <v>57</v>
      </c>
    </row>
    <row r="47" customFormat="1" ht="47" customHeight="1" spans="1:18">
      <c r="A47" s="12" t="s">
        <v>84</v>
      </c>
      <c r="B47" s="18" t="s">
        <v>85</v>
      </c>
      <c r="C47" s="19">
        <v>44945</v>
      </c>
      <c r="D47" s="12" t="s">
        <v>86</v>
      </c>
      <c r="E47" s="20">
        <v>44960</v>
      </c>
      <c r="F47" s="26" t="s">
        <v>87</v>
      </c>
      <c r="G47" s="45" t="s">
        <v>186</v>
      </c>
      <c r="H47" s="46" t="s">
        <v>188</v>
      </c>
      <c r="I47" s="57" t="s">
        <v>53</v>
      </c>
      <c r="J47" s="68" t="s">
        <v>75</v>
      </c>
      <c r="K47" s="57" t="s">
        <v>55</v>
      </c>
      <c r="L47" s="76">
        <v>495000</v>
      </c>
      <c r="M47" s="71"/>
      <c r="N47" s="64">
        <f t="shared" si="12"/>
        <v>495000</v>
      </c>
      <c r="O47" s="65">
        <f t="shared" si="11"/>
        <v>0</v>
      </c>
      <c r="P47" s="66" t="s">
        <v>56</v>
      </c>
      <c r="Q47" s="62" t="s">
        <v>55</v>
      </c>
      <c r="R47" s="89" t="s">
        <v>172</v>
      </c>
    </row>
    <row r="48" customFormat="1" ht="48" customHeight="1" spans="1:18">
      <c r="A48" s="18" t="s">
        <v>47</v>
      </c>
      <c r="B48" s="18" t="s">
        <v>48</v>
      </c>
      <c r="C48" s="19">
        <v>44907</v>
      </c>
      <c r="D48" s="12" t="s">
        <v>49</v>
      </c>
      <c r="E48" s="20">
        <v>44939</v>
      </c>
      <c r="F48" s="12" t="s">
        <v>50</v>
      </c>
      <c r="G48" s="22" t="s">
        <v>186</v>
      </c>
      <c r="H48" s="21" t="s">
        <v>189</v>
      </c>
      <c r="I48" s="57" t="s">
        <v>53</v>
      </c>
      <c r="J48" s="57" t="s">
        <v>54</v>
      </c>
      <c r="K48" s="57" t="s">
        <v>55</v>
      </c>
      <c r="L48" s="62">
        <v>2000000</v>
      </c>
      <c r="M48" s="71">
        <v>1900000</v>
      </c>
      <c r="N48" s="64">
        <f t="shared" si="12"/>
        <v>100000</v>
      </c>
      <c r="O48" s="65">
        <f t="shared" si="11"/>
        <v>0.95</v>
      </c>
      <c r="P48" s="66" t="s">
        <v>56</v>
      </c>
      <c r="Q48" s="62" t="s">
        <v>55</v>
      </c>
      <c r="R48" s="90" t="s">
        <v>57</v>
      </c>
    </row>
    <row r="49" customFormat="1" ht="40" customHeight="1" spans="1:18">
      <c r="A49" s="12" t="s">
        <v>84</v>
      </c>
      <c r="B49" s="18" t="s">
        <v>85</v>
      </c>
      <c r="C49" s="19">
        <v>44945</v>
      </c>
      <c r="D49" s="12" t="s">
        <v>86</v>
      </c>
      <c r="E49" s="20">
        <v>44960</v>
      </c>
      <c r="F49" s="26" t="s">
        <v>87</v>
      </c>
      <c r="G49" s="22" t="s">
        <v>186</v>
      </c>
      <c r="H49" s="21" t="s">
        <v>189</v>
      </c>
      <c r="I49" s="57" t="s">
        <v>53</v>
      </c>
      <c r="J49" s="68" t="s">
        <v>75</v>
      </c>
      <c r="K49" s="57" t="s">
        <v>55</v>
      </c>
      <c r="L49" s="62">
        <v>460000</v>
      </c>
      <c r="M49" s="71"/>
      <c r="N49" s="64">
        <f t="shared" si="12"/>
        <v>460000</v>
      </c>
      <c r="O49" s="65">
        <f t="shared" si="11"/>
        <v>0</v>
      </c>
      <c r="P49" s="66" t="s">
        <v>56</v>
      </c>
      <c r="Q49" s="62" t="s">
        <v>55</v>
      </c>
      <c r="R49" s="89" t="s">
        <v>172</v>
      </c>
    </row>
    <row r="50" s="1" customFormat="1" ht="40" customHeight="1" spans="1:18">
      <c r="A50" s="18" t="s">
        <v>76</v>
      </c>
      <c r="B50" s="18" t="s">
        <v>77</v>
      </c>
      <c r="C50" s="19">
        <v>45207</v>
      </c>
      <c r="D50" s="12" t="s">
        <v>78</v>
      </c>
      <c r="E50" s="19">
        <v>45219</v>
      </c>
      <c r="F50" s="12" t="s">
        <v>79</v>
      </c>
      <c r="G50" s="22" t="s">
        <v>186</v>
      </c>
      <c r="H50" s="47" t="s">
        <v>190</v>
      </c>
      <c r="I50" s="57" t="s">
        <v>53</v>
      </c>
      <c r="J50" s="70" t="s">
        <v>75</v>
      </c>
      <c r="K50" s="57" t="s">
        <v>55</v>
      </c>
      <c r="L50" s="62">
        <v>2300000</v>
      </c>
      <c r="M50" s="71"/>
      <c r="N50" s="71">
        <f t="shared" si="12"/>
        <v>2300000</v>
      </c>
      <c r="O50" s="72">
        <f t="shared" si="11"/>
        <v>0</v>
      </c>
      <c r="P50" s="66" t="s">
        <v>55</v>
      </c>
      <c r="Q50" s="62" t="s">
        <v>55</v>
      </c>
      <c r="R50" s="89" t="s">
        <v>57</v>
      </c>
    </row>
    <row r="51" customFormat="1" ht="23" customHeight="1" spans="1:18">
      <c r="A51" s="38" t="s">
        <v>20</v>
      </c>
      <c r="B51" s="38"/>
      <c r="C51" s="39"/>
      <c r="D51" s="38"/>
      <c r="E51" s="39"/>
      <c r="F51" s="38"/>
      <c r="G51" s="40"/>
      <c r="H51" s="38"/>
      <c r="I51" s="38"/>
      <c r="J51" s="38"/>
      <c r="K51" s="38"/>
      <c r="L51" s="77">
        <f t="shared" ref="L51:N51" si="13">SUBTOTAL(9,L44:L50)</f>
        <v>13695000</v>
      </c>
      <c r="M51" s="77">
        <f t="shared" si="13"/>
        <v>9300000</v>
      </c>
      <c r="N51" s="77">
        <f t="shared" si="13"/>
        <v>4395000</v>
      </c>
      <c r="O51" s="60">
        <f t="shared" si="11"/>
        <v>0.67907995618839</v>
      </c>
      <c r="P51" s="79"/>
      <c r="Q51" s="77"/>
      <c r="R51" s="79"/>
    </row>
    <row r="52" customFormat="1" ht="36" spans="1:18">
      <c r="A52" s="18" t="s">
        <v>47</v>
      </c>
      <c r="B52" s="18" t="s">
        <v>48</v>
      </c>
      <c r="C52" s="19">
        <v>44907</v>
      </c>
      <c r="D52" s="12" t="s">
        <v>49</v>
      </c>
      <c r="E52" s="20">
        <v>44939</v>
      </c>
      <c r="F52" s="12" t="s">
        <v>50</v>
      </c>
      <c r="G52" s="21" t="s">
        <v>191</v>
      </c>
      <c r="H52" s="22" t="s">
        <v>192</v>
      </c>
      <c r="I52" s="57" t="s">
        <v>53</v>
      </c>
      <c r="J52" s="57" t="s">
        <v>54</v>
      </c>
      <c r="K52" s="57" t="s">
        <v>55</v>
      </c>
      <c r="L52" s="62">
        <v>3900000</v>
      </c>
      <c r="M52" s="62">
        <v>3900000</v>
      </c>
      <c r="N52" s="64">
        <f t="shared" ref="N52:N55" si="14">L52-M52</f>
        <v>0</v>
      </c>
      <c r="O52" s="65">
        <f t="shared" si="11"/>
        <v>1</v>
      </c>
      <c r="P52" s="66" t="s">
        <v>56</v>
      </c>
      <c r="Q52" s="66" t="s">
        <v>56</v>
      </c>
      <c r="R52" s="66" t="s">
        <v>193</v>
      </c>
    </row>
    <row r="53" s="1" customFormat="1" ht="48" spans="1:18">
      <c r="A53" s="12" t="s">
        <v>117</v>
      </c>
      <c r="B53" s="27" t="s">
        <v>118</v>
      </c>
      <c r="C53" s="19">
        <v>45065</v>
      </c>
      <c r="D53" s="12" t="s">
        <v>119</v>
      </c>
      <c r="E53" s="19">
        <v>45087</v>
      </c>
      <c r="F53" s="18" t="s">
        <v>120</v>
      </c>
      <c r="G53" s="21" t="s">
        <v>191</v>
      </c>
      <c r="H53" s="48" t="s">
        <v>194</v>
      </c>
      <c r="I53" s="57" t="s">
        <v>53</v>
      </c>
      <c r="J53" s="57" t="s">
        <v>54</v>
      </c>
      <c r="K53" s="57" t="s">
        <v>55</v>
      </c>
      <c r="L53" s="62">
        <v>2300000</v>
      </c>
      <c r="M53" s="62">
        <v>2232000</v>
      </c>
      <c r="N53" s="71">
        <f t="shared" si="14"/>
        <v>68000</v>
      </c>
      <c r="O53" s="72">
        <f t="shared" si="11"/>
        <v>0.970434782608696</v>
      </c>
      <c r="P53" s="66" t="s">
        <v>55</v>
      </c>
      <c r="Q53" s="66" t="s">
        <v>56</v>
      </c>
      <c r="R53" s="86" t="s">
        <v>57</v>
      </c>
    </row>
    <row r="54" s="1" customFormat="1" ht="50" customHeight="1" spans="1:18">
      <c r="A54" s="12" t="s">
        <v>117</v>
      </c>
      <c r="B54" s="27" t="s">
        <v>118</v>
      </c>
      <c r="C54" s="19">
        <v>45065</v>
      </c>
      <c r="D54" s="12" t="s">
        <v>119</v>
      </c>
      <c r="E54" s="19">
        <v>45087</v>
      </c>
      <c r="F54" s="18" t="s">
        <v>120</v>
      </c>
      <c r="G54" s="21" t="s">
        <v>191</v>
      </c>
      <c r="H54" s="48" t="s">
        <v>194</v>
      </c>
      <c r="I54" s="57" t="s">
        <v>53</v>
      </c>
      <c r="J54" s="57" t="s">
        <v>54</v>
      </c>
      <c r="K54" s="57" t="s">
        <v>55</v>
      </c>
      <c r="L54" s="62">
        <v>500000</v>
      </c>
      <c r="M54" s="71"/>
      <c r="N54" s="71">
        <f t="shared" si="14"/>
        <v>500000</v>
      </c>
      <c r="O54" s="72">
        <f t="shared" si="11"/>
        <v>0</v>
      </c>
      <c r="P54" s="66" t="s">
        <v>55</v>
      </c>
      <c r="Q54" s="66" t="s">
        <v>56</v>
      </c>
      <c r="R54" s="66" t="s">
        <v>172</v>
      </c>
    </row>
    <row r="55" s="1" customFormat="1" ht="52" customHeight="1" spans="1:18">
      <c r="A55" s="12" t="s">
        <v>195</v>
      </c>
      <c r="B55" s="27" t="s">
        <v>196</v>
      </c>
      <c r="C55" s="19">
        <v>45057</v>
      </c>
      <c r="D55" s="12" t="s">
        <v>197</v>
      </c>
      <c r="E55" s="19">
        <v>45087</v>
      </c>
      <c r="F55" s="12" t="s">
        <v>198</v>
      </c>
      <c r="G55" s="21" t="s">
        <v>191</v>
      </c>
      <c r="H55" s="49" t="s">
        <v>199</v>
      </c>
      <c r="I55" s="57" t="s">
        <v>53</v>
      </c>
      <c r="J55" s="57" t="s">
        <v>75</v>
      </c>
      <c r="K55" s="57" t="s">
        <v>56</v>
      </c>
      <c r="L55" s="62">
        <v>1000000</v>
      </c>
      <c r="M55" s="71">
        <v>398400</v>
      </c>
      <c r="N55" s="71">
        <f t="shared" si="14"/>
        <v>601600</v>
      </c>
      <c r="O55" s="72">
        <f t="shared" si="11"/>
        <v>0.3984</v>
      </c>
      <c r="P55" s="66" t="s">
        <v>56</v>
      </c>
      <c r="Q55" s="66" t="s">
        <v>56</v>
      </c>
      <c r="R55" s="86" t="s">
        <v>57</v>
      </c>
    </row>
    <row r="56" customFormat="1" ht="27" customHeight="1" spans="1:18">
      <c r="A56" s="38" t="s">
        <v>21</v>
      </c>
      <c r="B56" s="38"/>
      <c r="C56" s="39"/>
      <c r="D56" s="38"/>
      <c r="E56" s="39"/>
      <c r="F56" s="38"/>
      <c r="G56" s="40"/>
      <c r="H56" s="38"/>
      <c r="I56" s="38"/>
      <c r="J56" s="38"/>
      <c r="K56" s="38"/>
      <c r="L56" s="77">
        <f t="shared" ref="L56:N56" si="15">SUBTOTAL(9,L52:L55)</f>
        <v>7700000</v>
      </c>
      <c r="M56" s="77">
        <f t="shared" si="15"/>
        <v>6530400</v>
      </c>
      <c r="N56" s="77">
        <f t="shared" si="15"/>
        <v>1169600</v>
      </c>
      <c r="O56" s="60">
        <f t="shared" si="11"/>
        <v>0.848103896103896</v>
      </c>
      <c r="P56" s="79"/>
      <c r="Q56" s="77"/>
      <c r="R56" s="79"/>
    </row>
    <row r="57" customFormat="1" ht="48" spans="1:18">
      <c r="A57" s="18" t="s">
        <v>47</v>
      </c>
      <c r="B57" s="18" t="s">
        <v>48</v>
      </c>
      <c r="C57" s="19">
        <v>44907</v>
      </c>
      <c r="D57" s="12" t="s">
        <v>49</v>
      </c>
      <c r="E57" s="20">
        <v>44939</v>
      </c>
      <c r="F57" s="12" t="s">
        <v>50</v>
      </c>
      <c r="G57" s="21" t="s">
        <v>200</v>
      </c>
      <c r="H57" s="21" t="s">
        <v>201</v>
      </c>
      <c r="I57" s="57" t="s">
        <v>53</v>
      </c>
      <c r="J57" s="57" t="s">
        <v>54</v>
      </c>
      <c r="K57" s="57" t="s">
        <v>55</v>
      </c>
      <c r="L57" s="62">
        <v>3220000</v>
      </c>
      <c r="M57" s="71">
        <v>3200000</v>
      </c>
      <c r="N57" s="64">
        <f t="shared" ref="N57:N62" si="16">L57-M57</f>
        <v>20000</v>
      </c>
      <c r="O57" s="65">
        <f t="shared" si="11"/>
        <v>0.993788819875776</v>
      </c>
      <c r="P57" s="66" t="s">
        <v>55</v>
      </c>
      <c r="Q57" s="66" t="s">
        <v>56</v>
      </c>
      <c r="R57" s="86" t="s">
        <v>57</v>
      </c>
    </row>
    <row r="58" customFormat="1" ht="48" spans="1:18">
      <c r="A58" s="18" t="s">
        <v>47</v>
      </c>
      <c r="B58" s="18" t="s">
        <v>48</v>
      </c>
      <c r="C58" s="19">
        <v>44907</v>
      </c>
      <c r="D58" s="12" t="s">
        <v>49</v>
      </c>
      <c r="E58" s="20">
        <v>44939</v>
      </c>
      <c r="F58" s="12" t="s">
        <v>50</v>
      </c>
      <c r="G58" s="33" t="s">
        <v>200</v>
      </c>
      <c r="H58" s="50" t="s">
        <v>202</v>
      </c>
      <c r="I58" s="57" t="s">
        <v>53</v>
      </c>
      <c r="J58" s="57" t="s">
        <v>54</v>
      </c>
      <c r="K58" s="57" t="s">
        <v>55</v>
      </c>
      <c r="L58" s="62">
        <v>1800000</v>
      </c>
      <c r="M58" s="71">
        <v>1602000</v>
      </c>
      <c r="N58" s="64">
        <f t="shared" si="16"/>
        <v>198000</v>
      </c>
      <c r="O58" s="65">
        <f t="shared" si="11"/>
        <v>0.89</v>
      </c>
      <c r="P58" s="66" t="s">
        <v>56</v>
      </c>
      <c r="Q58" s="66" t="s">
        <v>56</v>
      </c>
      <c r="R58" s="86" t="s">
        <v>57</v>
      </c>
    </row>
    <row r="59" customFormat="1" ht="25" customHeight="1" spans="1:18">
      <c r="A59" s="38" t="s">
        <v>22</v>
      </c>
      <c r="B59" s="38"/>
      <c r="C59" s="39"/>
      <c r="D59" s="38"/>
      <c r="E59" s="39"/>
      <c r="F59" s="38"/>
      <c r="G59" s="40"/>
      <c r="H59" s="38"/>
      <c r="I59" s="38"/>
      <c r="J59" s="38"/>
      <c r="K59" s="38"/>
      <c r="L59" s="77">
        <f t="shared" ref="L59:N59" si="17">SUBTOTAL(9,L57:L58)</f>
        <v>5020000</v>
      </c>
      <c r="M59" s="77">
        <f t="shared" si="17"/>
        <v>4802000</v>
      </c>
      <c r="N59" s="77">
        <f t="shared" si="17"/>
        <v>218000</v>
      </c>
      <c r="O59" s="60">
        <f t="shared" si="11"/>
        <v>0.956573705179283</v>
      </c>
      <c r="P59" s="79"/>
      <c r="Q59" s="77"/>
      <c r="R59" s="79"/>
    </row>
    <row r="60" customFormat="1" ht="48" spans="1:18">
      <c r="A60" s="18" t="s">
        <v>47</v>
      </c>
      <c r="B60" s="18" t="s">
        <v>48</v>
      </c>
      <c r="C60" s="19">
        <v>44907</v>
      </c>
      <c r="D60" s="12" t="s">
        <v>49</v>
      </c>
      <c r="E60" s="20">
        <v>44939</v>
      </c>
      <c r="F60" s="12" t="s">
        <v>50</v>
      </c>
      <c r="G60" s="46" t="s">
        <v>203</v>
      </c>
      <c r="H60" s="46" t="s">
        <v>204</v>
      </c>
      <c r="I60" s="57" t="s">
        <v>53</v>
      </c>
      <c r="J60" s="57" t="s">
        <v>54</v>
      </c>
      <c r="K60" s="57" t="s">
        <v>55</v>
      </c>
      <c r="L60" s="62">
        <v>90000</v>
      </c>
      <c r="M60" s="62">
        <v>90000</v>
      </c>
      <c r="N60" s="64">
        <f t="shared" si="16"/>
        <v>0</v>
      </c>
      <c r="O60" s="65">
        <f t="shared" si="11"/>
        <v>1</v>
      </c>
      <c r="P60" s="66" t="s">
        <v>55</v>
      </c>
      <c r="Q60" s="66" t="s">
        <v>55</v>
      </c>
      <c r="R60" s="86" t="s">
        <v>57</v>
      </c>
    </row>
    <row r="61" customFormat="1" ht="45" customHeight="1" spans="1:18">
      <c r="A61" s="18" t="s">
        <v>47</v>
      </c>
      <c r="B61" s="18" t="s">
        <v>48</v>
      </c>
      <c r="C61" s="19">
        <v>44907</v>
      </c>
      <c r="D61" s="12" t="s">
        <v>49</v>
      </c>
      <c r="E61" s="20">
        <v>44939</v>
      </c>
      <c r="F61" s="12" t="s">
        <v>50</v>
      </c>
      <c r="G61" s="46" t="s">
        <v>203</v>
      </c>
      <c r="H61" s="46" t="s">
        <v>204</v>
      </c>
      <c r="I61" s="57" t="s">
        <v>53</v>
      </c>
      <c r="J61" s="57" t="s">
        <v>54</v>
      </c>
      <c r="K61" s="57" t="s">
        <v>55</v>
      </c>
      <c r="L61" s="62">
        <v>2410000</v>
      </c>
      <c r="M61" s="62">
        <v>2410000</v>
      </c>
      <c r="N61" s="64">
        <f t="shared" si="16"/>
        <v>0</v>
      </c>
      <c r="O61" s="65">
        <f t="shared" si="11"/>
        <v>1</v>
      </c>
      <c r="P61" s="66" t="s">
        <v>55</v>
      </c>
      <c r="Q61" s="66" t="s">
        <v>55</v>
      </c>
      <c r="R61" s="66" t="s">
        <v>172</v>
      </c>
    </row>
    <row r="62" customFormat="1" ht="48" spans="1:18">
      <c r="A62" s="18" t="s">
        <v>47</v>
      </c>
      <c r="B62" s="18" t="s">
        <v>48</v>
      </c>
      <c r="C62" s="19">
        <v>44907</v>
      </c>
      <c r="D62" s="12" t="s">
        <v>49</v>
      </c>
      <c r="E62" s="20">
        <v>44939</v>
      </c>
      <c r="F62" s="12" t="s">
        <v>50</v>
      </c>
      <c r="G62" s="21" t="s">
        <v>203</v>
      </c>
      <c r="H62" s="27" t="s">
        <v>205</v>
      </c>
      <c r="I62" s="57" t="s">
        <v>53</v>
      </c>
      <c r="J62" s="57" t="s">
        <v>54</v>
      </c>
      <c r="K62" s="57" t="s">
        <v>55</v>
      </c>
      <c r="L62" s="76">
        <v>2650000</v>
      </c>
      <c r="M62" s="76">
        <v>2650000</v>
      </c>
      <c r="N62" s="64">
        <f t="shared" si="16"/>
        <v>0</v>
      </c>
      <c r="O62" s="65">
        <f t="shared" si="11"/>
        <v>1</v>
      </c>
      <c r="P62" s="66" t="s">
        <v>55</v>
      </c>
      <c r="Q62" s="66" t="s">
        <v>55</v>
      </c>
      <c r="R62" s="86" t="s">
        <v>57</v>
      </c>
    </row>
    <row r="63" customFormat="1" ht="29" customHeight="1" spans="1:18">
      <c r="A63" s="38" t="s">
        <v>23</v>
      </c>
      <c r="B63" s="38"/>
      <c r="C63" s="39"/>
      <c r="D63" s="38"/>
      <c r="E63" s="39"/>
      <c r="F63" s="38"/>
      <c r="G63" s="40"/>
      <c r="H63" s="38"/>
      <c r="I63" s="38"/>
      <c r="J63" s="38"/>
      <c r="K63" s="38"/>
      <c r="L63" s="77">
        <f t="shared" ref="L63:N63" si="18">SUBTOTAL(9,L60:L62)</f>
        <v>5150000</v>
      </c>
      <c r="M63" s="77">
        <f t="shared" si="18"/>
        <v>5150000</v>
      </c>
      <c r="N63" s="77">
        <f t="shared" si="18"/>
        <v>0</v>
      </c>
      <c r="O63" s="60">
        <f t="shared" si="11"/>
        <v>1</v>
      </c>
      <c r="P63" s="79"/>
      <c r="Q63" s="77"/>
      <c r="R63" s="79"/>
    </row>
    <row r="64" customFormat="1" ht="72" customHeight="1" spans="1:18">
      <c r="A64" s="18" t="s">
        <v>47</v>
      </c>
      <c r="B64" s="18" t="s">
        <v>48</v>
      </c>
      <c r="C64" s="19">
        <v>44907</v>
      </c>
      <c r="D64" s="12" t="s">
        <v>49</v>
      </c>
      <c r="E64" s="20">
        <v>44939</v>
      </c>
      <c r="F64" s="12" t="s">
        <v>50</v>
      </c>
      <c r="G64" s="21" t="s">
        <v>206</v>
      </c>
      <c r="H64" s="21" t="s">
        <v>207</v>
      </c>
      <c r="I64" s="57" t="s">
        <v>53</v>
      </c>
      <c r="J64" s="57" t="s">
        <v>54</v>
      </c>
      <c r="K64" s="57" t="s">
        <v>55</v>
      </c>
      <c r="L64" s="62">
        <v>2030000</v>
      </c>
      <c r="M64" s="62">
        <v>2030000</v>
      </c>
      <c r="N64" s="64">
        <f t="shared" ref="N64:N68" si="19">L64-M64</f>
        <v>0</v>
      </c>
      <c r="O64" s="65">
        <f t="shared" si="11"/>
        <v>1</v>
      </c>
      <c r="P64" s="66" t="s">
        <v>55</v>
      </c>
      <c r="Q64" s="74" t="s">
        <v>56</v>
      </c>
      <c r="R64" s="86" t="s">
        <v>122</v>
      </c>
    </row>
    <row r="65" customFormat="1" ht="36" spans="1:18">
      <c r="A65" s="18" t="s">
        <v>47</v>
      </c>
      <c r="B65" s="18" t="s">
        <v>48</v>
      </c>
      <c r="C65" s="19">
        <v>44907</v>
      </c>
      <c r="D65" s="12" t="s">
        <v>49</v>
      </c>
      <c r="E65" s="20">
        <v>44939</v>
      </c>
      <c r="F65" s="12" t="s">
        <v>50</v>
      </c>
      <c r="G65" s="21" t="s">
        <v>206</v>
      </c>
      <c r="H65" s="21" t="s">
        <v>208</v>
      </c>
      <c r="I65" s="57" t="s">
        <v>53</v>
      </c>
      <c r="J65" s="57" t="s">
        <v>54</v>
      </c>
      <c r="K65" s="57" t="s">
        <v>55</v>
      </c>
      <c r="L65" s="62">
        <v>250000</v>
      </c>
      <c r="M65" s="63">
        <v>249983</v>
      </c>
      <c r="N65" s="64">
        <f t="shared" si="19"/>
        <v>17</v>
      </c>
      <c r="O65" s="65">
        <f t="shared" si="11"/>
        <v>0.999932</v>
      </c>
      <c r="P65" s="66" t="s">
        <v>55</v>
      </c>
      <c r="Q65" s="74" t="s">
        <v>56</v>
      </c>
      <c r="R65" s="86" t="s">
        <v>122</v>
      </c>
    </row>
    <row r="66" customFormat="1" ht="24" customHeight="1" spans="1:18">
      <c r="A66" s="38" t="s">
        <v>24</v>
      </c>
      <c r="B66" s="38"/>
      <c r="C66" s="39"/>
      <c r="D66" s="38"/>
      <c r="E66" s="39"/>
      <c r="F66" s="38"/>
      <c r="G66" s="40"/>
      <c r="H66" s="38"/>
      <c r="I66" s="38"/>
      <c r="J66" s="38"/>
      <c r="K66" s="38"/>
      <c r="L66" s="77">
        <f t="shared" ref="L66:N66" si="20">SUBTOTAL(9,L64:L65)</f>
        <v>2280000</v>
      </c>
      <c r="M66" s="77">
        <f t="shared" si="20"/>
        <v>2279983</v>
      </c>
      <c r="N66" s="77">
        <f t="shared" si="20"/>
        <v>17</v>
      </c>
      <c r="O66" s="60">
        <f t="shared" si="11"/>
        <v>0.999992543859649</v>
      </c>
      <c r="P66" s="79"/>
      <c r="Q66" s="77"/>
      <c r="R66" s="79"/>
    </row>
    <row r="67" s="1" customFormat="1" ht="43" customHeight="1" spans="1:18">
      <c r="A67" s="12" t="s">
        <v>195</v>
      </c>
      <c r="B67" s="27" t="s">
        <v>196</v>
      </c>
      <c r="C67" s="19">
        <v>45057</v>
      </c>
      <c r="D67" s="12" t="s">
        <v>197</v>
      </c>
      <c r="E67" s="19">
        <v>45087</v>
      </c>
      <c r="F67" s="12" t="s">
        <v>198</v>
      </c>
      <c r="G67" s="91" t="s">
        <v>209</v>
      </c>
      <c r="H67" s="49" t="s">
        <v>210</v>
      </c>
      <c r="I67" s="57" t="s">
        <v>53</v>
      </c>
      <c r="J67" s="94" t="s">
        <v>75</v>
      </c>
      <c r="K67" s="70" t="s">
        <v>56</v>
      </c>
      <c r="L67" s="80">
        <v>250000</v>
      </c>
      <c r="M67" s="80">
        <v>250000</v>
      </c>
      <c r="N67" s="71">
        <f t="shared" si="19"/>
        <v>0</v>
      </c>
      <c r="O67" s="72">
        <f t="shared" si="11"/>
        <v>1</v>
      </c>
      <c r="P67" s="70" t="s">
        <v>56</v>
      </c>
      <c r="Q67" s="80" t="s">
        <v>56</v>
      </c>
      <c r="R67" s="86" t="s">
        <v>57</v>
      </c>
    </row>
    <row r="68" s="1" customFormat="1" ht="43" customHeight="1" spans="1:18">
      <c r="A68" s="18" t="s">
        <v>76</v>
      </c>
      <c r="B68" s="18" t="s">
        <v>77</v>
      </c>
      <c r="C68" s="19">
        <v>45207</v>
      </c>
      <c r="D68" s="12" t="s">
        <v>78</v>
      </c>
      <c r="E68" s="19">
        <v>45219</v>
      </c>
      <c r="F68" s="12" t="s">
        <v>79</v>
      </c>
      <c r="G68" s="91" t="s">
        <v>209</v>
      </c>
      <c r="H68" s="33" t="s">
        <v>211</v>
      </c>
      <c r="I68" s="57" t="s">
        <v>53</v>
      </c>
      <c r="J68" s="94" t="s">
        <v>75</v>
      </c>
      <c r="K68" s="70" t="s">
        <v>55</v>
      </c>
      <c r="L68" s="80">
        <v>1923300</v>
      </c>
      <c r="M68" s="80">
        <v>572004</v>
      </c>
      <c r="N68" s="71">
        <f t="shared" si="19"/>
        <v>1351296</v>
      </c>
      <c r="O68" s="72">
        <f t="shared" si="11"/>
        <v>0.297407580720636</v>
      </c>
      <c r="P68" s="70" t="s">
        <v>56</v>
      </c>
      <c r="Q68" s="80" t="s">
        <v>56</v>
      </c>
      <c r="R68" s="86" t="s">
        <v>57</v>
      </c>
    </row>
    <row r="69" customFormat="1" ht="24" customHeight="1" spans="1:18">
      <c r="A69" s="38" t="s">
        <v>27</v>
      </c>
      <c r="B69" s="38"/>
      <c r="C69" s="39"/>
      <c r="D69" s="38"/>
      <c r="E69" s="39"/>
      <c r="F69" s="38"/>
      <c r="G69" s="40"/>
      <c r="H69" s="38"/>
      <c r="I69" s="38"/>
      <c r="J69" s="38"/>
      <c r="K69" s="38"/>
      <c r="L69" s="77">
        <f t="shared" ref="L69:N69" si="21">SUBTOTAL(9,L67:L68)</f>
        <v>2173300</v>
      </c>
      <c r="M69" s="77">
        <f t="shared" si="21"/>
        <v>822004</v>
      </c>
      <c r="N69" s="77">
        <f t="shared" si="21"/>
        <v>1351296</v>
      </c>
      <c r="O69" s="60">
        <f t="shared" si="11"/>
        <v>0.378228500437123</v>
      </c>
      <c r="P69" s="79"/>
      <c r="Q69" s="77"/>
      <c r="R69" s="79"/>
    </row>
    <row r="70" customFormat="1" ht="54" customHeight="1" spans="1:18">
      <c r="A70" s="12" t="s">
        <v>71</v>
      </c>
      <c r="B70" s="23" t="s">
        <v>72</v>
      </c>
      <c r="C70" s="19">
        <v>45092</v>
      </c>
      <c r="D70" s="12" t="s">
        <v>73</v>
      </c>
      <c r="E70" s="19">
        <v>45107</v>
      </c>
      <c r="F70" s="24" t="s">
        <v>89</v>
      </c>
      <c r="G70" s="33" t="s">
        <v>212</v>
      </c>
      <c r="H70" s="21" t="s">
        <v>213</v>
      </c>
      <c r="I70" s="57" t="s">
        <v>53</v>
      </c>
      <c r="J70" s="94" t="s">
        <v>75</v>
      </c>
      <c r="K70" s="70" t="s">
        <v>55</v>
      </c>
      <c r="L70" s="62">
        <v>600000</v>
      </c>
      <c r="M70" s="80">
        <v>600000</v>
      </c>
      <c r="N70" s="64">
        <f>L70-M70</f>
        <v>0</v>
      </c>
      <c r="O70" s="65">
        <f t="shared" si="11"/>
        <v>1</v>
      </c>
      <c r="P70" s="70" t="s">
        <v>56</v>
      </c>
      <c r="Q70" s="80" t="s">
        <v>56</v>
      </c>
      <c r="R70" s="86" t="s">
        <v>57</v>
      </c>
    </row>
    <row r="71" customFormat="1" ht="38" customHeight="1" spans="1:18">
      <c r="A71" s="92" t="s">
        <v>25</v>
      </c>
      <c r="B71" s="93"/>
      <c r="C71" s="93"/>
      <c r="D71" s="93"/>
      <c r="E71" s="93"/>
      <c r="F71" s="93"/>
      <c r="G71" s="93"/>
      <c r="H71" s="93"/>
      <c r="I71" s="93"/>
      <c r="J71" s="93"/>
      <c r="K71" s="95"/>
      <c r="L71" s="77">
        <f t="shared" ref="L71:N71" si="22">SUBTOTAL(9,L70:L70)</f>
        <v>600000</v>
      </c>
      <c r="M71" s="77">
        <f t="shared" si="22"/>
        <v>600000</v>
      </c>
      <c r="N71" s="77">
        <f t="shared" si="22"/>
        <v>0</v>
      </c>
      <c r="O71" s="60">
        <f t="shared" si="11"/>
        <v>1</v>
      </c>
      <c r="P71" s="96"/>
      <c r="Q71" s="96"/>
      <c r="R71" s="96"/>
    </row>
    <row r="72" s="1" customFormat="1" ht="48" spans="1:18">
      <c r="A72" s="18" t="s">
        <v>76</v>
      </c>
      <c r="B72" s="18" t="s">
        <v>77</v>
      </c>
      <c r="C72" s="19">
        <v>45207</v>
      </c>
      <c r="D72" s="12" t="s">
        <v>78</v>
      </c>
      <c r="E72" s="19">
        <v>45219</v>
      </c>
      <c r="F72" s="12" t="s">
        <v>79</v>
      </c>
      <c r="G72" s="33" t="s">
        <v>214</v>
      </c>
      <c r="H72" s="33" t="s">
        <v>215</v>
      </c>
      <c r="I72" s="97" t="s">
        <v>53</v>
      </c>
      <c r="J72" s="98" t="s">
        <v>75</v>
      </c>
      <c r="K72" s="52" t="s">
        <v>55</v>
      </c>
      <c r="L72" s="99">
        <v>500000</v>
      </c>
      <c r="M72" s="100">
        <v>149400</v>
      </c>
      <c r="N72" s="101">
        <f>L72-M72</f>
        <v>350600</v>
      </c>
      <c r="O72" s="102">
        <f t="shared" si="11"/>
        <v>0.2988</v>
      </c>
      <c r="P72" s="94" t="s">
        <v>55</v>
      </c>
      <c r="Q72" s="55" t="s">
        <v>56</v>
      </c>
      <c r="R72" s="103" t="s">
        <v>57</v>
      </c>
    </row>
    <row r="73" customFormat="1" ht="30" customHeight="1" spans="1:18">
      <c r="A73" s="92" t="s">
        <v>28</v>
      </c>
      <c r="B73" s="93"/>
      <c r="C73" s="93"/>
      <c r="D73" s="93"/>
      <c r="E73" s="93"/>
      <c r="F73" s="93"/>
      <c r="G73" s="93"/>
      <c r="H73" s="93"/>
      <c r="I73" s="93"/>
      <c r="J73" s="93"/>
      <c r="K73" s="95"/>
      <c r="L73" s="77">
        <f t="shared" ref="L73:N73" si="23">SUBTOTAL(9,L72:L72)</f>
        <v>500000</v>
      </c>
      <c r="M73" s="77">
        <f t="shared" si="23"/>
        <v>149400</v>
      </c>
      <c r="N73" s="77">
        <f t="shared" si="23"/>
        <v>350600</v>
      </c>
      <c r="O73" s="60">
        <f t="shared" si="11"/>
        <v>0.2988</v>
      </c>
      <c r="P73" s="96"/>
      <c r="Q73" s="96"/>
      <c r="R73" s="96"/>
    </row>
  </sheetData>
  <mergeCells count="19">
    <mergeCell ref="A1:R1"/>
    <mergeCell ref="A2:E2"/>
    <mergeCell ref="A4:K4"/>
    <mergeCell ref="A16:K16"/>
    <mergeCell ref="A18:K18"/>
    <mergeCell ref="A24:K24"/>
    <mergeCell ref="A26:K26"/>
    <mergeCell ref="A28:K28"/>
    <mergeCell ref="A33:K33"/>
    <mergeCell ref="A35:K35"/>
    <mergeCell ref="A43:K43"/>
    <mergeCell ref="A51:K51"/>
    <mergeCell ref="A56:K56"/>
    <mergeCell ref="A59:K59"/>
    <mergeCell ref="A63:K63"/>
    <mergeCell ref="A66:K66"/>
    <mergeCell ref="A69:K69"/>
    <mergeCell ref="A71:K71"/>
    <mergeCell ref="A73:K7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9</vt:i4>
      </vt:variant>
    </vt:vector>
  </HeadingPairs>
  <TitlesOfParts>
    <vt:vector size="9" baseType="lpstr">
      <vt:lpstr>2023年11月财政涉农资金汇总表（按单位）</vt:lpstr>
      <vt:lpstr>2023年11月财政涉农资金台账</vt:lpstr>
      <vt:lpstr>2023年11月整合方案资金汇总表（按单位）</vt:lpstr>
      <vt:lpstr>芒市2023年11月整合方案资金台账</vt:lpstr>
      <vt:lpstr>2023年11月衔接资金汇总表（按单位）</vt:lpstr>
      <vt:lpstr>2023年11月衔接资金汇总表（按资金任务）</vt:lpstr>
      <vt:lpstr>2023年11月衔接资金台账</vt:lpstr>
      <vt:lpstr>芒市2023年11月中央和省衔接资金汇总表（按单位）</vt:lpstr>
      <vt:lpstr>2023年11月中央和省级衔接资金台账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2022-06-20T23:37:00Z</dcterms:created>
  <dcterms:modified xsi:type="dcterms:W3CDTF">2023-12-01T02:21:21Z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2B4B7D8C2B684B5BAC03A8B24B0571BE</vt:lpwstr>
  </property>
</Properties>
</file>