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activeTab="3"/>
  </bookViews>
  <sheets>
    <sheet name="芒市2023年9月财政涉农资金汇总表（按单位）" sheetId="15" r:id="rId1"/>
    <sheet name="芒市2023年9月财政涉农资金台账" sheetId="6" r:id="rId2"/>
    <sheet name="2023年9月整合方案资金汇总表（按单位）" sheetId="12" r:id="rId3"/>
    <sheet name="2023年9月整合方案资金台账" sheetId="11" r:id="rId4"/>
    <sheet name="2023年9月衔接资金汇总（按资金级次）" sheetId="7" r:id="rId5"/>
    <sheet name="2023年衔接资金汇总表（按资金任务）" sheetId="10" r:id="rId6"/>
    <sheet name="2023年衔接资金汇总表（按单位）" sheetId="8" r:id="rId7"/>
    <sheet name="2023年9月衔接资金台账" sheetId="9" r:id="rId8"/>
    <sheet name="2023年9月中央和省级衔接资金汇总表（按单位）" sheetId="14" r:id="rId9"/>
    <sheet name="2023年9月中央和省级衔接资金台账" sheetId="13" r:id="rId10"/>
  </sheets>
  <definedNames>
    <definedName name="_xlnm._FilterDatabase" localSheetId="1" hidden="1">芒市2023年9月财政涉农资金台账!$A$4:$R$97</definedName>
    <definedName name="_xlnm._FilterDatabase" localSheetId="3" hidden="1">'2023年9月整合方案资金台账'!$A$4:$R$93</definedName>
    <definedName name="_xlnm.Print_Titles" localSheetId="1">芒市2023年9月财政涉农资金台账!$1:$4</definedName>
    <definedName name="_xlnm._FilterDatabase" localSheetId="7" hidden="1">'2023年9月衔接资金台账'!$A$4:$R$69</definedName>
    <definedName name="_xlnm.Print_Titles" localSheetId="7">'2023年9月衔接资金台账'!$1:$4</definedName>
    <definedName name="_xlnm.Print_Titles" localSheetId="3">'2023年9月整合方案资金台账'!$1:$4</definedName>
    <definedName name="_xlnm._FilterDatabase" localSheetId="9" hidden="1">'2023年9月中央和省级衔接资金台账'!$A$4:$R$63</definedName>
    <definedName name="_xlnm.Print_Titles" localSheetId="9">'2023年9月中央和省级衔接资金台账'!$1:$4</definedName>
  </definedNames>
  <calcPr calcId="144525" concurrentCalc="0"/>
</workbook>
</file>

<file path=xl/sharedStrings.xml><?xml version="1.0" encoding="utf-8"?>
<sst xmlns="http://schemas.openxmlformats.org/spreadsheetml/2006/main" count="219">
  <si>
    <t>芒市2023年9月财政涉农资金汇总表（按单位）</t>
  </si>
  <si>
    <t>编制单位：芒市财政局</t>
  </si>
  <si>
    <t>单位：元</t>
  </si>
  <si>
    <t>序号</t>
  </si>
  <si>
    <t>单位名称</t>
  </si>
  <si>
    <t>项目个数</t>
  </si>
  <si>
    <t>指标金额</t>
  </si>
  <si>
    <t>支出金额</t>
  </si>
  <si>
    <t>结转结余金额</t>
  </si>
  <si>
    <t>资金支出进度</t>
  </si>
  <si>
    <t>备注</t>
  </si>
  <si>
    <t>合计</t>
  </si>
  <si>
    <t>芒市农业农村局小计</t>
  </si>
  <si>
    <t>芒市水利局小计</t>
  </si>
  <si>
    <t>芒市乡村振兴局小计</t>
  </si>
  <si>
    <t>芒市交通运输局小计</t>
  </si>
  <si>
    <t>芒市自然资源局小计</t>
  </si>
  <si>
    <t>芒市人力资源和社会保障局小计</t>
  </si>
  <si>
    <t>五岔路乡政府小计</t>
  </si>
  <si>
    <t>遮放镇人民政府小计</t>
  </si>
  <si>
    <t>芒海镇人民政府小计</t>
  </si>
  <si>
    <t>风平镇人民政府小计</t>
  </si>
  <si>
    <t>西山乡人民政府小计</t>
  </si>
  <si>
    <t>中山乡人民政府小计</t>
  </si>
  <si>
    <t>遮放农场社区管理委员会小计</t>
  </si>
  <si>
    <t>芒市镇人民政府小计</t>
  </si>
  <si>
    <t>芒市住房和城乡建设局小计</t>
  </si>
  <si>
    <t>轩岗乡人民政府小计</t>
  </si>
  <si>
    <t>芒市2023年9月财政涉农资金台账</t>
  </si>
  <si>
    <t>省级文号</t>
  </si>
  <si>
    <t>州级文号</t>
  </si>
  <si>
    <t>州级文件下达时间</t>
  </si>
  <si>
    <t>市级文号</t>
  </si>
  <si>
    <t>市级文件下达时间</t>
  </si>
  <si>
    <t>指标摘要</t>
  </si>
  <si>
    <t>项目单位</t>
  </si>
  <si>
    <t>项目名称</t>
  </si>
  <si>
    <t>资金性质</t>
  </si>
  <si>
    <t>资金级次</t>
  </si>
  <si>
    <t>是否整合方案</t>
  </si>
  <si>
    <t>结转金额</t>
  </si>
  <si>
    <t>资金使用率</t>
  </si>
  <si>
    <t>是否产业项目</t>
  </si>
  <si>
    <t>是否边境幸福村</t>
  </si>
  <si>
    <t>项目任务</t>
  </si>
  <si>
    <t>芒市合计</t>
  </si>
  <si>
    <t>云财农〔2022〕270 号</t>
  </si>
  <si>
    <t>德财农〔2022〕135 号</t>
  </si>
  <si>
    <t>芒财农〔2023〕12号</t>
  </si>
  <si>
    <t>芒市财政局关于提前下达2023年中央财政衔接推进乡村振兴补助资金的通知德财农〔2022〕135 号</t>
  </si>
  <si>
    <t>芒市农业农村局</t>
  </si>
  <si>
    <t>芒市2023年烟区基础设施建设项目</t>
  </si>
  <si>
    <t>衔接</t>
  </si>
  <si>
    <t>中央</t>
  </si>
  <si>
    <t>是</t>
  </si>
  <si>
    <t>否</t>
  </si>
  <si>
    <t>巩固拓展脱贫攻坚成果和乡村振兴任务</t>
  </si>
  <si>
    <t>云财农〔2022〕269 号</t>
  </si>
  <si>
    <t>德财农〔2022〕134 号</t>
  </si>
  <si>
    <t>芒财农〔2023〕11号</t>
  </si>
  <si>
    <t>芒市财政局关于提前下达2023年中央农田建设补助资金的通知</t>
  </si>
  <si>
    <t>2023年遮放镇芒市镇片区高标准农田建设项目（改造提升）</t>
  </si>
  <si>
    <t>整合</t>
  </si>
  <si>
    <t>农田建设任务</t>
  </si>
  <si>
    <t>芒市财政局关于提前下达2023年中央农田建设补助资金的通知德财农〔2022〕134 号</t>
  </si>
  <si>
    <t>2023年遮放镇轩岗乡片区高标准农田建设项目（改造提升）</t>
  </si>
  <si>
    <t>云财农〔2023〕80号</t>
  </si>
  <si>
    <t>德财农〔2023〕47号</t>
  </si>
  <si>
    <t>芒财农〔2023〕134号</t>
  </si>
  <si>
    <r>
      <rPr>
        <sz val="10"/>
        <color theme="1"/>
        <rFont val="宋体"/>
        <charset val="134"/>
      </rPr>
      <t>芒市财政局关于下达</t>
    </r>
    <r>
      <rPr>
        <sz val="10"/>
        <color theme="1"/>
        <rFont val="Arial"/>
        <charset val="134"/>
      </rPr>
      <t>2023</t>
    </r>
    <r>
      <rPr>
        <sz val="10"/>
        <color theme="1"/>
        <rFont val="宋体"/>
        <charset val="134"/>
      </rPr>
      <t>年中央耕地建设与利用资金（第二批）的通知</t>
    </r>
    <r>
      <rPr>
        <sz val="10"/>
        <color theme="1"/>
        <rFont val="Arial"/>
        <charset val="134"/>
      </rPr>
      <t xml:space="preserve"> </t>
    </r>
    <r>
      <rPr>
        <sz val="10"/>
        <color theme="1"/>
        <rFont val="宋体"/>
        <charset val="134"/>
      </rPr>
      <t>德财农（</t>
    </r>
    <r>
      <rPr>
        <sz val="10"/>
        <color theme="1"/>
        <rFont val="Arial"/>
        <charset val="134"/>
      </rPr>
      <t>2023</t>
    </r>
    <r>
      <rPr>
        <sz val="10"/>
        <color theme="1"/>
        <rFont val="宋体"/>
        <charset val="134"/>
      </rPr>
      <t>）</t>
    </r>
    <r>
      <rPr>
        <sz val="10"/>
        <color theme="1"/>
        <rFont val="Arial"/>
        <charset val="134"/>
      </rPr>
      <t>47</t>
    </r>
    <r>
      <rPr>
        <sz val="10"/>
        <color theme="1"/>
        <rFont val="宋体"/>
        <charset val="134"/>
      </rPr>
      <t>号</t>
    </r>
  </si>
  <si>
    <t>云财农〔2023〕90号</t>
  </si>
  <si>
    <t>德财农〔2023〕58号</t>
  </si>
  <si>
    <t>芒财农〔2023〕156号</t>
  </si>
  <si>
    <t>芒市财政局收回调整部分2023年省级财政衔接推进乡村振兴补助资金（巩固拓展脱贫攻坚成果和乡村振兴任务）德财农〔2023〕58号</t>
  </si>
  <si>
    <t>省级</t>
  </si>
  <si>
    <t>云财农〔2023〕3号</t>
  </si>
  <si>
    <t>德财农〔2023〕9号</t>
  </si>
  <si>
    <t>芒财农〔2023〕18号</t>
  </si>
  <si>
    <t>芒市财政局关于下达2023年省级财政衔接推进乡村振兴补助资金的通知德财农〔2023〕9号</t>
  </si>
  <si>
    <t>芒市2023年巩固拓展脱贫攻坚成果同乡村振兴有效衔接培育新型农业经营主体和创业致富带头人奖补项目</t>
  </si>
  <si>
    <t>下达2023年省级财政衔接推进乡村振兴补助资金（巩固拓展脱贫攻坚成果和乡村振兴任务）德财农〔2023〕58号</t>
  </si>
  <si>
    <t>云财农〔2022〕88号</t>
  </si>
  <si>
    <t>德财农〔2023〕60号</t>
  </si>
  <si>
    <t>芒财农〔2023〕145号</t>
  </si>
  <si>
    <t>芒市财政局关于下达2023年中央农业相关转移支付资金（第三批）的通知  德财农〔2023〕60号</t>
  </si>
  <si>
    <t>芒市2023年生产障碍耕地治理项目</t>
  </si>
  <si>
    <t>2023年化肥减量增效（“三新”技术）项目专项资金</t>
  </si>
  <si>
    <t>云财农〔2023〕33号</t>
  </si>
  <si>
    <t>德财农〔2023〕19号</t>
  </si>
  <si>
    <t>芒财农〔2023〕100号</t>
  </si>
  <si>
    <t>芒市财政局关于下达2023年省级水利专项资金预算的通知德财农〔2023〕19号</t>
  </si>
  <si>
    <r>
      <rPr>
        <sz val="10"/>
        <color theme="1"/>
        <rFont val="宋体"/>
        <charset val="134"/>
      </rPr>
      <t>芒市</t>
    </r>
    <r>
      <rPr>
        <sz val="10"/>
        <rFont val="宋体"/>
        <charset val="134"/>
      </rPr>
      <t>2023年农村公厕建设项目</t>
    </r>
  </si>
  <si>
    <t>芒财农〔2023〕124号</t>
  </si>
  <si>
    <t>2021年结余衔接资金统筹后重新安排</t>
  </si>
  <si>
    <t>市级</t>
  </si>
  <si>
    <t>芒财农〔2023〕125号</t>
  </si>
  <si>
    <t>2021年结余其他涉农资金统筹后重新安排</t>
  </si>
  <si>
    <t>芒财农〔2023〕126号</t>
  </si>
  <si>
    <t>2023年市级切块衔接资金</t>
  </si>
  <si>
    <t>云财农〔2023〕29 号</t>
  </si>
  <si>
    <t>德财农〔2023〕33号</t>
  </si>
  <si>
    <t>芒财农〔2023〕118号</t>
  </si>
  <si>
    <t>芒市财政局关于下达2023年省级农业发展专项资金的通知德财农〔2023〕33号</t>
  </si>
  <si>
    <t>芒市2023年农产品质量安全县级例行监测项目</t>
  </si>
  <si>
    <t>芒市2023年农业生态保护项目</t>
  </si>
  <si>
    <t>芒市水稻生产全程机械化示范项目</t>
  </si>
  <si>
    <t>芒市2023年智能化叠盘暗出苗1+N育供秧水稻全程机械化示范样板项目</t>
  </si>
  <si>
    <t>芒财农〔2023〕129号</t>
  </si>
  <si>
    <t>云财农〔2023〕69号</t>
  </si>
  <si>
    <t>德财农〔2023〕42号</t>
  </si>
  <si>
    <t>芒财农〔2023〕146号</t>
  </si>
  <si>
    <t>芒市财政局关于下达2023年中央财政衔接推进乡村振兴补助资金的通知德财农〔2023〕42号</t>
  </si>
  <si>
    <t>芒市遮放农场社区管理委员会咖啡产业优势特色集群建设项目</t>
  </si>
  <si>
    <t>欠发达国有农场巩固提升任务</t>
  </si>
  <si>
    <t>芒财预〔2023〕101号</t>
  </si>
  <si>
    <t>下达市级财政衔接推进乡村振兴补助资金（切块）用于2022年咖啡产业集群项目建设资金b</t>
  </si>
  <si>
    <r>
      <rPr>
        <sz val="10"/>
        <color theme="1"/>
        <rFont val="Arial"/>
        <charset val="134"/>
      </rPr>
      <t>2022</t>
    </r>
    <r>
      <rPr>
        <sz val="10"/>
        <color theme="1"/>
        <rFont val="宋体"/>
        <charset val="134"/>
      </rPr>
      <t>年咖啡产业集群项目补助资金</t>
    </r>
  </si>
  <si>
    <t>2023年风平镇那目片区高标准农田建设项目专项资金</t>
  </si>
  <si>
    <t>云财农〔2023〕77号</t>
  </si>
  <si>
    <t>德财农〔2023〕46号</t>
  </si>
  <si>
    <t>芒财农〔2023〕136号</t>
  </si>
  <si>
    <t>芒市财政局关于下达2023年中央农业产业发展资金（第二批）</t>
  </si>
  <si>
    <t>芒市2023年蚕桑产业发展项目</t>
  </si>
  <si>
    <t>云财农〔2023〕79号</t>
  </si>
  <si>
    <t>德财农〔2023〕63号</t>
  </si>
  <si>
    <t>芒财农〔2023〕154号</t>
  </si>
  <si>
    <t>芒市财政局关于下达2023年中央农业经营主体能力提升资金的通知</t>
  </si>
  <si>
    <t>芒市2023年基层农技推广体系改革与建设项目</t>
  </si>
  <si>
    <t>芒市现代化农业科技示范建设项目</t>
  </si>
  <si>
    <t>云财农〔2023〕96号</t>
  </si>
  <si>
    <t>德财农〔2023〕65号</t>
  </si>
  <si>
    <t>芒财农〔2023〕155号</t>
  </si>
  <si>
    <t>关于调整省级农业发展专项资金（粮食生产）的通知</t>
  </si>
  <si>
    <t>云财农〔2022〕279 号</t>
  </si>
  <si>
    <t>德财农〔2022〕141号</t>
  </si>
  <si>
    <t>芒财农〔2023〕16号</t>
  </si>
  <si>
    <t>芒市财政局关于提前下达2023年中央水利发展资金预算的通知德财农〔2022〕141号</t>
  </si>
  <si>
    <t>芒市水利局</t>
  </si>
  <si>
    <t>芒海镇赖南村饮水工程建设项目</t>
  </si>
  <si>
    <t>农村饮水安全工程维修养护</t>
  </si>
  <si>
    <t>山洪灾害防治非工程措施设施维修养护</t>
  </si>
  <si>
    <t>芒市帮滇河山洪沟治理工程</t>
  </si>
  <si>
    <t>山洪灾害防治</t>
  </si>
  <si>
    <t>芒市2023年中央资金小型水库维修养护项目</t>
  </si>
  <si>
    <t>小型水库维修养护</t>
  </si>
  <si>
    <t>2023年农业水价综合改革项目</t>
  </si>
  <si>
    <t>农业水价综合改革</t>
  </si>
  <si>
    <t>芒市重点农业灌溉、农村人饮取水在线监测项目</t>
  </si>
  <si>
    <t>水资源管理</t>
  </si>
  <si>
    <t>云财农〔2022〕287 号</t>
  </si>
  <si>
    <t>德财农〔2022〕146号</t>
  </si>
  <si>
    <t>芒财农〔2023〕119号</t>
  </si>
  <si>
    <t>芒市财政局关于提前下达2023年省级水利专项资金预算的通知德财农〔2022〕146号</t>
  </si>
  <si>
    <t>德宏州芒市沿边行政村农村供水保障项目—遮放镇河边寨村、邦达村</t>
  </si>
  <si>
    <t>三台山德昂族乡出冬瓜村人畜饮水深水井取水项目</t>
  </si>
  <si>
    <t>芒市乡村振兴局</t>
  </si>
  <si>
    <t>2023年脱贫人口小额信贷贴息</t>
  </si>
  <si>
    <t>芒市脱贫人口高标准培训模式输送比亚迪公司就业项目</t>
  </si>
  <si>
    <t>2023年雨露计划</t>
  </si>
  <si>
    <t>芒市交通运输局</t>
  </si>
  <si>
    <t>芒市幸福村至和谐小学公路</t>
  </si>
  <si>
    <t>芒市自然资源局</t>
  </si>
  <si>
    <t>芒市村庄规划</t>
  </si>
  <si>
    <t>少数民族发展任务</t>
  </si>
  <si>
    <t>芒市住房和城乡建设局</t>
  </si>
  <si>
    <t>芒市现代化边境幸福村生活垃圾治理项目</t>
  </si>
  <si>
    <t>芒市人力资源和社会保障局</t>
  </si>
  <si>
    <t>芒市脱贫人口和监测对象跨省务工一次性交通补助</t>
  </si>
  <si>
    <t>芒市2023年监测对象乡村公益性岗位</t>
  </si>
  <si>
    <t>五岔路乡政府</t>
  </si>
  <si>
    <t>五岔路乡志丹小组道路挡墙排水沟整治项目</t>
  </si>
  <si>
    <t>遮放镇人民政府</t>
  </si>
  <si>
    <t>遮放镇弄坎村农产品交易中心建设项目</t>
  </si>
  <si>
    <t>遮放镇河边寨村农村生活污水治理改造项目</t>
  </si>
  <si>
    <t>遮放镇邦达村农村生活污水治理改造项目</t>
  </si>
  <si>
    <t>遮放镇河边寨村育苗基地标准化厂房建设项目</t>
  </si>
  <si>
    <t>芒海镇人民政府</t>
  </si>
  <si>
    <t>芒海镇农产品交易中心建设项目</t>
  </si>
  <si>
    <t>芒海镇赖南村农村生活污水治理改造项目</t>
  </si>
  <si>
    <t>芒海镇吕尹村农村生活污水治理改造项目</t>
  </si>
  <si>
    <t>风平镇人民政府</t>
  </si>
  <si>
    <t>芒市风平镇黎明村委会蔡坪小组2023年中央财政以工代赈项目</t>
  </si>
  <si>
    <t>以工代赈任务</t>
  </si>
  <si>
    <t>风平镇法帕村工厂化育苗基地建设项目</t>
  </si>
  <si>
    <t>云财农〔2023〕59 号</t>
  </si>
  <si>
    <t>德财农〔2023〕39号</t>
  </si>
  <si>
    <t>芒财农〔2023〕123号</t>
  </si>
  <si>
    <t>芒市财政局关于下达2023年省级财政衔接推进乡村振兴补助资金的通知德财农〔2023〕39号</t>
  </si>
  <si>
    <t>芒市风平镇黎明村委会便民服务中心建设项目</t>
  </si>
  <si>
    <t>西山乡人民政府</t>
  </si>
  <si>
    <t>芒市西山乡茶叶产业增收标准化加工厂建设项目</t>
  </si>
  <si>
    <t>西山乡弄丙村饮水提质增效建设项目</t>
  </si>
  <si>
    <t>中山乡人民政府</t>
  </si>
  <si>
    <t>中山乡坚果加工厂二期建设项目</t>
  </si>
  <si>
    <t>中山乡芒丙村农田灌溉沟渠建设项目</t>
  </si>
  <si>
    <t>遮放农场社区管理委员会</t>
  </si>
  <si>
    <t>遮放农场咖啡精深加工生产线建设项目</t>
  </si>
  <si>
    <t>遮放农场咖啡苗圃基地建设项目</t>
  </si>
  <si>
    <t>轩岗乡人民政府</t>
  </si>
  <si>
    <t>芒市轩岗乡顺和村2023年易地扶贫搬迁后续扶持以奖代补示范安置区项目</t>
  </si>
  <si>
    <t>芒市镇人民政府</t>
  </si>
  <si>
    <t>大湾村委会街坡小组生产道路建设项目</t>
  </si>
  <si>
    <t>芒市2023年9月整合方案资金汇总表（按单位）</t>
  </si>
  <si>
    <t>芒市2023年9月整合方案资金台账</t>
  </si>
  <si>
    <t>五岔路乡人民政府</t>
  </si>
  <si>
    <t>芒市2023年9月衔接资金汇总表（按资金级次）</t>
  </si>
  <si>
    <t>州级</t>
  </si>
  <si>
    <t>芒市2023年9月衔接资金汇总表（按资金任务）</t>
  </si>
  <si>
    <t>资金任务</t>
  </si>
  <si>
    <t>产业项目</t>
  </si>
  <si>
    <t>产业占比</t>
  </si>
  <si>
    <t>中央合计</t>
  </si>
  <si>
    <t>省级合计</t>
  </si>
  <si>
    <t>市级合计</t>
  </si>
  <si>
    <t>芒市2023年9月衔接资金汇总表（按单位）</t>
  </si>
  <si>
    <t>五岔路乡人民政府小计</t>
  </si>
  <si>
    <t>芒市2023年9月衔接资金台账</t>
  </si>
  <si>
    <t>芒市2023年9月中央和省级衔接资金汇总表（按单位）</t>
  </si>
  <si>
    <t>芒市2023年9月中央和省级衔接资金台账</t>
  </si>
</sst>
</file>

<file path=xl/styles.xml><?xml version="1.0" encoding="utf-8"?>
<styleSheet xmlns="http://schemas.openxmlformats.org/spreadsheetml/2006/main">
  <numFmts count="7">
    <numFmt numFmtId="44" formatCode="_ &quot;￥&quot;* #,##0.00_ ;_ &quot;￥&quot;* \-#,##0.00_ ;_ &quot;￥&quot;* &quot;-&quot;??_ ;_ @_ "/>
    <numFmt numFmtId="176" formatCode="0.0000_);[Red]\(0.0000\)"/>
    <numFmt numFmtId="177" formatCode="0.00_ "/>
    <numFmt numFmtId="43" formatCode="_ * #,##0.00_ ;_ * \-#,##0.00_ ;_ * &quot;-&quot;??_ ;_ @_ "/>
    <numFmt numFmtId="42" formatCode="_ &quot;￥&quot;* #,##0_ ;_ &quot;￥&quot;* \-#,##0_ ;_ &quot;￥&quot;* &quot;-&quot;_ ;_ @_ "/>
    <numFmt numFmtId="41" formatCode="_ * #,##0_ ;_ * \-#,##0_ ;_ * &quot;-&quot;_ ;_ @_ "/>
    <numFmt numFmtId="178" formatCode="#,##0.00_ "/>
  </numFmts>
  <fonts count="36">
    <font>
      <sz val="11"/>
      <color theme="1"/>
      <name val="宋体"/>
      <charset val="134"/>
      <scheme val="minor"/>
    </font>
    <font>
      <sz val="22"/>
      <color theme="1"/>
      <name val="宋体"/>
      <charset val="134"/>
      <scheme val="minor"/>
    </font>
    <font>
      <sz val="10"/>
      <color theme="1"/>
      <name val="宋体"/>
      <charset val="134"/>
    </font>
    <font>
      <sz val="10"/>
      <color theme="1"/>
      <name val="宋体"/>
      <charset val="134"/>
      <scheme val="minor"/>
    </font>
    <font>
      <sz val="10"/>
      <name val="宋体"/>
      <charset val="134"/>
    </font>
    <font>
      <sz val="10"/>
      <name val="宋体"/>
      <charset val="134"/>
      <scheme val="major"/>
    </font>
    <font>
      <sz val="10"/>
      <name val="宋体"/>
      <charset val="134"/>
      <scheme val="minor"/>
    </font>
    <font>
      <sz val="10"/>
      <name val="宋体"/>
      <charset val="0"/>
      <scheme val="major"/>
    </font>
    <font>
      <sz val="10"/>
      <color theme="1"/>
      <name val="宋体"/>
      <charset val="0"/>
      <scheme val="major"/>
    </font>
    <font>
      <sz val="10"/>
      <color indexed="8"/>
      <name val="宋体"/>
      <charset val="134"/>
    </font>
    <font>
      <sz val="10"/>
      <color theme="1"/>
      <name val="宋体"/>
      <charset val="134"/>
      <scheme val="major"/>
    </font>
    <font>
      <b/>
      <sz val="16"/>
      <color theme="1"/>
      <name val="宋体"/>
      <charset val="134"/>
      <scheme val="minor"/>
    </font>
    <font>
      <sz val="12"/>
      <color theme="1"/>
      <name val="宋体"/>
      <charset val="134"/>
    </font>
    <font>
      <sz val="12"/>
      <name val="宋体"/>
      <charset val="134"/>
    </font>
    <font>
      <sz val="12"/>
      <color theme="1"/>
      <name val="宋体"/>
      <charset val="134"/>
      <scheme val="minor"/>
    </font>
    <font>
      <sz val="10"/>
      <color theme="1"/>
      <name val="Arial"/>
      <charset val="134"/>
    </font>
    <font>
      <sz val="10"/>
      <name val="宋体"/>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17" fillId="26" borderId="0" applyNumberFormat="0" applyBorder="0" applyAlignment="0" applyProtection="0">
      <alignment vertical="center"/>
    </xf>
    <xf numFmtId="0" fontId="32" fillId="2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24" fillId="11" borderId="0" applyNumberFormat="0" applyBorder="0" applyAlignment="0" applyProtection="0">
      <alignment vertical="center"/>
    </xf>
    <xf numFmtId="43" fontId="0" fillId="0" borderId="0" applyFont="0" applyFill="0" applyBorder="0" applyAlignment="0" applyProtection="0">
      <alignment vertical="center"/>
    </xf>
    <xf numFmtId="0" fontId="25" fillId="30"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6" borderId="10" applyNumberFormat="0" applyFont="0" applyAlignment="0" applyProtection="0">
      <alignment vertical="center"/>
    </xf>
    <xf numFmtId="0" fontId="25" fillId="22"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8" applyNumberFormat="0" applyFill="0" applyAlignment="0" applyProtection="0">
      <alignment vertical="center"/>
    </xf>
    <xf numFmtId="0" fontId="19" fillId="0" borderId="8" applyNumberFormat="0" applyFill="0" applyAlignment="0" applyProtection="0">
      <alignment vertical="center"/>
    </xf>
    <xf numFmtId="0" fontId="25" fillId="29" borderId="0" applyNumberFormat="0" applyBorder="0" applyAlignment="0" applyProtection="0">
      <alignment vertical="center"/>
    </xf>
    <xf numFmtId="0" fontId="22" fillId="0" borderId="12" applyNumberFormat="0" applyFill="0" applyAlignment="0" applyProtection="0">
      <alignment vertical="center"/>
    </xf>
    <xf numFmtId="0" fontId="25" fillId="28" borderId="0" applyNumberFormat="0" applyBorder="0" applyAlignment="0" applyProtection="0">
      <alignment vertical="center"/>
    </xf>
    <xf numFmtId="0" fontId="26" fillId="15" borderId="9" applyNumberFormat="0" applyAlignment="0" applyProtection="0">
      <alignment vertical="center"/>
    </xf>
    <xf numFmtId="0" fontId="33" fillId="15" borderId="13" applyNumberFormat="0" applyAlignment="0" applyProtection="0">
      <alignment vertical="center"/>
    </xf>
    <xf numFmtId="0" fontId="18" fillId="6" borderId="7" applyNumberFormat="0" applyAlignment="0" applyProtection="0">
      <alignment vertical="center"/>
    </xf>
    <xf numFmtId="0" fontId="17" fillId="25" borderId="0" applyNumberFormat="0" applyBorder="0" applyAlignment="0" applyProtection="0">
      <alignment vertical="center"/>
    </xf>
    <xf numFmtId="0" fontId="25" fillId="19" borderId="0" applyNumberFormat="0" applyBorder="0" applyAlignment="0" applyProtection="0">
      <alignment vertical="center"/>
    </xf>
    <xf numFmtId="0" fontId="34" fillId="0" borderId="14" applyNumberFormat="0" applyFill="0" applyAlignment="0" applyProtection="0">
      <alignment vertical="center"/>
    </xf>
    <xf numFmtId="0" fontId="28" fillId="0" borderId="11" applyNumberFormat="0" applyFill="0" applyAlignment="0" applyProtection="0">
      <alignment vertical="center"/>
    </xf>
    <xf numFmtId="0" fontId="35" fillId="34" borderId="0" applyNumberFormat="0" applyBorder="0" applyAlignment="0" applyProtection="0">
      <alignment vertical="center"/>
    </xf>
    <xf numFmtId="0" fontId="31" fillId="21" borderId="0" applyNumberFormat="0" applyBorder="0" applyAlignment="0" applyProtection="0">
      <alignment vertical="center"/>
    </xf>
    <xf numFmtId="0" fontId="17" fillId="33" borderId="0" applyNumberFormat="0" applyBorder="0" applyAlignment="0" applyProtection="0">
      <alignment vertical="center"/>
    </xf>
    <xf numFmtId="0" fontId="25" fillId="14" borderId="0" applyNumberFormat="0" applyBorder="0" applyAlignment="0" applyProtection="0">
      <alignment vertical="center"/>
    </xf>
    <xf numFmtId="0" fontId="17" fillId="24" borderId="0" applyNumberFormat="0" applyBorder="0" applyAlignment="0" applyProtection="0">
      <alignment vertical="center"/>
    </xf>
    <xf numFmtId="0" fontId="17" fillId="5" borderId="0" applyNumberFormat="0" applyBorder="0" applyAlignment="0" applyProtection="0">
      <alignment vertical="center"/>
    </xf>
    <xf numFmtId="0" fontId="17" fillId="32" borderId="0" applyNumberFormat="0" applyBorder="0" applyAlignment="0" applyProtection="0">
      <alignment vertical="center"/>
    </xf>
    <xf numFmtId="0" fontId="17" fillId="10" borderId="0" applyNumberFormat="0" applyBorder="0" applyAlignment="0" applyProtection="0">
      <alignment vertical="center"/>
    </xf>
    <xf numFmtId="0" fontId="25" fillId="13" borderId="0" applyNumberFormat="0" applyBorder="0" applyAlignment="0" applyProtection="0">
      <alignment vertical="center"/>
    </xf>
    <xf numFmtId="0" fontId="25" fillId="18" borderId="0" applyNumberFormat="0" applyBorder="0" applyAlignment="0" applyProtection="0">
      <alignment vertical="center"/>
    </xf>
    <xf numFmtId="0" fontId="17" fillId="31" borderId="0" applyNumberFormat="0" applyBorder="0" applyAlignment="0" applyProtection="0">
      <alignment vertical="center"/>
    </xf>
    <xf numFmtId="0" fontId="17" fillId="9" borderId="0" applyNumberFormat="0" applyBorder="0" applyAlignment="0" applyProtection="0">
      <alignment vertical="center"/>
    </xf>
    <xf numFmtId="0" fontId="25" fillId="17" borderId="0" applyNumberFormat="0" applyBorder="0" applyAlignment="0" applyProtection="0">
      <alignment vertical="center"/>
    </xf>
    <xf numFmtId="0" fontId="17" fillId="8" borderId="0" applyNumberFormat="0" applyBorder="0" applyAlignment="0" applyProtection="0">
      <alignment vertical="center"/>
    </xf>
    <xf numFmtId="0" fontId="25" fillId="20" borderId="0" applyNumberFormat="0" applyBorder="0" applyAlignment="0" applyProtection="0">
      <alignment vertical="center"/>
    </xf>
    <xf numFmtId="0" fontId="25" fillId="12" borderId="0" applyNumberFormat="0" applyBorder="0" applyAlignment="0" applyProtection="0">
      <alignment vertical="center"/>
    </xf>
    <xf numFmtId="0" fontId="17" fillId="4" borderId="0" applyNumberFormat="0" applyBorder="0" applyAlignment="0" applyProtection="0">
      <alignment vertical="center"/>
    </xf>
    <xf numFmtId="0" fontId="25" fillId="27" borderId="0" applyNumberFormat="0" applyBorder="0" applyAlignment="0" applyProtection="0">
      <alignment vertical="center"/>
    </xf>
    <xf numFmtId="0" fontId="15" fillId="0" borderId="0"/>
    <xf numFmtId="0" fontId="13" fillId="0" borderId="0"/>
    <xf numFmtId="0" fontId="0" fillId="0" borderId="0">
      <alignment vertical="center"/>
    </xf>
    <xf numFmtId="0" fontId="13" fillId="0" borderId="0">
      <alignment vertical="center"/>
    </xf>
  </cellStyleXfs>
  <cellXfs count="151">
    <xf numFmtId="0" fontId="0" fillId="0" borderId="0" xfId="0">
      <alignment vertical="center"/>
    </xf>
    <xf numFmtId="0" fontId="0" fillId="0" borderId="0" xfId="0" applyFill="1">
      <alignment vertical="center"/>
    </xf>
    <xf numFmtId="0" fontId="0" fillId="0" borderId="0" xfId="0" applyAlignment="1">
      <alignment horizontal="right" vertical="center"/>
    </xf>
    <xf numFmtId="0" fontId="0" fillId="0" borderId="0" xfId="0" applyAlignment="1">
      <alignment vertical="center" wrapText="1"/>
    </xf>
    <xf numFmtId="0" fontId="0" fillId="0" borderId="0" xfId="0" applyAlignment="1">
      <alignment horizontal="center" vertical="center"/>
    </xf>
    <xf numFmtId="0" fontId="0" fillId="0" borderId="0" xfId="0" applyFill="1" applyBorder="1">
      <alignment vertical="center"/>
    </xf>
    <xf numFmtId="10" fontId="0" fillId="0" borderId="0" xfId="0" applyNumberForma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wrapText="1"/>
    </xf>
    <xf numFmtId="0" fontId="0" fillId="0" borderId="1" xfId="0" applyBorder="1">
      <alignment vertical="center"/>
    </xf>
    <xf numFmtId="0" fontId="0" fillId="0" borderId="1" xfId="0" applyBorder="1" applyAlignment="1">
      <alignment horizontal="right" vertical="center" wrapText="1"/>
    </xf>
    <xf numFmtId="0" fontId="2" fillId="0" borderId="1" xfId="0" applyFont="1" applyFill="1" applyBorder="1"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right" vertical="center"/>
    </xf>
    <xf numFmtId="0" fontId="3" fillId="2" borderId="1" xfId="0" applyFont="1" applyFill="1" applyBorder="1" applyAlignment="1">
      <alignment horizontal="center" vertical="center" wrapText="1"/>
    </xf>
    <xf numFmtId="0" fontId="3" fillId="0" borderId="1" xfId="0" applyFont="1" applyFill="1" applyBorder="1" applyAlignment="1">
      <alignment vertical="center" wrapText="1"/>
    </xf>
    <xf numFmtId="14" fontId="2" fillId="0" borderId="1" xfId="0" applyNumberFormat="1" applyFont="1" applyFill="1" applyBorder="1" applyAlignment="1">
      <alignment horizontal="right" vertical="center" wrapText="1"/>
    </xf>
    <xf numFmtId="14" fontId="4" fillId="0" borderId="1" xfId="0" applyNumberFormat="1" applyFont="1" applyFill="1" applyBorder="1" applyAlignment="1">
      <alignment horizontal="right" vertical="center"/>
    </xf>
    <xf numFmtId="176"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9" fontId="2" fillId="0" borderId="1" xfId="49" applyNumberFormat="1" applyFont="1" applyFill="1" applyBorder="1" applyAlignment="1">
      <alignment vertical="center" wrapText="1"/>
    </xf>
    <xf numFmtId="0" fontId="3" fillId="0" borderId="1" xfId="0" applyFont="1" applyBorder="1" applyAlignment="1">
      <alignment vertical="center" wrapText="1"/>
    </xf>
    <xf numFmtId="0" fontId="4" fillId="0" borderId="1" xfId="0" applyFont="1" applyFill="1" applyBorder="1" applyAlignment="1">
      <alignment horizontal="left" vertical="center" wrapText="1"/>
    </xf>
    <xf numFmtId="176" fontId="7" fillId="0" borderId="1" xfId="0" applyNumberFormat="1" applyFont="1" applyFill="1" applyBorder="1" applyAlignment="1">
      <alignment vertical="center" wrapText="1"/>
    </xf>
    <xf numFmtId="176" fontId="7" fillId="0" borderId="1" xfId="0" applyNumberFormat="1" applyFont="1" applyFill="1" applyBorder="1" applyAlignment="1">
      <alignment horizontal="center" vertical="center" wrapText="1"/>
    </xf>
    <xf numFmtId="0" fontId="2" fillId="0" borderId="1" xfId="0" applyFont="1" applyBorder="1" applyAlignment="1">
      <alignment vertical="center" wrapText="1"/>
    </xf>
    <xf numFmtId="49" fontId="2" fillId="0" borderId="1" xfId="49" applyNumberFormat="1" applyFont="1" applyBorder="1" applyAlignment="1">
      <alignment vertical="center" wrapText="1"/>
    </xf>
    <xf numFmtId="0" fontId="3" fillId="0" borderId="1" xfId="0"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vertical="center" wrapText="1"/>
    </xf>
    <xf numFmtId="0" fontId="7" fillId="0" borderId="1" xfId="0" applyNumberFormat="1" applyFont="1" applyFill="1" applyBorder="1" applyAlignment="1">
      <alignment vertical="center" wrapText="1"/>
    </xf>
    <xf numFmtId="0" fontId="5"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horizontal="right" vertical="center"/>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10" fontId="0" fillId="0" borderId="0" xfId="0" applyNumberFormat="1" applyAlignment="1">
      <alignment horizontal="center" vertical="center"/>
    </xf>
    <xf numFmtId="0" fontId="0" fillId="0" borderId="1" xfId="0" applyBorder="1" applyAlignment="1">
      <alignment horizontal="center" vertical="center" wrapText="1"/>
    </xf>
    <xf numFmtId="0" fontId="0" fillId="0" borderId="1" xfId="0" applyFill="1" applyBorder="1">
      <alignment vertical="center"/>
    </xf>
    <xf numFmtId="0" fontId="0" fillId="0" borderId="2" xfId="0" applyBorder="1">
      <alignment vertical="center"/>
    </xf>
    <xf numFmtId="10" fontId="0" fillId="0" borderId="1" xfId="0" applyNumberFormat="1" applyBorder="1" applyAlignment="1">
      <alignment vertical="center" wrapText="1"/>
    </xf>
    <xf numFmtId="0" fontId="2" fillId="0" borderId="1" xfId="0" applyFont="1" applyFill="1" applyBorder="1" applyAlignment="1">
      <alignment horizontal="center" vertical="center" wrapText="1"/>
    </xf>
    <xf numFmtId="178" fontId="3" fillId="2" borderId="1" xfId="0" applyNumberFormat="1" applyFont="1" applyFill="1" applyBorder="1">
      <alignment vertical="center"/>
    </xf>
    <xf numFmtId="10" fontId="3" fillId="2" borderId="1" xfId="0" applyNumberFormat="1" applyFont="1" applyFill="1" applyBorder="1">
      <alignment vertical="center"/>
    </xf>
    <xf numFmtId="0" fontId="2" fillId="2"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178" fontId="3" fillId="0" borderId="1" xfId="0" applyNumberFormat="1" applyFont="1" applyBorder="1">
      <alignment vertical="center"/>
    </xf>
    <xf numFmtId="10" fontId="3" fillId="0" borderId="1" xfId="0" applyNumberFormat="1" applyFont="1" applyBorder="1">
      <alignment vertical="center"/>
    </xf>
    <xf numFmtId="0" fontId="9" fillId="0" borderId="1" xfId="0" applyFont="1" applyFill="1" applyBorder="1" applyAlignment="1">
      <alignment horizontal="center" vertical="center" wrapText="1"/>
    </xf>
    <xf numFmtId="0" fontId="3" fillId="0" borderId="1" xfId="0" applyFont="1" applyBorder="1" applyAlignment="1">
      <alignment horizontal="center" vertical="center"/>
    </xf>
    <xf numFmtId="178" fontId="6" fillId="3" borderId="1" xfId="0" applyNumberFormat="1" applyFont="1" applyFill="1" applyBorder="1" applyAlignment="1" applyProtection="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178" fontId="6" fillId="0" borderId="1" xfId="0" applyNumberFormat="1" applyFont="1" applyFill="1" applyBorder="1" applyAlignment="1" applyProtection="1">
      <alignment horizontal="center" vertical="center"/>
    </xf>
    <xf numFmtId="178" fontId="3" fillId="0" borderId="1" xfId="0" applyNumberFormat="1" applyFont="1" applyFill="1" applyBorder="1">
      <alignment vertical="center"/>
    </xf>
    <xf numFmtId="10" fontId="3" fillId="0" borderId="1" xfId="0" applyNumberFormat="1" applyFont="1" applyFill="1" applyBorder="1">
      <alignment vertical="center"/>
    </xf>
    <xf numFmtId="178" fontId="6" fillId="0" borderId="1" xfId="0" applyNumberFormat="1" applyFont="1" applyFill="1" applyBorder="1" applyAlignment="1">
      <alignment horizontal="center" vertical="center"/>
    </xf>
    <xf numFmtId="178" fontId="4" fillId="2" borderId="1" xfId="0" applyNumberFormat="1" applyFont="1" applyFill="1" applyBorder="1" applyAlignment="1">
      <alignment horizontal="center" vertical="center" shrinkToFit="1"/>
    </xf>
    <xf numFmtId="178" fontId="3" fillId="2" borderId="1"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wrapText="1"/>
    </xf>
    <xf numFmtId="0" fontId="3" fillId="2" borderId="1" xfId="0" applyFont="1" applyFill="1" applyBorder="1">
      <alignment vertical="center"/>
    </xf>
    <xf numFmtId="178"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shrinkToFit="1"/>
    </xf>
    <xf numFmtId="0" fontId="0" fillId="0" borderId="1" xfId="0" applyFill="1" applyBorder="1" applyAlignment="1">
      <alignment horizontal="center" vertical="center"/>
    </xf>
    <xf numFmtId="0" fontId="0" fillId="2" borderId="1" xfId="0" applyFill="1" applyBorder="1">
      <alignment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6" fillId="0" borderId="1" xfId="0" applyNumberFormat="1" applyFont="1" applyFill="1" applyBorder="1" applyAlignment="1">
      <alignment vertical="center" wrapText="1"/>
    </xf>
    <xf numFmtId="178" fontId="3" fillId="0" borderId="0" xfId="0" applyNumberFormat="1" applyFont="1" applyFill="1" applyBorder="1" applyAlignment="1">
      <alignment horizontal="center" vertical="center"/>
    </xf>
    <xf numFmtId="0" fontId="0" fillId="0" borderId="0" xfId="0" applyNumberFormat="1">
      <alignment vertical="center"/>
    </xf>
    <xf numFmtId="0" fontId="11" fillId="0" borderId="0" xfId="0" applyNumberFormat="1"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10" fontId="11" fillId="0" borderId="0" xfId="0" applyNumberFormat="1" applyFont="1" applyAlignment="1">
      <alignment horizontal="center" vertical="center"/>
    </xf>
    <xf numFmtId="0" fontId="0" fillId="0" borderId="0" xfId="0" applyNumberFormat="1" applyAlignment="1">
      <alignment vertical="center"/>
    </xf>
    <xf numFmtId="0" fontId="0" fillId="0" borderId="0" xfId="0" applyAlignment="1">
      <alignment vertical="center"/>
    </xf>
    <xf numFmtId="0" fontId="0" fillId="0" borderId="1" xfId="0" applyNumberFormat="1" applyBorder="1">
      <alignment vertical="center"/>
    </xf>
    <xf numFmtId="10" fontId="0" fillId="0" borderId="1" xfId="0" applyNumberFormat="1" applyFill="1" applyBorder="1" applyAlignment="1">
      <alignment horizontal="center" vertical="center" wrapText="1"/>
    </xf>
    <xf numFmtId="0" fontId="12" fillId="2" borderId="1" xfId="0" applyNumberFormat="1" applyFont="1" applyFill="1" applyBorder="1" applyAlignment="1">
      <alignment horizontal="center" vertical="center"/>
    </xf>
    <xf numFmtId="178" fontId="12"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178" fontId="12" fillId="2" borderId="1" xfId="0" applyNumberFormat="1" applyFont="1" applyFill="1" applyBorder="1" applyAlignment="1">
      <alignment horizontal="right" vertical="center"/>
    </xf>
    <xf numFmtId="10" fontId="12" fillId="2" borderId="1" xfId="0" applyNumberFormat="1" applyFont="1" applyFill="1" applyBorder="1" applyAlignment="1">
      <alignment horizontal="right" vertical="center"/>
    </xf>
    <xf numFmtId="0" fontId="12" fillId="0" borderId="1" xfId="0" applyNumberFormat="1" applyFont="1" applyBorder="1" applyAlignment="1">
      <alignment horizontal="center" vertical="center"/>
    </xf>
    <xf numFmtId="178"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right" vertical="center" shrinkToFit="1"/>
    </xf>
    <xf numFmtId="178" fontId="12" fillId="0" borderId="1" xfId="0" applyNumberFormat="1" applyFont="1" applyFill="1" applyBorder="1" applyAlignment="1">
      <alignment horizontal="right" vertical="center"/>
    </xf>
    <xf numFmtId="10" fontId="12" fillId="0" borderId="1" xfId="0" applyNumberFormat="1" applyFont="1" applyFill="1" applyBorder="1" applyAlignment="1">
      <alignment horizontal="right" vertical="center"/>
    </xf>
    <xf numFmtId="178" fontId="12" fillId="0" borderId="1" xfId="0" applyNumberFormat="1" applyFont="1" applyBorder="1" applyAlignment="1">
      <alignment horizontal="right" vertical="center"/>
    </xf>
    <xf numFmtId="0" fontId="12" fillId="0" borderId="3" xfId="0" applyNumberFormat="1" applyFont="1" applyFill="1" applyBorder="1" applyAlignment="1">
      <alignment horizontal="center" vertical="center" wrapText="1"/>
    </xf>
    <xf numFmtId="178" fontId="14" fillId="0" borderId="3" xfId="0" applyNumberFormat="1" applyFont="1" applyFill="1" applyBorder="1">
      <alignmen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right" vertical="center"/>
    </xf>
    <xf numFmtId="0" fontId="3" fillId="2" borderId="4" xfId="0" applyFont="1" applyFill="1" applyBorder="1" applyAlignment="1">
      <alignment horizontal="center" vertical="center" wrapText="1"/>
    </xf>
    <xf numFmtId="0" fontId="3" fillId="0" borderId="1" xfId="0" applyFont="1" applyFill="1" applyBorder="1">
      <alignment vertical="center"/>
    </xf>
    <xf numFmtId="176" fontId="7" fillId="0" borderId="5" xfId="0" applyNumberFormat="1" applyFont="1" applyFill="1" applyBorder="1" applyAlignment="1">
      <alignment vertical="center" wrapText="1"/>
    </xf>
    <xf numFmtId="176" fontId="7" fillId="0" borderId="6" xfId="0" applyNumberFormat="1" applyFont="1" applyFill="1" applyBorder="1" applyAlignment="1">
      <alignment horizontal="center" vertical="center" wrapText="1"/>
    </xf>
    <xf numFmtId="49" fontId="15" fillId="0" borderId="1" xfId="49" applyNumberFormat="1" applyFill="1" applyBorder="1" applyAlignment="1">
      <alignment vertical="center" wrapText="1"/>
    </xf>
    <xf numFmtId="49" fontId="15" fillId="0" borderId="1" xfId="49" applyNumberFormat="1" applyFont="1" applyFill="1" applyBorder="1" applyAlignment="1">
      <alignment vertical="center" wrapText="1"/>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horizontal="center" vertical="center" wrapText="1"/>
    </xf>
    <xf numFmtId="0" fontId="7" fillId="0" borderId="5" xfId="0" applyNumberFormat="1" applyFont="1" applyFill="1" applyBorder="1" applyAlignment="1">
      <alignment vertical="center" wrapText="1"/>
    </xf>
    <xf numFmtId="0" fontId="3" fillId="2" borderId="2" xfId="0" applyFont="1" applyFill="1" applyBorder="1" applyAlignment="1">
      <alignment horizontal="center" vertical="center"/>
    </xf>
    <xf numFmtId="178" fontId="3" fillId="2" borderId="3" xfId="0" applyNumberFormat="1" applyFont="1" applyFill="1" applyBorder="1">
      <alignment vertical="center"/>
    </xf>
    <xf numFmtId="178" fontId="3" fillId="0" borderId="6" xfId="0" applyNumberFormat="1" applyFont="1" applyFill="1" applyBorder="1" applyAlignment="1">
      <alignment horizontal="center" vertical="center"/>
    </xf>
    <xf numFmtId="0" fontId="3" fillId="2" borderId="0" xfId="0" applyFont="1" applyFill="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horizontal="right" vertical="center"/>
    </xf>
    <xf numFmtId="0" fontId="0" fillId="2" borderId="2" xfId="0" applyFill="1" applyBorder="1" applyAlignment="1">
      <alignment horizontal="center" vertical="center"/>
    </xf>
    <xf numFmtId="178" fontId="9" fillId="0" borderId="5" xfId="0" applyNumberFormat="1" applyFont="1" applyFill="1" applyBorder="1" applyAlignment="1">
      <alignment horizontal="center" vertical="center" wrapText="1"/>
    </xf>
    <xf numFmtId="178" fontId="3" fillId="0" borderId="5" xfId="0" applyNumberFormat="1" applyFont="1" applyFill="1" applyBorder="1" applyAlignment="1">
      <alignment horizontal="center" vertical="center"/>
    </xf>
    <xf numFmtId="178" fontId="3" fillId="0" borderId="5" xfId="0" applyNumberFormat="1" applyFont="1" applyBorder="1">
      <alignment vertical="center"/>
    </xf>
    <xf numFmtId="0" fontId="0" fillId="0" borderId="1" xfId="0" applyBorder="1" applyAlignment="1">
      <alignment vertical="center" wrapText="1"/>
    </xf>
    <xf numFmtId="178" fontId="12" fillId="2" borderId="1" xfId="0" applyNumberFormat="1" applyFont="1" applyFill="1" applyBorder="1" applyAlignment="1">
      <alignment horizontal="center" vertical="center"/>
    </xf>
    <xf numFmtId="0" fontId="0" fillId="0" borderId="1" xfId="0" applyBorder="1" applyAlignment="1">
      <alignment horizontal="center" vertical="center"/>
    </xf>
    <xf numFmtId="10" fontId="0" fillId="2" borderId="1" xfId="0" applyNumberFormat="1" applyFill="1" applyBorder="1">
      <alignment vertical="center"/>
    </xf>
    <xf numFmtId="178" fontId="3" fillId="0" borderId="3" xfId="0" applyNumberFormat="1" applyFont="1" applyFill="1" applyBorder="1">
      <alignment vertical="center"/>
    </xf>
    <xf numFmtId="10" fontId="0" fillId="0" borderId="1" xfId="0" applyNumberFormat="1" applyFill="1" applyBorder="1">
      <alignment vertical="center"/>
    </xf>
    <xf numFmtId="0" fontId="14" fillId="2" borderId="1" xfId="0" applyFont="1" applyFill="1" applyBorder="1" applyAlignment="1">
      <alignment horizontal="center" vertical="center"/>
    </xf>
    <xf numFmtId="178" fontId="14" fillId="2" borderId="1" xfId="0" applyNumberFormat="1" applyFont="1" applyFill="1" applyBorder="1">
      <alignment vertical="center"/>
    </xf>
    <xf numFmtId="10" fontId="14" fillId="2" borderId="1" xfId="0" applyNumberFormat="1" applyFont="1" applyFill="1" applyBorder="1">
      <alignment vertical="center"/>
    </xf>
    <xf numFmtId="0" fontId="14" fillId="0" borderId="1" xfId="0" applyFont="1" applyFill="1" applyBorder="1" applyAlignment="1">
      <alignment horizontal="center" vertical="center"/>
    </xf>
    <xf numFmtId="178" fontId="3" fillId="0" borderId="3" xfId="0" applyNumberFormat="1" applyFont="1" applyBorder="1">
      <alignment vertical="center"/>
    </xf>
    <xf numFmtId="10" fontId="14" fillId="0" borderId="1" xfId="0" applyNumberFormat="1" applyFont="1" applyFill="1" applyBorder="1">
      <alignment vertical="center"/>
    </xf>
    <xf numFmtId="178" fontId="14" fillId="0" borderId="1" xfId="0" applyNumberFormat="1" applyFont="1" applyFill="1" applyBorder="1">
      <alignment vertical="center"/>
    </xf>
    <xf numFmtId="49" fontId="15" fillId="0" borderId="1" xfId="49" applyNumberFormat="1" applyBorder="1" applyAlignment="1">
      <alignment vertical="center" wrapText="1"/>
    </xf>
    <xf numFmtId="0" fontId="0" fillId="0" borderId="1" xfId="0" applyFill="1" applyBorder="1" applyAlignment="1">
      <alignment vertical="center" wrapText="1"/>
    </xf>
    <xf numFmtId="0" fontId="4"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3" fillId="0" borderId="1" xfId="0" applyFont="1" applyFill="1" applyBorder="1" applyAlignment="1">
      <alignment horizontal="right" vertical="center"/>
    </xf>
    <xf numFmtId="176" fontId="16" fillId="0" borderId="1" xfId="0" applyNumberFormat="1" applyFont="1" applyFill="1" applyBorder="1" applyAlignment="1">
      <alignment horizontal="left" vertical="center" wrapText="1"/>
    </xf>
    <xf numFmtId="178"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1" xfId="0" applyNumberFormat="1" applyBorder="1" applyAlignment="1">
      <alignment horizontal="center" vertical="center"/>
    </xf>
    <xf numFmtId="178" fontId="12" fillId="2" borderId="1" xfId="0" applyNumberFormat="1" applyFont="1" applyFill="1" applyBorder="1" applyAlignment="1">
      <alignment vertical="center"/>
    </xf>
    <xf numFmtId="0" fontId="14" fillId="0" borderId="1" xfId="0" applyFont="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2014预算安排项目资金清理统计表" xfId="50"/>
    <cellStyle name="常规 5" xfId="51"/>
    <cellStyle name="常规 2" xfId="52"/>
  </cellStyles>
  <tableStyles count="0" defaultTableStyle="TableStyleMedium2" defaultPivotStyle="PivotStyleLight16"/>
  <colors>
    <mruColors>
      <color rgb="00FF0000"/>
      <color rgb="00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0"/>
  <sheetViews>
    <sheetView workbookViewId="0">
      <selection activeCell="E10" sqref="E10"/>
    </sheetView>
  </sheetViews>
  <sheetFormatPr defaultColWidth="9" defaultRowHeight="13.5" outlineLevelCol="7"/>
  <cols>
    <col min="1" max="1" width="12.225" style="80" customWidth="1"/>
    <col min="2" max="2" width="40.6416666666667" style="3" customWidth="1"/>
    <col min="3" max="3" width="17.375" style="3" customWidth="1"/>
    <col min="4" max="4" width="24" customWidth="1"/>
    <col min="5" max="5" width="24.0666666666667" customWidth="1"/>
    <col min="6" max="6" width="22.6666666666667" customWidth="1"/>
    <col min="7" max="7" width="17.65" style="6" customWidth="1"/>
    <col min="8" max="8" width="25.65" customWidth="1"/>
  </cols>
  <sheetData>
    <row r="1" customFormat="1" ht="29" customHeight="1" spans="1:8">
      <c r="A1" s="81" t="s">
        <v>0</v>
      </c>
      <c r="B1" s="82"/>
      <c r="C1" s="82"/>
      <c r="D1" s="83"/>
      <c r="E1" s="83"/>
      <c r="F1" s="83"/>
      <c r="G1" s="84"/>
      <c r="H1" s="83"/>
    </row>
    <row r="2" customFormat="1" ht="29" customHeight="1" spans="1:8">
      <c r="A2" s="85" t="s">
        <v>1</v>
      </c>
      <c r="B2" s="3"/>
      <c r="C2" s="3"/>
      <c r="D2" s="86"/>
      <c r="E2" s="86"/>
      <c r="F2" s="4" t="s">
        <v>2</v>
      </c>
      <c r="G2" s="46"/>
      <c r="H2" s="4"/>
    </row>
    <row r="3" customFormat="1" ht="33" customHeight="1" spans="1:8">
      <c r="A3" s="148" t="s">
        <v>3</v>
      </c>
      <c r="B3" s="47" t="s">
        <v>4</v>
      </c>
      <c r="C3" s="47" t="s">
        <v>5</v>
      </c>
      <c r="D3" s="74" t="s">
        <v>6</v>
      </c>
      <c r="E3" s="74" t="s">
        <v>7</v>
      </c>
      <c r="F3" s="74" t="s">
        <v>8</v>
      </c>
      <c r="G3" s="88" t="s">
        <v>9</v>
      </c>
      <c r="H3" s="11" t="s">
        <v>10</v>
      </c>
    </row>
    <row r="4" customFormat="1" ht="30" customHeight="1" spans="1:8">
      <c r="A4" s="89" t="s">
        <v>11</v>
      </c>
      <c r="B4" s="90"/>
      <c r="C4" s="89">
        <f>SUM(C5:C20)</f>
        <v>52</v>
      </c>
      <c r="D4" s="149">
        <f>SUM(D5:D20)</f>
        <v>129615200</v>
      </c>
      <c r="E4" s="149">
        <f>SUM(E5:E20)</f>
        <v>74296811.29</v>
      </c>
      <c r="F4" s="149">
        <f>SUM(F5:F20)</f>
        <v>55318388.71</v>
      </c>
      <c r="G4" s="93">
        <f t="shared" ref="G4:G20" si="0">E4/D4</f>
        <v>0.573210636483993</v>
      </c>
      <c r="H4" s="92"/>
    </row>
    <row r="5" customFormat="1" ht="33" customHeight="1" spans="1:8">
      <c r="A5" s="94">
        <v>1</v>
      </c>
      <c r="B5" s="95" t="s">
        <v>12</v>
      </c>
      <c r="C5" s="96">
        <v>17</v>
      </c>
      <c r="D5" s="97">
        <v>50208000</v>
      </c>
      <c r="E5" s="97">
        <v>18897780</v>
      </c>
      <c r="F5" s="98">
        <f>D5-E5</f>
        <v>31310220</v>
      </c>
      <c r="G5" s="99">
        <f t="shared" si="0"/>
        <v>0.376389818355641</v>
      </c>
      <c r="H5" s="100"/>
    </row>
    <row r="6" customFormat="1" ht="33" customHeight="1" spans="1:8">
      <c r="A6" s="94">
        <v>2</v>
      </c>
      <c r="B6" s="95" t="s">
        <v>13</v>
      </c>
      <c r="C6" s="96">
        <v>8</v>
      </c>
      <c r="D6" s="97">
        <v>11420000</v>
      </c>
      <c r="E6" s="97">
        <v>4900000</v>
      </c>
      <c r="F6" s="98">
        <f t="shared" ref="F6:F20" si="1">D6-E6</f>
        <v>6520000</v>
      </c>
      <c r="G6" s="99">
        <f t="shared" si="0"/>
        <v>0.42907180385289</v>
      </c>
      <c r="H6" s="100"/>
    </row>
    <row r="7" customFormat="1" ht="33" customHeight="1" spans="1:8">
      <c r="A7" s="94">
        <v>3</v>
      </c>
      <c r="B7" s="95" t="s">
        <v>14</v>
      </c>
      <c r="C7" s="96">
        <v>3</v>
      </c>
      <c r="D7" s="97">
        <v>6615200</v>
      </c>
      <c r="E7" s="97">
        <v>4336165.11</v>
      </c>
      <c r="F7" s="98">
        <f t="shared" si="1"/>
        <v>2279034.89</v>
      </c>
      <c r="G7" s="99">
        <f t="shared" si="0"/>
        <v>0.655485111561253</v>
      </c>
      <c r="H7" s="100"/>
    </row>
    <row r="8" customFormat="1" ht="33" customHeight="1" spans="1:8">
      <c r="A8" s="94">
        <v>4</v>
      </c>
      <c r="B8" s="95" t="s">
        <v>15</v>
      </c>
      <c r="C8" s="101">
        <v>1</v>
      </c>
      <c r="D8" s="102">
        <v>3500000</v>
      </c>
      <c r="E8" s="102">
        <v>2980000</v>
      </c>
      <c r="F8" s="98">
        <f t="shared" si="1"/>
        <v>520000</v>
      </c>
      <c r="G8" s="99">
        <f t="shared" si="0"/>
        <v>0.851428571428571</v>
      </c>
      <c r="H8" s="100"/>
    </row>
    <row r="9" customFormat="1" ht="33" customHeight="1" spans="1:8">
      <c r="A9" s="94">
        <v>5</v>
      </c>
      <c r="B9" s="95" t="s">
        <v>16</v>
      </c>
      <c r="C9" s="96">
        <v>1</v>
      </c>
      <c r="D9" s="98">
        <v>2800000</v>
      </c>
      <c r="E9" s="98">
        <v>2800000</v>
      </c>
      <c r="F9" s="98">
        <f t="shared" si="1"/>
        <v>0</v>
      </c>
      <c r="G9" s="99">
        <f t="shared" si="0"/>
        <v>1</v>
      </c>
      <c r="H9" s="100"/>
    </row>
    <row r="10" customFormat="1" ht="33" customHeight="1" spans="1:8">
      <c r="A10" s="94">
        <v>6</v>
      </c>
      <c r="B10" s="95" t="s">
        <v>17</v>
      </c>
      <c r="C10" s="96">
        <v>2</v>
      </c>
      <c r="D10" s="97">
        <v>991000</v>
      </c>
      <c r="E10" s="97">
        <v>555000</v>
      </c>
      <c r="F10" s="98">
        <f t="shared" si="1"/>
        <v>436000</v>
      </c>
      <c r="G10" s="99">
        <f t="shared" si="0"/>
        <v>0.560040363269425</v>
      </c>
      <c r="H10" s="100"/>
    </row>
    <row r="11" customFormat="1" ht="33" customHeight="1" spans="1:8">
      <c r="A11" s="94">
        <v>7</v>
      </c>
      <c r="B11" s="95" t="s">
        <v>18</v>
      </c>
      <c r="C11" s="96">
        <v>1</v>
      </c>
      <c r="D11" s="98">
        <v>300000</v>
      </c>
      <c r="E11" s="98">
        <v>178800</v>
      </c>
      <c r="F11" s="98">
        <f t="shared" si="1"/>
        <v>121200</v>
      </c>
      <c r="G11" s="99">
        <f t="shared" si="0"/>
        <v>0.596</v>
      </c>
      <c r="H11" s="100"/>
    </row>
    <row r="12" customFormat="1" ht="33" customHeight="1" spans="1:8">
      <c r="A12" s="94">
        <v>8</v>
      </c>
      <c r="B12" s="95" t="s">
        <v>19</v>
      </c>
      <c r="C12" s="96">
        <v>4</v>
      </c>
      <c r="D12" s="98">
        <v>19015000</v>
      </c>
      <c r="E12" s="98">
        <v>15571583.18</v>
      </c>
      <c r="F12" s="98">
        <f t="shared" si="1"/>
        <v>3443416.82</v>
      </c>
      <c r="G12" s="99">
        <f t="shared" si="0"/>
        <v>0.818910501183276</v>
      </c>
      <c r="H12" s="100"/>
    </row>
    <row r="13" customFormat="1" ht="33" customHeight="1" spans="1:8">
      <c r="A13" s="94">
        <v>9</v>
      </c>
      <c r="B13" s="95" t="s">
        <v>20</v>
      </c>
      <c r="C13" s="96">
        <v>3</v>
      </c>
      <c r="D13" s="97">
        <v>11395000</v>
      </c>
      <c r="E13" s="97">
        <v>8500000</v>
      </c>
      <c r="F13" s="98">
        <f t="shared" si="1"/>
        <v>2895000</v>
      </c>
      <c r="G13" s="99">
        <f t="shared" si="0"/>
        <v>0.745941202281702</v>
      </c>
      <c r="H13" s="100"/>
    </row>
    <row r="14" customFormat="1" ht="33" customHeight="1" spans="1:8">
      <c r="A14" s="94">
        <v>10</v>
      </c>
      <c r="B14" s="95" t="s">
        <v>21</v>
      </c>
      <c r="C14" s="101">
        <v>3</v>
      </c>
      <c r="D14" s="102">
        <v>7700000</v>
      </c>
      <c r="E14" s="102">
        <v>3893000</v>
      </c>
      <c r="F14" s="98">
        <f t="shared" si="1"/>
        <v>3807000</v>
      </c>
      <c r="G14" s="99">
        <f t="shared" si="0"/>
        <v>0.505584415584416</v>
      </c>
      <c r="H14" s="100"/>
    </row>
    <row r="15" customFormat="1" ht="33" customHeight="1" spans="1:8">
      <c r="A15" s="94">
        <v>11</v>
      </c>
      <c r="B15" s="95" t="s">
        <v>22</v>
      </c>
      <c r="C15" s="96">
        <v>2</v>
      </c>
      <c r="D15" s="98">
        <v>5020000</v>
      </c>
      <c r="E15" s="98">
        <v>3728000</v>
      </c>
      <c r="F15" s="98">
        <f t="shared" si="1"/>
        <v>1292000</v>
      </c>
      <c r="G15" s="99">
        <f t="shared" si="0"/>
        <v>0.742629482071713</v>
      </c>
      <c r="H15" s="100"/>
    </row>
    <row r="16" customFormat="1" ht="33" customHeight="1" spans="1:8">
      <c r="A16" s="94">
        <v>12</v>
      </c>
      <c r="B16" s="95" t="s">
        <v>23</v>
      </c>
      <c r="C16" s="96">
        <v>2</v>
      </c>
      <c r="D16" s="98">
        <v>5150000</v>
      </c>
      <c r="E16" s="98">
        <v>4876500</v>
      </c>
      <c r="F16" s="98">
        <f t="shared" si="1"/>
        <v>273500</v>
      </c>
      <c r="G16" s="99">
        <f t="shared" si="0"/>
        <v>0.946893203883495</v>
      </c>
      <c r="H16" s="100"/>
    </row>
    <row r="17" customFormat="1" ht="33" customHeight="1" spans="1:8">
      <c r="A17" s="94">
        <v>13</v>
      </c>
      <c r="B17" s="95" t="s">
        <v>24</v>
      </c>
      <c r="C17" s="96">
        <v>2</v>
      </c>
      <c r="D17" s="98">
        <v>2280000</v>
      </c>
      <c r="E17" s="98">
        <v>2279983</v>
      </c>
      <c r="F17" s="98">
        <f t="shared" si="1"/>
        <v>17</v>
      </c>
      <c r="G17" s="99">
        <f t="shared" si="0"/>
        <v>0.999992543859649</v>
      </c>
      <c r="H17" s="100"/>
    </row>
    <row r="18" customFormat="1" ht="33" customHeight="1" spans="1:8">
      <c r="A18" s="94">
        <v>14</v>
      </c>
      <c r="B18" s="95" t="s">
        <v>25</v>
      </c>
      <c r="C18" s="96">
        <v>1</v>
      </c>
      <c r="D18" s="98">
        <v>600000</v>
      </c>
      <c r="E18" s="98">
        <v>600000</v>
      </c>
      <c r="F18" s="98">
        <f t="shared" si="1"/>
        <v>0</v>
      </c>
      <c r="G18" s="99">
        <f t="shared" si="0"/>
        <v>1</v>
      </c>
      <c r="H18" s="100"/>
    </row>
    <row r="19" customFormat="1" ht="36" customHeight="1" spans="1:8">
      <c r="A19" s="94">
        <v>15</v>
      </c>
      <c r="B19" s="95" t="s">
        <v>26</v>
      </c>
      <c r="C19" s="101">
        <v>1</v>
      </c>
      <c r="D19" s="102">
        <v>2371000</v>
      </c>
      <c r="E19" s="102">
        <v>0</v>
      </c>
      <c r="F19" s="98">
        <f t="shared" si="1"/>
        <v>2371000</v>
      </c>
      <c r="G19" s="99">
        <f t="shared" si="0"/>
        <v>0</v>
      </c>
      <c r="H19" s="11"/>
    </row>
    <row r="20" ht="35" customHeight="1" spans="1:8">
      <c r="A20" s="94">
        <v>16</v>
      </c>
      <c r="B20" s="95" t="s">
        <v>27</v>
      </c>
      <c r="C20" s="150">
        <v>1</v>
      </c>
      <c r="D20" s="139">
        <v>250000</v>
      </c>
      <c r="E20" s="139">
        <v>200000</v>
      </c>
      <c r="F20" s="98">
        <f t="shared" si="1"/>
        <v>50000</v>
      </c>
      <c r="G20" s="99">
        <f t="shared" si="0"/>
        <v>0.8</v>
      </c>
      <c r="H20" s="11"/>
    </row>
  </sheetData>
  <mergeCells count="2">
    <mergeCell ref="A1:H1"/>
    <mergeCell ref="A4:B4"/>
  </mergeCells>
  <pageMargins left="0.751388888888889" right="0.751388888888889" top="1" bottom="1" header="0.511805555555556" footer="0.511805555555556"/>
  <pageSetup paperSize="8"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61"/>
  <sheetViews>
    <sheetView workbookViewId="0">
      <selection activeCell="M10" sqref="M10"/>
    </sheetView>
  </sheetViews>
  <sheetFormatPr defaultColWidth="9" defaultRowHeight="13.5"/>
  <cols>
    <col min="3" max="3" width="10.125" style="2"/>
    <col min="5" max="5" width="11.875" style="2" customWidth="1"/>
    <col min="6" max="6" width="29.5" customWidth="1"/>
    <col min="7" max="7" width="9" style="3"/>
    <col min="8" max="8" width="22.125" customWidth="1"/>
    <col min="9" max="9" width="6.875" style="4" customWidth="1"/>
    <col min="10" max="10" width="6" style="4" customWidth="1"/>
    <col min="11" max="11" width="9" style="4"/>
    <col min="12" max="12" width="16"/>
    <col min="13" max="13" width="14.375" style="5" customWidth="1"/>
    <col min="14" max="14" width="16"/>
    <col min="15" max="15" width="12.125" style="6"/>
    <col min="17" max="17" width="8.25" customWidth="1"/>
    <col min="18" max="18" width="10.5" customWidth="1"/>
  </cols>
  <sheetData>
    <row r="1" customFormat="1" ht="32" customHeight="1" spans="1:18">
      <c r="A1" s="7" t="s">
        <v>218</v>
      </c>
      <c r="B1" s="7"/>
      <c r="C1" s="8"/>
      <c r="D1" s="7"/>
      <c r="E1" s="8"/>
      <c r="F1" s="7"/>
      <c r="G1" s="7"/>
      <c r="H1" s="7"/>
      <c r="I1" s="7"/>
      <c r="J1" s="7"/>
      <c r="K1" s="7"/>
      <c r="L1" s="7"/>
      <c r="M1" s="44"/>
      <c r="N1" s="7"/>
      <c r="O1" s="7"/>
      <c r="P1" s="7"/>
      <c r="Q1" s="7"/>
      <c r="R1" s="7"/>
    </row>
    <row r="2" customFormat="1" ht="32" customHeight="1" spans="1:18">
      <c r="A2" s="9" t="s">
        <v>1</v>
      </c>
      <c r="B2" s="9"/>
      <c r="C2" s="2"/>
      <c r="D2" s="9"/>
      <c r="E2" s="2"/>
      <c r="F2" s="4"/>
      <c r="G2" s="10"/>
      <c r="H2" s="4"/>
      <c r="I2" s="4"/>
      <c r="J2" s="4"/>
      <c r="K2" s="4"/>
      <c r="L2" s="4"/>
      <c r="M2" s="45"/>
      <c r="N2" s="4" t="s">
        <v>2</v>
      </c>
      <c r="O2" s="46"/>
      <c r="P2" s="4"/>
      <c r="Q2" s="4"/>
      <c r="R2" s="4"/>
    </row>
    <row r="3" customFormat="1" ht="53" customHeight="1" spans="1:18">
      <c r="A3" s="11" t="s">
        <v>29</v>
      </c>
      <c r="B3" s="11" t="s">
        <v>30</v>
      </c>
      <c r="C3" s="12" t="s">
        <v>31</v>
      </c>
      <c r="D3" s="11" t="s">
        <v>32</v>
      </c>
      <c r="E3" s="12" t="s">
        <v>33</v>
      </c>
      <c r="F3" s="11" t="s">
        <v>34</v>
      </c>
      <c r="G3" s="13" t="s">
        <v>35</v>
      </c>
      <c r="H3" s="11" t="s">
        <v>36</v>
      </c>
      <c r="I3" s="47" t="s">
        <v>37</v>
      </c>
      <c r="J3" s="47" t="s">
        <v>38</v>
      </c>
      <c r="K3" s="47" t="s">
        <v>39</v>
      </c>
      <c r="L3" s="11" t="s">
        <v>6</v>
      </c>
      <c r="M3" s="48" t="s">
        <v>7</v>
      </c>
      <c r="N3" s="49" t="s">
        <v>40</v>
      </c>
      <c r="O3" s="50" t="s">
        <v>41</v>
      </c>
      <c r="P3" s="51" t="s">
        <v>42</v>
      </c>
      <c r="Q3" s="51" t="s">
        <v>43</v>
      </c>
      <c r="R3" s="11" t="s">
        <v>44</v>
      </c>
    </row>
    <row r="4" customFormat="1" ht="36" customHeight="1" spans="1:18">
      <c r="A4" s="14" t="s">
        <v>45</v>
      </c>
      <c r="B4" s="14"/>
      <c r="C4" s="15"/>
      <c r="D4" s="14"/>
      <c r="E4" s="15"/>
      <c r="F4" s="14"/>
      <c r="G4" s="16"/>
      <c r="H4" s="14"/>
      <c r="I4" s="14"/>
      <c r="J4" s="14"/>
      <c r="K4" s="14"/>
      <c r="L4" s="52">
        <f t="shared" ref="L4:N4" si="0">L13+L15+L21+L23+L25+L28+L30+L38+L45+L50+L53+L57+L60+L62+L64</f>
        <v>83340000</v>
      </c>
      <c r="M4" s="52">
        <f t="shared" si="0"/>
        <v>60024031.29</v>
      </c>
      <c r="N4" s="52">
        <f t="shared" si="0"/>
        <v>23315968.71</v>
      </c>
      <c r="O4" s="53">
        <f t="shared" ref="O4:O35" si="1">M4/L4</f>
        <v>0.720230757019438</v>
      </c>
      <c r="P4" s="54"/>
      <c r="Q4" s="52"/>
      <c r="R4" s="71"/>
    </row>
    <row r="5" customFormat="1" ht="36" spans="1:18">
      <c r="A5" s="17" t="s">
        <v>46</v>
      </c>
      <c r="B5" s="17" t="s">
        <v>47</v>
      </c>
      <c r="C5" s="18">
        <v>44907</v>
      </c>
      <c r="D5" s="13" t="s">
        <v>48</v>
      </c>
      <c r="E5" s="19">
        <v>44939</v>
      </c>
      <c r="F5" s="13" t="s">
        <v>49</v>
      </c>
      <c r="G5" s="20" t="s">
        <v>50</v>
      </c>
      <c r="H5" s="21" t="s">
        <v>51</v>
      </c>
      <c r="I5" s="51" t="s">
        <v>52</v>
      </c>
      <c r="J5" s="51" t="s">
        <v>53</v>
      </c>
      <c r="K5" s="51" t="s">
        <v>54</v>
      </c>
      <c r="L5" s="55">
        <v>4837500</v>
      </c>
      <c r="M5" s="56">
        <v>4424000</v>
      </c>
      <c r="N5" s="57">
        <f t="shared" ref="N5:N12" si="2">L5-M5</f>
        <v>413500</v>
      </c>
      <c r="O5" s="58">
        <f t="shared" si="1"/>
        <v>0.914521963824289</v>
      </c>
      <c r="P5" s="59" t="s">
        <v>54</v>
      </c>
      <c r="Q5" s="62" t="s">
        <v>55</v>
      </c>
      <c r="R5" s="76" t="s">
        <v>56</v>
      </c>
    </row>
    <row r="6" customFormat="1" ht="46" customHeight="1" spans="1:18">
      <c r="A6" s="13" t="s">
        <v>70</v>
      </c>
      <c r="B6" s="22" t="s">
        <v>71</v>
      </c>
      <c r="C6" s="18">
        <v>44727</v>
      </c>
      <c r="D6" s="13" t="s">
        <v>72</v>
      </c>
      <c r="E6" s="18">
        <v>45180</v>
      </c>
      <c r="F6" s="23" t="s">
        <v>73</v>
      </c>
      <c r="G6" s="13" t="s">
        <v>50</v>
      </c>
      <c r="H6" s="20" t="s">
        <v>65</v>
      </c>
      <c r="I6" s="51" t="s">
        <v>52</v>
      </c>
      <c r="J6" s="60" t="s">
        <v>74</v>
      </c>
      <c r="K6" s="51" t="s">
        <v>54</v>
      </c>
      <c r="L6" s="55">
        <v>3000000</v>
      </c>
      <c r="M6" s="56"/>
      <c r="N6" s="57">
        <f t="shared" si="2"/>
        <v>3000000</v>
      </c>
      <c r="O6" s="58">
        <f t="shared" si="1"/>
        <v>0</v>
      </c>
      <c r="P6" s="59" t="s">
        <v>54</v>
      </c>
      <c r="Q6" s="62" t="s">
        <v>55</v>
      </c>
      <c r="R6" s="76" t="s">
        <v>56</v>
      </c>
    </row>
    <row r="7" customFormat="1" ht="63" customHeight="1" spans="1:18">
      <c r="A7" s="13" t="s">
        <v>75</v>
      </c>
      <c r="B7" s="17" t="s">
        <v>76</v>
      </c>
      <c r="C7" s="18">
        <v>44945</v>
      </c>
      <c r="D7" s="13" t="s">
        <v>77</v>
      </c>
      <c r="E7" s="19">
        <v>44960</v>
      </c>
      <c r="F7" s="24" t="s">
        <v>78</v>
      </c>
      <c r="G7" s="21" t="s">
        <v>50</v>
      </c>
      <c r="H7" s="25" t="s">
        <v>79</v>
      </c>
      <c r="I7" s="51" t="s">
        <v>52</v>
      </c>
      <c r="J7" s="60" t="s">
        <v>74</v>
      </c>
      <c r="K7" s="51" t="s">
        <v>54</v>
      </c>
      <c r="L7" s="61">
        <v>2187500</v>
      </c>
      <c r="M7" s="56">
        <v>2187500</v>
      </c>
      <c r="N7" s="57">
        <f t="shared" si="2"/>
        <v>0</v>
      </c>
      <c r="O7" s="58">
        <f t="shared" si="1"/>
        <v>1</v>
      </c>
      <c r="P7" s="62" t="s">
        <v>54</v>
      </c>
      <c r="Q7" s="62" t="s">
        <v>55</v>
      </c>
      <c r="R7" s="76" t="s">
        <v>56</v>
      </c>
    </row>
    <row r="8" s="1" customFormat="1" ht="63" customHeight="1" spans="1:18">
      <c r="A8" s="13" t="s">
        <v>70</v>
      </c>
      <c r="B8" s="22" t="s">
        <v>71</v>
      </c>
      <c r="C8" s="18">
        <v>44727</v>
      </c>
      <c r="D8" s="13" t="s">
        <v>72</v>
      </c>
      <c r="E8" s="18">
        <v>45107</v>
      </c>
      <c r="F8" s="23" t="s">
        <v>80</v>
      </c>
      <c r="G8" s="21" t="s">
        <v>50</v>
      </c>
      <c r="H8" s="25" t="s">
        <v>79</v>
      </c>
      <c r="I8" s="51" t="s">
        <v>52</v>
      </c>
      <c r="J8" s="63" t="s">
        <v>74</v>
      </c>
      <c r="K8" s="51" t="s">
        <v>54</v>
      </c>
      <c r="L8" s="64">
        <v>2622300</v>
      </c>
      <c r="M8" s="56">
        <v>2513500</v>
      </c>
      <c r="N8" s="65">
        <f t="shared" si="2"/>
        <v>108800</v>
      </c>
      <c r="O8" s="66">
        <f t="shared" si="1"/>
        <v>0.958509705220608</v>
      </c>
      <c r="P8" s="62" t="s">
        <v>54</v>
      </c>
      <c r="Q8" s="62" t="s">
        <v>55</v>
      </c>
      <c r="R8" s="76" t="s">
        <v>56</v>
      </c>
    </row>
    <row r="9" s="1" customFormat="1" ht="46" customHeight="1" spans="1:18">
      <c r="A9" s="13" t="s">
        <v>108</v>
      </c>
      <c r="B9" s="25" t="s">
        <v>109</v>
      </c>
      <c r="C9" s="18">
        <v>45065</v>
      </c>
      <c r="D9" s="13" t="s">
        <v>110</v>
      </c>
      <c r="E9" s="18">
        <v>45087</v>
      </c>
      <c r="F9" s="17" t="s">
        <v>111</v>
      </c>
      <c r="G9" s="13" t="s">
        <v>50</v>
      </c>
      <c r="H9" s="26" t="s">
        <v>112</v>
      </c>
      <c r="I9" s="59" t="s">
        <v>52</v>
      </c>
      <c r="J9" s="51" t="s">
        <v>53</v>
      </c>
      <c r="K9" s="51" t="s">
        <v>54</v>
      </c>
      <c r="L9" s="55">
        <v>1074000</v>
      </c>
      <c r="M9" s="56"/>
      <c r="N9" s="65">
        <f t="shared" si="2"/>
        <v>1074000</v>
      </c>
      <c r="O9" s="66">
        <f t="shared" si="1"/>
        <v>0</v>
      </c>
      <c r="P9" s="59" t="s">
        <v>54</v>
      </c>
      <c r="Q9" s="62" t="s">
        <v>55</v>
      </c>
      <c r="R9" s="76" t="s">
        <v>56</v>
      </c>
    </row>
    <row r="10" s="1" customFormat="1" ht="46" customHeight="1" spans="1:18">
      <c r="A10" s="13" t="s">
        <v>108</v>
      </c>
      <c r="B10" s="25" t="s">
        <v>109</v>
      </c>
      <c r="C10" s="18">
        <v>45065</v>
      </c>
      <c r="D10" s="13" t="s">
        <v>110</v>
      </c>
      <c r="E10" s="18">
        <v>45087</v>
      </c>
      <c r="F10" s="17" t="s">
        <v>111</v>
      </c>
      <c r="G10" s="13" t="s">
        <v>50</v>
      </c>
      <c r="H10" s="26" t="s">
        <v>112</v>
      </c>
      <c r="I10" s="59" t="s">
        <v>52</v>
      </c>
      <c r="J10" s="51" t="s">
        <v>53</v>
      </c>
      <c r="K10" s="51" t="s">
        <v>54</v>
      </c>
      <c r="L10" s="55">
        <v>370000</v>
      </c>
      <c r="M10" s="56"/>
      <c r="N10" s="65">
        <f t="shared" si="2"/>
        <v>370000</v>
      </c>
      <c r="O10" s="66">
        <f t="shared" si="1"/>
        <v>0</v>
      </c>
      <c r="P10" s="59" t="s">
        <v>54</v>
      </c>
      <c r="Q10" s="62" t="s">
        <v>55</v>
      </c>
      <c r="R10" s="76" t="s">
        <v>113</v>
      </c>
    </row>
    <row r="11" s="1" customFormat="1" ht="46" customHeight="1" spans="1:18">
      <c r="A11" s="13" t="s">
        <v>70</v>
      </c>
      <c r="B11" s="22" t="s">
        <v>71</v>
      </c>
      <c r="C11" s="18">
        <v>44727</v>
      </c>
      <c r="D11" s="13" t="s">
        <v>72</v>
      </c>
      <c r="E11" s="18">
        <v>45107</v>
      </c>
      <c r="F11" s="23" t="s">
        <v>80</v>
      </c>
      <c r="G11" s="13" t="s">
        <v>50</v>
      </c>
      <c r="H11" s="27" t="s">
        <v>112</v>
      </c>
      <c r="I11" s="59" t="s">
        <v>52</v>
      </c>
      <c r="J11" s="51" t="s">
        <v>74</v>
      </c>
      <c r="K11" s="51" t="s">
        <v>54</v>
      </c>
      <c r="L11" s="55">
        <v>556000</v>
      </c>
      <c r="M11" s="56"/>
      <c r="N11" s="65">
        <f t="shared" si="2"/>
        <v>556000</v>
      </c>
      <c r="O11" s="66">
        <f t="shared" si="1"/>
        <v>0</v>
      </c>
      <c r="P11" s="59" t="s">
        <v>54</v>
      </c>
      <c r="Q11" s="62" t="s">
        <v>55</v>
      </c>
      <c r="R11" s="76" t="s">
        <v>56</v>
      </c>
    </row>
    <row r="12" s="1" customFormat="1" ht="46" customHeight="1" spans="1:18">
      <c r="A12" s="13" t="s">
        <v>70</v>
      </c>
      <c r="B12" s="22" t="s">
        <v>71</v>
      </c>
      <c r="C12" s="18">
        <v>44727</v>
      </c>
      <c r="D12" s="13" t="s">
        <v>72</v>
      </c>
      <c r="E12" s="18">
        <v>45107</v>
      </c>
      <c r="F12" s="23" t="s">
        <v>80</v>
      </c>
      <c r="G12" s="13" t="s">
        <v>50</v>
      </c>
      <c r="H12" s="23" t="s">
        <v>128</v>
      </c>
      <c r="I12" s="59" t="s">
        <v>52</v>
      </c>
      <c r="J12" s="51" t="s">
        <v>74</v>
      </c>
      <c r="K12" s="51" t="s">
        <v>54</v>
      </c>
      <c r="L12" s="67">
        <v>2401500</v>
      </c>
      <c r="M12" s="56"/>
      <c r="N12" s="65">
        <f t="shared" si="2"/>
        <v>2401500</v>
      </c>
      <c r="O12" s="66">
        <f t="shared" si="1"/>
        <v>0</v>
      </c>
      <c r="P12" s="59" t="s">
        <v>54</v>
      </c>
      <c r="Q12" s="62" t="s">
        <v>55</v>
      </c>
      <c r="R12" s="76" t="s">
        <v>56</v>
      </c>
    </row>
    <row r="13" s="1" customFormat="1" ht="31" customHeight="1" spans="1:18">
      <c r="A13" s="14" t="s">
        <v>12</v>
      </c>
      <c r="B13" s="14"/>
      <c r="C13" s="14"/>
      <c r="D13" s="14"/>
      <c r="E13" s="14"/>
      <c r="F13" s="14"/>
      <c r="G13" s="14"/>
      <c r="H13" s="14"/>
      <c r="I13" s="14"/>
      <c r="J13" s="14"/>
      <c r="K13" s="14"/>
      <c r="L13" s="68">
        <f>SUBTOTAL(9,L5:L12)</f>
        <v>17048800</v>
      </c>
      <c r="M13" s="69">
        <f>SUBTOTAL(9,M5:M12)</f>
        <v>9125000</v>
      </c>
      <c r="N13" s="68">
        <f>SUBTOTAL(9,N5:N12)</f>
        <v>7923800</v>
      </c>
      <c r="O13" s="53">
        <f t="shared" si="1"/>
        <v>0.535228285861762</v>
      </c>
      <c r="P13" s="52"/>
      <c r="Q13" s="68"/>
      <c r="R13" s="71"/>
    </row>
    <row r="14" s="1" customFormat="1" ht="42" customHeight="1" spans="1:18">
      <c r="A14" s="28" t="s">
        <v>70</v>
      </c>
      <c r="B14" s="22" t="s">
        <v>71</v>
      </c>
      <c r="C14" s="18">
        <v>44727</v>
      </c>
      <c r="D14" s="13" t="s">
        <v>72</v>
      </c>
      <c r="E14" s="18">
        <v>45107</v>
      </c>
      <c r="F14" s="29" t="s">
        <v>80</v>
      </c>
      <c r="G14" s="30" t="s">
        <v>137</v>
      </c>
      <c r="H14" s="30" t="s">
        <v>154</v>
      </c>
      <c r="I14" s="63" t="s">
        <v>52</v>
      </c>
      <c r="J14" s="63" t="s">
        <v>74</v>
      </c>
      <c r="K14" s="51" t="s">
        <v>54</v>
      </c>
      <c r="L14" s="70">
        <v>800000</v>
      </c>
      <c r="M14" s="56">
        <v>400000</v>
      </c>
      <c r="N14" s="65">
        <f t="shared" ref="N14:N20" si="3">L14-M14</f>
        <v>400000</v>
      </c>
      <c r="O14" s="66">
        <f t="shared" si="1"/>
        <v>0.5</v>
      </c>
      <c r="P14" s="59" t="s">
        <v>55</v>
      </c>
      <c r="Q14" s="62" t="s">
        <v>55</v>
      </c>
      <c r="R14" s="76" t="s">
        <v>56</v>
      </c>
    </row>
    <row r="15" customFormat="1" ht="27" customHeight="1" spans="1:18">
      <c r="A15" s="14" t="s">
        <v>13</v>
      </c>
      <c r="B15" s="14"/>
      <c r="C15" s="15"/>
      <c r="D15" s="14"/>
      <c r="E15" s="15"/>
      <c r="F15" s="14"/>
      <c r="G15" s="16"/>
      <c r="H15" s="14"/>
      <c r="I15" s="14"/>
      <c r="J15" s="14"/>
      <c r="K15" s="14"/>
      <c r="L15" s="68">
        <f t="shared" ref="L15:N15" si="4">SUBTOTAL(9,L14:L14)</f>
        <v>800000</v>
      </c>
      <c r="M15" s="69">
        <f t="shared" si="4"/>
        <v>400000</v>
      </c>
      <c r="N15" s="68">
        <f t="shared" si="4"/>
        <v>400000</v>
      </c>
      <c r="O15" s="53">
        <f t="shared" si="1"/>
        <v>0.5</v>
      </c>
      <c r="P15" s="52"/>
      <c r="Q15" s="68"/>
      <c r="R15" s="71"/>
    </row>
    <row r="16" customFormat="1" ht="36" spans="1:18">
      <c r="A16" s="17" t="s">
        <v>46</v>
      </c>
      <c r="B16" s="17" t="s">
        <v>47</v>
      </c>
      <c r="C16" s="18">
        <v>44907</v>
      </c>
      <c r="D16" s="13" t="s">
        <v>48</v>
      </c>
      <c r="E16" s="19">
        <v>44939</v>
      </c>
      <c r="F16" s="13" t="s">
        <v>49</v>
      </c>
      <c r="G16" s="31" t="s">
        <v>155</v>
      </c>
      <c r="H16" s="21" t="s">
        <v>156</v>
      </c>
      <c r="I16" s="51" t="s">
        <v>52</v>
      </c>
      <c r="J16" s="51" t="s">
        <v>53</v>
      </c>
      <c r="K16" s="51" t="s">
        <v>54</v>
      </c>
      <c r="L16" s="55">
        <v>1622500</v>
      </c>
      <c r="M16" s="56">
        <v>1001371.34</v>
      </c>
      <c r="N16" s="57">
        <f t="shared" si="3"/>
        <v>621128.66</v>
      </c>
      <c r="O16" s="58">
        <f t="shared" si="1"/>
        <v>0.617178021571649</v>
      </c>
      <c r="P16" s="59" t="s">
        <v>54</v>
      </c>
      <c r="Q16" s="62" t="s">
        <v>55</v>
      </c>
      <c r="R16" s="76" t="s">
        <v>56</v>
      </c>
    </row>
    <row r="17" customFormat="1" ht="36" spans="1:18">
      <c r="A17" s="13" t="s">
        <v>75</v>
      </c>
      <c r="B17" s="17" t="s">
        <v>76</v>
      </c>
      <c r="C17" s="18">
        <v>44945</v>
      </c>
      <c r="D17" s="13" t="s">
        <v>77</v>
      </c>
      <c r="E17" s="19">
        <v>44960</v>
      </c>
      <c r="F17" s="24" t="s">
        <v>78</v>
      </c>
      <c r="G17" s="31" t="s">
        <v>155</v>
      </c>
      <c r="H17" s="21" t="s">
        <v>156</v>
      </c>
      <c r="I17" s="51" t="s">
        <v>52</v>
      </c>
      <c r="J17" s="60" t="s">
        <v>74</v>
      </c>
      <c r="K17" s="51" t="s">
        <v>54</v>
      </c>
      <c r="L17" s="55">
        <v>1577500</v>
      </c>
      <c r="M17" s="56">
        <v>874593.77</v>
      </c>
      <c r="N17" s="57">
        <f t="shared" si="3"/>
        <v>702906.23</v>
      </c>
      <c r="O17" s="58">
        <f t="shared" si="1"/>
        <v>0.554417603803487</v>
      </c>
      <c r="P17" s="59" t="s">
        <v>54</v>
      </c>
      <c r="Q17" s="62" t="s">
        <v>55</v>
      </c>
      <c r="R17" s="76" t="s">
        <v>56</v>
      </c>
    </row>
    <row r="18" s="1" customFormat="1" ht="60" customHeight="1" spans="1:18">
      <c r="A18" s="13" t="s">
        <v>70</v>
      </c>
      <c r="B18" s="22" t="s">
        <v>71</v>
      </c>
      <c r="C18" s="18">
        <v>44727</v>
      </c>
      <c r="D18" s="13" t="s">
        <v>72</v>
      </c>
      <c r="E18" s="18">
        <v>45107</v>
      </c>
      <c r="F18" s="23" t="s">
        <v>80</v>
      </c>
      <c r="G18" s="31" t="s">
        <v>155</v>
      </c>
      <c r="H18" s="23" t="s">
        <v>157</v>
      </c>
      <c r="I18" s="51" t="s">
        <v>52</v>
      </c>
      <c r="J18" s="63" t="s">
        <v>74</v>
      </c>
      <c r="K18" s="51" t="s">
        <v>54</v>
      </c>
      <c r="L18" s="55">
        <v>15200</v>
      </c>
      <c r="M18" s="56">
        <v>15200</v>
      </c>
      <c r="N18" s="65">
        <f t="shared" si="3"/>
        <v>0</v>
      </c>
      <c r="O18" s="66">
        <f t="shared" si="1"/>
        <v>1</v>
      </c>
      <c r="P18" s="59" t="s">
        <v>55</v>
      </c>
      <c r="Q18" s="62"/>
      <c r="R18" s="76" t="s">
        <v>56</v>
      </c>
    </row>
    <row r="19" s="1" customFormat="1" ht="36" spans="1:18">
      <c r="A19" s="13" t="s">
        <v>108</v>
      </c>
      <c r="B19" s="25" t="s">
        <v>109</v>
      </c>
      <c r="C19" s="18">
        <v>45065</v>
      </c>
      <c r="D19" s="13" t="s">
        <v>110</v>
      </c>
      <c r="E19" s="18">
        <v>45087</v>
      </c>
      <c r="F19" s="17" t="s">
        <v>111</v>
      </c>
      <c r="G19" s="31" t="s">
        <v>155</v>
      </c>
      <c r="H19" s="21" t="s">
        <v>158</v>
      </c>
      <c r="I19" s="51" t="s">
        <v>52</v>
      </c>
      <c r="J19" s="63" t="s">
        <v>53</v>
      </c>
      <c r="K19" s="51" t="s">
        <v>54</v>
      </c>
      <c r="L19" s="55">
        <v>1400000</v>
      </c>
      <c r="M19" s="56">
        <v>1121500</v>
      </c>
      <c r="N19" s="65">
        <f t="shared" si="3"/>
        <v>278500</v>
      </c>
      <c r="O19" s="66">
        <f t="shared" si="1"/>
        <v>0.801071428571429</v>
      </c>
      <c r="P19" s="59" t="s">
        <v>55</v>
      </c>
      <c r="Q19" s="62" t="s">
        <v>55</v>
      </c>
      <c r="R19" s="77" t="s">
        <v>56</v>
      </c>
    </row>
    <row r="20" customFormat="1" ht="36" spans="1:18">
      <c r="A20" s="17" t="s">
        <v>46</v>
      </c>
      <c r="B20" s="17" t="s">
        <v>47</v>
      </c>
      <c r="C20" s="18">
        <v>44907</v>
      </c>
      <c r="D20" s="13" t="s">
        <v>48</v>
      </c>
      <c r="E20" s="19">
        <v>44939</v>
      </c>
      <c r="F20" s="13" t="s">
        <v>49</v>
      </c>
      <c r="G20" s="31" t="s">
        <v>155</v>
      </c>
      <c r="H20" s="21" t="s">
        <v>158</v>
      </c>
      <c r="I20" s="51" t="s">
        <v>52</v>
      </c>
      <c r="J20" s="51" t="s">
        <v>53</v>
      </c>
      <c r="K20" s="51" t="s">
        <v>54</v>
      </c>
      <c r="L20" s="55">
        <v>2000000</v>
      </c>
      <c r="M20" s="56">
        <v>1323500</v>
      </c>
      <c r="N20" s="57">
        <f t="shared" si="3"/>
        <v>676500</v>
      </c>
      <c r="O20" s="58">
        <f t="shared" si="1"/>
        <v>0.66175</v>
      </c>
      <c r="P20" s="59" t="s">
        <v>55</v>
      </c>
      <c r="Q20" s="62" t="s">
        <v>55</v>
      </c>
      <c r="R20" s="76" t="s">
        <v>56</v>
      </c>
    </row>
    <row r="21" customFormat="1" ht="30" customHeight="1" spans="1:18">
      <c r="A21" s="14" t="s">
        <v>14</v>
      </c>
      <c r="B21" s="14"/>
      <c r="C21" s="15"/>
      <c r="D21" s="14"/>
      <c r="E21" s="15"/>
      <c r="F21" s="14"/>
      <c r="G21" s="16"/>
      <c r="H21" s="14"/>
      <c r="I21" s="14"/>
      <c r="J21" s="14"/>
      <c r="K21" s="14"/>
      <c r="L21" s="68">
        <f t="shared" ref="L21:N21" si="5">SUBTOTAL(9,L16:L20)</f>
        <v>6615200</v>
      </c>
      <c r="M21" s="69">
        <f t="shared" si="5"/>
        <v>4336165.11</v>
      </c>
      <c r="N21" s="68">
        <f t="shared" si="5"/>
        <v>2279034.89</v>
      </c>
      <c r="O21" s="53">
        <f t="shared" si="1"/>
        <v>0.655485111561253</v>
      </c>
      <c r="P21" s="71"/>
      <c r="Q21" s="68"/>
      <c r="R21" s="71"/>
    </row>
    <row r="22" customFormat="1" ht="36" spans="1:18">
      <c r="A22" s="17" t="s">
        <v>46</v>
      </c>
      <c r="B22" s="17" t="s">
        <v>47</v>
      </c>
      <c r="C22" s="18">
        <v>44907</v>
      </c>
      <c r="D22" s="13" t="s">
        <v>48</v>
      </c>
      <c r="E22" s="19">
        <v>44939</v>
      </c>
      <c r="F22" s="13" t="s">
        <v>49</v>
      </c>
      <c r="G22" s="20" t="s">
        <v>159</v>
      </c>
      <c r="H22" s="20" t="s">
        <v>160</v>
      </c>
      <c r="I22" s="51" t="s">
        <v>52</v>
      </c>
      <c r="J22" s="51" t="s">
        <v>53</v>
      </c>
      <c r="K22" s="51" t="s">
        <v>54</v>
      </c>
      <c r="L22" s="55">
        <v>3500000</v>
      </c>
      <c r="M22" s="56">
        <v>2980000</v>
      </c>
      <c r="N22" s="57">
        <f t="shared" ref="N22:N27" si="6">L22-M22</f>
        <v>520000</v>
      </c>
      <c r="O22" s="58">
        <f t="shared" si="1"/>
        <v>0.851428571428571</v>
      </c>
      <c r="P22" s="59" t="s">
        <v>55</v>
      </c>
      <c r="Q22" s="62" t="s">
        <v>55</v>
      </c>
      <c r="R22" s="76" t="s">
        <v>56</v>
      </c>
    </row>
    <row r="23" customFormat="1" ht="32" customHeight="1" spans="1:18">
      <c r="A23" s="14" t="s">
        <v>15</v>
      </c>
      <c r="B23" s="14"/>
      <c r="C23" s="15"/>
      <c r="D23" s="14"/>
      <c r="E23" s="15"/>
      <c r="F23" s="14"/>
      <c r="G23" s="16"/>
      <c r="H23" s="14"/>
      <c r="I23" s="14"/>
      <c r="J23" s="14"/>
      <c r="K23" s="14"/>
      <c r="L23" s="68">
        <f t="shared" ref="L23:N23" si="7">SUBTOTAL(9,L22:L22)</f>
        <v>3500000</v>
      </c>
      <c r="M23" s="69">
        <f t="shared" si="7"/>
        <v>2980000</v>
      </c>
      <c r="N23" s="68">
        <f t="shared" si="7"/>
        <v>520000</v>
      </c>
      <c r="O23" s="53">
        <f t="shared" si="1"/>
        <v>0.851428571428571</v>
      </c>
      <c r="P23" s="71"/>
      <c r="Q23" s="68"/>
      <c r="R23" s="71"/>
    </row>
    <row r="24" customFormat="1" ht="36" spans="1:18">
      <c r="A24" s="13" t="s">
        <v>75</v>
      </c>
      <c r="B24" s="17" t="s">
        <v>76</v>
      </c>
      <c r="C24" s="18">
        <v>44945</v>
      </c>
      <c r="D24" s="13" t="s">
        <v>77</v>
      </c>
      <c r="E24" s="19">
        <v>44960</v>
      </c>
      <c r="F24" s="24" t="s">
        <v>78</v>
      </c>
      <c r="G24" s="31" t="s">
        <v>161</v>
      </c>
      <c r="H24" s="32" t="s">
        <v>162</v>
      </c>
      <c r="I24" s="51" t="s">
        <v>52</v>
      </c>
      <c r="J24" s="60" t="s">
        <v>74</v>
      </c>
      <c r="K24" s="51" t="s">
        <v>54</v>
      </c>
      <c r="L24" s="72">
        <v>2800000</v>
      </c>
      <c r="M24" s="56">
        <v>2800000</v>
      </c>
      <c r="N24" s="57">
        <f t="shared" si="6"/>
        <v>0</v>
      </c>
      <c r="O24" s="58">
        <f t="shared" si="1"/>
        <v>1</v>
      </c>
      <c r="P24" s="59" t="s">
        <v>55</v>
      </c>
      <c r="Q24" s="62" t="s">
        <v>55</v>
      </c>
      <c r="R24" s="78" t="s">
        <v>163</v>
      </c>
    </row>
    <row r="25" customFormat="1" ht="33" customHeight="1" spans="1:18">
      <c r="A25" s="14" t="s">
        <v>16</v>
      </c>
      <c r="B25" s="14"/>
      <c r="C25" s="15"/>
      <c r="D25" s="14"/>
      <c r="E25" s="15"/>
      <c r="F25" s="14"/>
      <c r="G25" s="16"/>
      <c r="H25" s="14"/>
      <c r="I25" s="14"/>
      <c r="J25" s="14"/>
      <c r="K25" s="14"/>
      <c r="L25" s="68">
        <f t="shared" ref="L25:N25" si="8">SUBTOTAL(9,L24:L24)</f>
        <v>2800000</v>
      </c>
      <c r="M25" s="69">
        <f t="shared" si="8"/>
        <v>2800000</v>
      </c>
      <c r="N25" s="68">
        <f t="shared" si="8"/>
        <v>0</v>
      </c>
      <c r="O25" s="53">
        <f t="shared" si="1"/>
        <v>1</v>
      </c>
      <c r="P25" s="71"/>
      <c r="Q25" s="68"/>
      <c r="R25" s="71"/>
    </row>
    <row r="26" s="1" customFormat="1" ht="55" customHeight="1" spans="1:18">
      <c r="A26" s="13" t="s">
        <v>70</v>
      </c>
      <c r="B26" s="22" t="s">
        <v>71</v>
      </c>
      <c r="C26" s="18">
        <v>44727</v>
      </c>
      <c r="D26" s="13" t="s">
        <v>72</v>
      </c>
      <c r="E26" s="18">
        <v>45107</v>
      </c>
      <c r="F26" s="23" t="s">
        <v>80</v>
      </c>
      <c r="G26" s="33" t="s">
        <v>166</v>
      </c>
      <c r="H26" s="23" t="s">
        <v>167</v>
      </c>
      <c r="I26" s="51" t="s">
        <v>52</v>
      </c>
      <c r="J26" s="51" t="s">
        <v>74</v>
      </c>
      <c r="K26" s="51" t="s">
        <v>54</v>
      </c>
      <c r="L26" s="73">
        <v>175000</v>
      </c>
      <c r="M26" s="56">
        <v>175000</v>
      </c>
      <c r="N26" s="65">
        <f t="shared" si="6"/>
        <v>0</v>
      </c>
      <c r="O26" s="66">
        <f t="shared" si="1"/>
        <v>1</v>
      </c>
      <c r="P26" s="59" t="s">
        <v>55</v>
      </c>
      <c r="Q26" s="73"/>
      <c r="R26" s="76" t="s">
        <v>56</v>
      </c>
    </row>
    <row r="27" s="1" customFormat="1" ht="48" customHeight="1" spans="1:18">
      <c r="A27" s="13" t="s">
        <v>108</v>
      </c>
      <c r="B27" s="25" t="s">
        <v>109</v>
      </c>
      <c r="C27" s="18">
        <v>45065</v>
      </c>
      <c r="D27" s="13" t="s">
        <v>110</v>
      </c>
      <c r="E27" s="18">
        <v>45087</v>
      </c>
      <c r="F27" s="17" t="s">
        <v>111</v>
      </c>
      <c r="G27" s="33" t="s">
        <v>166</v>
      </c>
      <c r="H27" s="34" t="s">
        <v>168</v>
      </c>
      <c r="I27" s="51" t="s">
        <v>52</v>
      </c>
      <c r="J27" s="51" t="s">
        <v>53</v>
      </c>
      <c r="K27" s="51" t="s">
        <v>54</v>
      </c>
      <c r="L27" s="73">
        <v>816000</v>
      </c>
      <c r="M27" s="56">
        <v>380000</v>
      </c>
      <c r="N27" s="65">
        <f t="shared" si="6"/>
        <v>436000</v>
      </c>
      <c r="O27" s="66">
        <f t="shared" si="1"/>
        <v>0.465686274509804</v>
      </c>
      <c r="P27" s="63" t="s">
        <v>55</v>
      </c>
      <c r="Q27" s="73" t="s">
        <v>55</v>
      </c>
      <c r="R27" s="77" t="s">
        <v>56</v>
      </c>
    </row>
    <row r="28" customFormat="1" ht="34" customHeight="1" spans="1:18">
      <c r="A28" s="14" t="s">
        <v>17</v>
      </c>
      <c r="B28" s="14"/>
      <c r="C28" s="15"/>
      <c r="D28" s="14"/>
      <c r="E28" s="15"/>
      <c r="F28" s="14"/>
      <c r="G28" s="16"/>
      <c r="H28" s="14"/>
      <c r="I28" s="14"/>
      <c r="J28" s="14"/>
      <c r="K28" s="14"/>
      <c r="L28" s="68">
        <f t="shared" ref="L28:N28" si="9">SUBTOTAL(9,L26:L27)</f>
        <v>991000</v>
      </c>
      <c r="M28" s="69">
        <f t="shared" si="9"/>
        <v>555000</v>
      </c>
      <c r="N28" s="68">
        <f t="shared" si="9"/>
        <v>436000</v>
      </c>
      <c r="O28" s="66">
        <f t="shared" si="1"/>
        <v>0.560040363269425</v>
      </c>
      <c r="P28" s="71"/>
      <c r="Q28" s="68"/>
      <c r="R28" s="71"/>
    </row>
    <row r="29" s="1" customFormat="1" ht="34" customHeight="1" spans="1:18">
      <c r="A29" s="13" t="s">
        <v>70</v>
      </c>
      <c r="B29" s="22" t="s">
        <v>71</v>
      </c>
      <c r="C29" s="18">
        <v>44727</v>
      </c>
      <c r="D29" s="13" t="s">
        <v>72</v>
      </c>
      <c r="E29" s="18">
        <v>45107</v>
      </c>
      <c r="F29" s="23" t="s">
        <v>80</v>
      </c>
      <c r="G29" s="33" t="s">
        <v>169</v>
      </c>
      <c r="H29" s="20" t="s">
        <v>170</v>
      </c>
      <c r="I29" s="51" t="s">
        <v>52</v>
      </c>
      <c r="J29" s="63" t="s">
        <v>74</v>
      </c>
      <c r="K29" s="63" t="s">
        <v>54</v>
      </c>
      <c r="L29" s="72">
        <v>300000</v>
      </c>
      <c r="M29" s="56">
        <v>178800</v>
      </c>
      <c r="N29" s="65">
        <f t="shared" ref="N29:N37" si="10">L29-M29</f>
        <v>121200</v>
      </c>
      <c r="O29" s="66">
        <f t="shared" si="1"/>
        <v>0.596</v>
      </c>
      <c r="P29" s="63" t="s">
        <v>55</v>
      </c>
      <c r="Q29" s="73" t="s">
        <v>55</v>
      </c>
      <c r="R29" s="76" t="s">
        <v>56</v>
      </c>
    </row>
    <row r="30" customFormat="1" ht="30" customHeight="1" spans="1:18">
      <c r="A30" s="14" t="s">
        <v>18</v>
      </c>
      <c r="B30" s="14"/>
      <c r="C30" s="15"/>
      <c r="D30" s="14"/>
      <c r="E30" s="15"/>
      <c r="F30" s="14"/>
      <c r="G30" s="16"/>
      <c r="H30" s="14"/>
      <c r="I30" s="14"/>
      <c r="J30" s="14"/>
      <c r="K30" s="14"/>
      <c r="L30" s="68">
        <f t="shared" ref="L30:N30" si="11">SUBTOTAL(9,L29:L29)</f>
        <v>300000</v>
      </c>
      <c r="M30" s="69">
        <f t="shared" si="11"/>
        <v>178800</v>
      </c>
      <c r="N30" s="68">
        <f t="shared" si="11"/>
        <v>121200</v>
      </c>
      <c r="O30" s="66">
        <f t="shared" si="1"/>
        <v>0.596</v>
      </c>
      <c r="P30" s="71"/>
      <c r="Q30" s="68"/>
      <c r="R30" s="71"/>
    </row>
    <row r="31" customFormat="1" ht="36" spans="1:18">
      <c r="A31" s="17" t="s">
        <v>46</v>
      </c>
      <c r="B31" s="17" t="s">
        <v>47</v>
      </c>
      <c r="C31" s="18">
        <v>44907</v>
      </c>
      <c r="D31" s="13" t="s">
        <v>48</v>
      </c>
      <c r="E31" s="19">
        <v>44939</v>
      </c>
      <c r="F31" s="13" t="s">
        <v>49</v>
      </c>
      <c r="G31" s="21" t="s">
        <v>171</v>
      </c>
      <c r="H31" s="21" t="s">
        <v>172</v>
      </c>
      <c r="I31" s="51" t="s">
        <v>52</v>
      </c>
      <c r="J31" s="51" t="s">
        <v>53</v>
      </c>
      <c r="K31" s="51" t="s">
        <v>54</v>
      </c>
      <c r="L31" s="55">
        <v>6500000</v>
      </c>
      <c r="M31" s="56">
        <v>6451583.18</v>
      </c>
      <c r="N31" s="57">
        <f t="shared" si="10"/>
        <v>48416.8200000003</v>
      </c>
      <c r="O31" s="58">
        <f t="shared" si="1"/>
        <v>0.992551258461538</v>
      </c>
      <c r="P31" s="59" t="s">
        <v>54</v>
      </c>
      <c r="Q31" s="55" t="s">
        <v>54</v>
      </c>
      <c r="R31" s="76" t="s">
        <v>56</v>
      </c>
    </row>
    <row r="32" customFormat="1" ht="36" spans="1:18">
      <c r="A32" s="17" t="s">
        <v>46</v>
      </c>
      <c r="B32" s="17" t="s">
        <v>47</v>
      </c>
      <c r="C32" s="18">
        <v>44907</v>
      </c>
      <c r="D32" s="13" t="s">
        <v>48</v>
      </c>
      <c r="E32" s="19">
        <v>44939</v>
      </c>
      <c r="F32" s="13" t="s">
        <v>49</v>
      </c>
      <c r="G32" s="21" t="s">
        <v>171</v>
      </c>
      <c r="H32" s="21" t="s">
        <v>173</v>
      </c>
      <c r="I32" s="51" t="s">
        <v>52</v>
      </c>
      <c r="J32" s="51" t="s">
        <v>53</v>
      </c>
      <c r="K32" s="51" t="s">
        <v>54</v>
      </c>
      <c r="L32" s="55">
        <v>2000000</v>
      </c>
      <c r="M32" s="56">
        <v>1670000</v>
      </c>
      <c r="N32" s="57">
        <f t="shared" si="10"/>
        <v>330000</v>
      </c>
      <c r="O32" s="58">
        <f t="shared" si="1"/>
        <v>0.835</v>
      </c>
      <c r="P32" s="59" t="s">
        <v>55</v>
      </c>
      <c r="Q32" s="55" t="s">
        <v>54</v>
      </c>
      <c r="R32" s="76" t="s">
        <v>56</v>
      </c>
    </row>
    <row r="33" customFormat="1" ht="36" spans="1:18">
      <c r="A33" s="13" t="s">
        <v>75</v>
      </c>
      <c r="B33" s="17" t="s">
        <v>76</v>
      </c>
      <c r="C33" s="18">
        <v>44945</v>
      </c>
      <c r="D33" s="13" t="s">
        <v>77</v>
      </c>
      <c r="E33" s="19">
        <v>44960</v>
      </c>
      <c r="F33" s="24" t="s">
        <v>78</v>
      </c>
      <c r="G33" s="21" t="s">
        <v>171</v>
      </c>
      <c r="H33" s="21" t="s">
        <v>173</v>
      </c>
      <c r="I33" s="51" t="s">
        <v>52</v>
      </c>
      <c r="J33" s="60" t="s">
        <v>74</v>
      </c>
      <c r="K33" s="51" t="s">
        <v>54</v>
      </c>
      <c r="L33" s="55">
        <v>1390000</v>
      </c>
      <c r="M33" s="56">
        <v>870000</v>
      </c>
      <c r="N33" s="57">
        <f t="shared" si="10"/>
        <v>520000</v>
      </c>
      <c r="O33" s="58">
        <f t="shared" si="1"/>
        <v>0.62589928057554</v>
      </c>
      <c r="P33" s="59" t="s">
        <v>55</v>
      </c>
      <c r="Q33" s="55" t="s">
        <v>54</v>
      </c>
      <c r="R33" s="76" t="s">
        <v>56</v>
      </c>
    </row>
    <row r="34" customFormat="1" ht="36" spans="1:18">
      <c r="A34" s="17" t="s">
        <v>46</v>
      </c>
      <c r="B34" s="17" t="s">
        <v>47</v>
      </c>
      <c r="C34" s="18">
        <v>44907</v>
      </c>
      <c r="D34" s="13" t="s">
        <v>48</v>
      </c>
      <c r="E34" s="19">
        <v>44939</v>
      </c>
      <c r="F34" s="13" t="s">
        <v>49</v>
      </c>
      <c r="G34" s="21" t="s">
        <v>171</v>
      </c>
      <c r="H34" s="21" t="s">
        <v>174</v>
      </c>
      <c r="I34" s="51" t="s">
        <v>52</v>
      </c>
      <c r="J34" s="51" t="s">
        <v>53</v>
      </c>
      <c r="K34" s="51" t="s">
        <v>54</v>
      </c>
      <c r="L34" s="55">
        <v>2000000</v>
      </c>
      <c r="M34" s="56">
        <v>1090000</v>
      </c>
      <c r="N34" s="57">
        <f t="shared" si="10"/>
        <v>910000</v>
      </c>
      <c r="O34" s="58">
        <f t="shared" si="1"/>
        <v>0.545</v>
      </c>
      <c r="P34" s="59" t="s">
        <v>55</v>
      </c>
      <c r="Q34" s="55" t="s">
        <v>54</v>
      </c>
      <c r="R34" s="76" t="s">
        <v>56</v>
      </c>
    </row>
    <row r="35" customFormat="1" ht="36" spans="1:18">
      <c r="A35" s="13" t="s">
        <v>75</v>
      </c>
      <c r="B35" s="17" t="s">
        <v>76</v>
      </c>
      <c r="C35" s="18">
        <v>44945</v>
      </c>
      <c r="D35" s="13" t="s">
        <v>77</v>
      </c>
      <c r="E35" s="19">
        <v>44960</v>
      </c>
      <c r="F35" s="24" t="s">
        <v>78</v>
      </c>
      <c r="G35" s="21" t="s">
        <v>171</v>
      </c>
      <c r="H35" s="21" t="s">
        <v>174</v>
      </c>
      <c r="I35" s="51" t="s">
        <v>52</v>
      </c>
      <c r="J35" s="60" t="s">
        <v>74</v>
      </c>
      <c r="K35" s="51" t="s">
        <v>54</v>
      </c>
      <c r="L35" s="55">
        <v>2000000</v>
      </c>
      <c r="M35" s="56">
        <v>2000000</v>
      </c>
      <c r="N35" s="57">
        <f t="shared" si="10"/>
        <v>0</v>
      </c>
      <c r="O35" s="58">
        <f t="shared" si="1"/>
        <v>1</v>
      </c>
      <c r="P35" s="59" t="s">
        <v>55</v>
      </c>
      <c r="Q35" s="55" t="s">
        <v>54</v>
      </c>
      <c r="R35" s="76" t="s">
        <v>56</v>
      </c>
    </row>
    <row r="36" customFormat="1" ht="36" spans="1:18">
      <c r="A36" s="13" t="s">
        <v>75</v>
      </c>
      <c r="B36" s="17" t="s">
        <v>76</v>
      </c>
      <c r="C36" s="18">
        <v>44945</v>
      </c>
      <c r="D36" s="13" t="s">
        <v>77</v>
      </c>
      <c r="E36" s="19">
        <v>44960</v>
      </c>
      <c r="F36" s="24" t="s">
        <v>78</v>
      </c>
      <c r="G36" s="35" t="s">
        <v>171</v>
      </c>
      <c r="H36" s="35" t="s">
        <v>175</v>
      </c>
      <c r="I36" s="51" t="s">
        <v>52</v>
      </c>
      <c r="J36" s="60" t="s">
        <v>74</v>
      </c>
      <c r="K36" s="51" t="s">
        <v>54</v>
      </c>
      <c r="L36" s="55">
        <v>985000</v>
      </c>
      <c r="M36" s="56"/>
      <c r="N36" s="57">
        <f t="shared" si="10"/>
        <v>985000</v>
      </c>
      <c r="O36" s="58">
        <f t="shared" ref="O36:O61" si="12">M36/L36</f>
        <v>0</v>
      </c>
      <c r="P36" s="59" t="s">
        <v>54</v>
      </c>
      <c r="Q36" s="55" t="s">
        <v>54</v>
      </c>
      <c r="R36" s="76" t="s">
        <v>56</v>
      </c>
    </row>
    <row r="37" customFormat="1" ht="44" customHeight="1" spans="1:18">
      <c r="A37" s="13" t="s">
        <v>75</v>
      </c>
      <c r="B37" s="17" t="s">
        <v>76</v>
      </c>
      <c r="C37" s="18">
        <v>44945</v>
      </c>
      <c r="D37" s="13" t="s">
        <v>77</v>
      </c>
      <c r="E37" s="19">
        <v>44960</v>
      </c>
      <c r="F37" s="24" t="s">
        <v>78</v>
      </c>
      <c r="G37" s="35" t="s">
        <v>171</v>
      </c>
      <c r="H37" s="35" t="s">
        <v>175</v>
      </c>
      <c r="I37" s="51" t="s">
        <v>52</v>
      </c>
      <c r="J37" s="60" t="s">
        <v>74</v>
      </c>
      <c r="K37" s="51" t="s">
        <v>54</v>
      </c>
      <c r="L37" s="55">
        <v>4015000</v>
      </c>
      <c r="M37" s="56">
        <v>3490000</v>
      </c>
      <c r="N37" s="57">
        <f t="shared" si="10"/>
        <v>525000</v>
      </c>
      <c r="O37" s="58">
        <f t="shared" si="12"/>
        <v>0.869240348692404</v>
      </c>
      <c r="P37" s="59" t="s">
        <v>54</v>
      </c>
      <c r="Q37" s="55" t="s">
        <v>54</v>
      </c>
      <c r="R37" s="78" t="s">
        <v>163</v>
      </c>
    </row>
    <row r="38" customFormat="1" ht="29" customHeight="1" spans="1:18">
      <c r="A38" s="14" t="s">
        <v>19</v>
      </c>
      <c r="B38" s="14"/>
      <c r="C38" s="15"/>
      <c r="D38" s="14"/>
      <c r="E38" s="15"/>
      <c r="F38" s="14"/>
      <c r="G38" s="16"/>
      <c r="H38" s="14"/>
      <c r="I38" s="14"/>
      <c r="J38" s="14"/>
      <c r="K38" s="14"/>
      <c r="L38" s="68">
        <f>SUBTOTAL(9,L31:L37)</f>
        <v>18890000</v>
      </c>
      <c r="M38" s="69">
        <f>SUBTOTAL(9,M31:M37)</f>
        <v>15571583.18</v>
      </c>
      <c r="N38" s="68">
        <f>SUBTOTAL(9,N31:N37)</f>
        <v>3318416.82</v>
      </c>
      <c r="O38" s="53">
        <f t="shared" si="12"/>
        <v>0.824329443091583</v>
      </c>
      <c r="P38" s="71"/>
      <c r="Q38" s="68"/>
      <c r="R38" s="71"/>
    </row>
    <row r="39" customFormat="1" ht="36" spans="1:18">
      <c r="A39" s="17" t="s">
        <v>46</v>
      </c>
      <c r="B39" s="17" t="s">
        <v>47</v>
      </c>
      <c r="C39" s="18">
        <v>44907</v>
      </c>
      <c r="D39" s="13" t="s">
        <v>48</v>
      </c>
      <c r="E39" s="19">
        <v>44939</v>
      </c>
      <c r="F39" s="13" t="s">
        <v>49</v>
      </c>
      <c r="G39" s="20" t="s">
        <v>176</v>
      </c>
      <c r="H39" s="20" t="s">
        <v>177</v>
      </c>
      <c r="I39" s="51" t="s">
        <v>52</v>
      </c>
      <c r="J39" s="51" t="s">
        <v>53</v>
      </c>
      <c r="K39" s="51" t="s">
        <v>54</v>
      </c>
      <c r="L39" s="55">
        <v>5500000</v>
      </c>
      <c r="M39" s="56">
        <v>4000000</v>
      </c>
      <c r="N39" s="57">
        <f t="shared" ref="N39:N44" si="13">L39-M39</f>
        <v>1500000</v>
      </c>
      <c r="O39" s="58">
        <f t="shared" si="12"/>
        <v>0.727272727272727</v>
      </c>
      <c r="P39" s="59" t="s">
        <v>54</v>
      </c>
      <c r="Q39" s="55" t="s">
        <v>54</v>
      </c>
      <c r="R39" s="76" t="s">
        <v>56</v>
      </c>
    </row>
    <row r="40" customFormat="1" ht="36" spans="1:18">
      <c r="A40" s="17" t="s">
        <v>46</v>
      </c>
      <c r="B40" s="17" t="s">
        <v>47</v>
      </c>
      <c r="C40" s="18">
        <v>44907</v>
      </c>
      <c r="D40" s="13" t="s">
        <v>48</v>
      </c>
      <c r="E40" s="19">
        <v>44939</v>
      </c>
      <c r="F40" s="13" t="s">
        <v>49</v>
      </c>
      <c r="G40" s="21" t="s">
        <v>176</v>
      </c>
      <c r="H40" s="20" t="s">
        <v>178</v>
      </c>
      <c r="I40" s="51" t="s">
        <v>52</v>
      </c>
      <c r="J40" s="51" t="s">
        <v>53</v>
      </c>
      <c r="K40" s="51" t="s">
        <v>54</v>
      </c>
      <c r="L40" s="72">
        <v>2000000</v>
      </c>
      <c r="M40" s="56">
        <v>2000000</v>
      </c>
      <c r="N40" s="57">
        <f t="shared" si="13"/>
        <v>0</v>
      </c>
      <c r="O40" s="58">
        <f t="shared" si="12"/>
        <v>1</v>
      </c>
      <c r="P40" s="59" t="s">
        <v>55</v>
      </c>
      <c r="Q40" s="55" t="s">
        <v>54</v>
      </c>
      <c r="R40" s="76" t="s">
        <v>56</v>
      </c>
    </row>
    <row r="41" customFormat="1" ht="36" spans="1:18">
      <c r="A41" s="13" t="s">
        <v>75</v>
      </c>
      <c r="B41" s="17" t="s">
        <v>76</v>
      </c>
      <c r="C41" s="18">
        <v>44945</v>
      </c>
      <c r="D41" s="13" t="s">
        <v>77</v>
      </c>
      <c r="E41" s="19">
        <v>44960</v>
      </c>
      <c r="F41" s="24" t="s">
        <v>78</v>
      </c>
      <c r="G41" s="36" t="s">
        <v>176</v>
      </c>
      <c r="H41" s="37" t="s">
        <v>178</v>
      </c>
      <c r="I41" s="51" t="s">
        <v>52</v>
      </c>
      <c r="J41" s="60" t="s">
        <v>74</v>
      </c>
      <c r="K41" s="51" t="s">
        <v>54</v>
      </c>
      <c r="L41" s="72">
        <v>940000</v>
      </c>
      <c r="M41" s="56">
        <v>600000</v>
      </c>
      <c r="N41" s="57">
        <f t="shared" si="13"/>
        <v>340000</v>
      </c>
      <c r="O41" s="58">
        <f t="shared" si="12"/>
        <v>0.638297872340426</v>
      </c>
      <c r="P41" s="59" t="s">
        <v>55</v>
      </c>
      <c r="Q41" s="55" t="s">
        <v>54</v>
      </c>
      <c r="R41" s="76" t="s">
        <v>56</v>
      </c>
    </row>
    <row r="42" customFormat="1" ht="47" customHeight="1" spans="1:18">
      <c r="A42" s="13" t="s">
        <v>75</v>
      </c>
      <c r="B42" s="17" t="s">
        <v>76</v>
      </c>
      <c r="C42" s="18">
        <v>44945</v>
      </c>
      <c r="D42" s="13" t="s">
        <v>77</v>
      </c>
      <c r="E42" s="19">
        <v>44960</v>
      </c>
      <c r="F42" s="24" t="s">
        <v>78</v>
      </c>
      <c r="G42" s="36" t="s">
        <v>176</v>
      </c>
      <c r="H42" s="37" t="s">
        <v>178</v>
      </c>
      <c r="I42" s="51" t="s">
        <v>52</v>
      </c>
      <c r="J42" s="60" t="s">
        <v>74</v>
      </c>
      <c r="K42" s="51" t="s">
        <v>54</v>
      </c>
      <c r="L42" s="72">
        <v>495000</v>
      </c>
      <c r="M42" s="56"/>
      <c r="N42" s="57">
        <f t="shared" si="13"/>
        <v>495000</v>
      </c>
      <c r="O42" s="58">
        <f t="shared" si="12"/>
        <v>0</v>
      </c>
      <c r="P42" s="59" t="s">
        <v>55</v>
      </c>
      <c r="Q42" s="55" t="s">
        <v>54</v>
      </c>
      <c r="R42" s="78" t="s">
        <v>163</v>
      </c>
    </row>
    <row r="43" customFormat="1" ht="48" customHeight="1" spans="1:18">
      <c r="A43" s="17" t="s">
        <v>46</v>
      </c>
      <c r="B43" s="17" t="s">
        <v>47</v>
      </c>
      <c r="C43" s="18">
        <v>44907</v>
      </c>
      <c r="D43" s="13" t="s">
        <v>48</v>
      </c>
      <c r="E43" s="19">
        <v>44939</v>
      </c>
      <c r="F43" s="13" t="s">
        <v>49</v>
      </c>
      <c r="G43" s="21" t="s">
        <v>176</v>
      </c>
      <c r="H43" s="20" t="s">
        <v>179</v>
      </c>
      <c r="I43" s="51" t="s">
        <v>52</v>
      </c>
      <c r="J43" s="51" t="s">
        <v>53</v>
      </c>
      <c r="K43" s="51" t="s">
        <v>54</v>
      </c>
      <c r="L43" s="55">
        <v>2000000</v>
      </c>
      <c r="M43" s="56">
        <v>1900000</v>
      </c>
      <c r="N43" s="57">
        <f t="shared" si="13"/>
        <v>100000</v>
      </c>
      <c r="O43" s="58">
        <f t="shared" si="12"/>
        <v>0.95</v>
      </c>
      <c r="P43" s="59" t="s">
        <v>55</v>
      </c>
      <c r="Q43" s="55" t="s">
        <v>54</v>
      </c>
      <c r="R43" s="78" t="s">
        <v>56</v>
      </c>
    </row>
    <row r="44" customFormat="1" ht="40" customHeight="1" spans="1:18">
      <c r="A44" s="13" t="s">
        <v>75</v>
      </c>
      <c r="B44" s="17" t="s">
        <v>76</v>
      </c>
      <c r="C44" s="18">
        <v>44945</v>
      </c>
      <c r="D44" s="13" t="s">
        <v>77</v>
      </c>
      <c r="E44" s="19">
        <v>44960</v>
      </c>
      <c r="F44" s="24" t="s">
        <v>78</v>
      </c>
      <c r="G44" s="21" t="s">
        <v>176</v>
      </c>
      <c r="H44" s="20" t="s">
        <v>179</v>
      </c>
      <c r="I44" s="51" t="s">
        <v>52</v>
      </c>
      <c r="J44" s="60" t="s">
        <v>74</v>
      </c>
      <c r="K44" s="51" t="s">
        <v>54</v>
      </c>
      <c r="L44" s="55">
        <v>460000</v>
      </c>
      <c r="M44" s="56"/>
      <c r="N44" s="57">
        <f t="shared" si="13"/>
        <v>460000</v>
      </c>
      <c r="O44" s="58">
        <f t="shared" si="12"/>
        <v>0</v>
      </c>
      <c r="P44" s="59" t="s">
        <v>55</v>
      </c>
      <c r="Q44" s="55" t="s">
        <v>54</v>
      </c>
      <c r="R44" s="78" t="s">
        <v>163</v>
      </c>
    </row>
    <row r="45" customFormat="1" ht="33" customHeight="1" spans="1:18">
      <c r="A45" s="14" t="s">
        <v>20</v>
      </c>
      <c r="B45" s="14"/>
      <c r="C45" s="15"/>
      <c r="D45" s="14"/>
      <c r="E45" s="15"/>
      <c r="F45" s="14"/>
      <c r="G45" s="16"/>
      <c r="H45" s="14"/>
      <c r="I45" s="14"/>
      <c r="J45" s="14"/>
      <c r="K45" s="14"/>
      <c r="L45" s="68">
        <f t="shared" ref="L45:N45" si="14">SUBTOTAL(9,L39:L44)</f>
        <v>11395000</v>
      </c>
      <c r="M45" s="69">
        <f t="shared" si="14"/>
        <v>8500000</v>
      </c>
      <c r="N45" s="68">
        <f t="shared" si="14"/>
        <v>2895000</v>
      </c>
      <c r="O45" s="53">
        <f t="shared" si="12"/>
        <v>0.745941202281702</v>
      </c>
      <c r="P45" s="71"/>
      <c r="Q45" s="68"/>
      <c r="R45" s="71"/>
    </row>
    <row r="46" customFormat="1" ht="36" spans="1:18">
      <c r="A46" s="17" t="s">
        <v>46</v>
      </c>
      <c r="B46" s="17" t="s">
        <v>47</v>
      </c>
      <c r="C46" s="18">
        <v>44907</v>
      </c>
      <c r="D46" s="13" t="s">
        <v>48</v>
      </c>
      <c r="E46" s="19">
        <v>44939</v>
      </c>
      <c r="F46" s="13" t="s">
        <v>49</v>
      </c>
      <c r="G46" s="20" t="s">
        <v>180</v>
      </c>
      <c r="H46" s="21" t="s">
        <v>181</v>
      </c>
      <c r="I46" s="51" t="s">
        <v>52</v>
      </c>
      <c r="J46" s="51" t="s">
        <v>53</v>
      </c>
      <c r="K46" s="51" t="s">
        <v>54</v>
      </c>
      <c r="L46" s="55">
        <v>3900000</v>
      </c>
      <c r="M46" s="56">
        <v>3056000</v>
      </c>
      <c r="N46" s="57">
        <f t="shared" ref="N46:N49" si="15">L46-M46</f>
        <v>844000</v>
      </c>
      <c r="O46" s="58">
        <f t="shared" si="12"/>
        <v>0.783589743589744</v>
      </c>
      <c r="P46" s="59" t="s">
        <v>55</v>
      </c>
      <c r="Q46" s="59" t="s">
        <v>55</v>
      </c>
      <c r="R46" s="59" t="s">
        <v>182</v>
      </c>
    </row>
    <row r="47" s="1" customFormat="1" ht="36" spans="1:18">
      <c r="A47" s="13" t="s">
        <v>108</v>
      </c>
      <c r="B47" s="25" t="s">
        <v>109</v>
      </c>
      <c r="C47" s="18">
        <v>45065</v>
      </c>
      <c r="D47" s="13" t="s">
        <v>110</v>
      </c>
      <c r="E47" s="18">
        <v>45087</v>
      </c>
      <c r="F47" s="17" t="s">
        <v>111</v>
      </c>
      <c r="G47" s="20" t="s">
        <v>180</v>
      </c>
      <c r="H47" s="38" t="s">
        <v>183</v>
      </c>
      <c r="I47" s="51" t="s">
        <v>52</v>
      </c>
      <c r="J47" s="51" t="s">
        <v>53</v>
      </c>
      <c r="K47" s="51" t="s">
        <v>54</v>
      </c>
      <c r="L47" s="55">
        <v>2300000</v>
      </c>
      <c r="M47" s="56">
        <v>837000</v>
      </c>
      <c r="N47" s="65">
        <f t="shared" si="15"/>
        <v>1463000</v>
      </c>
      <c r="O47" s="66">
        <f t="shared" si="12"/>
        <v>0.363913043478261</v>
      </c>
      <c r="P47" s="59" t="s">
        <v>54</v>
      </c>
      <c r="Q47" s="59" t="s">
        <v>55</v>
      </c>
      <c r="R47" s="76" t="s">
        <v>56</v>
      </c>
    </row>
    <row r="48" s="1" customFormat="1" ht="50" customHeight="1" spans="1:18">
      <c r="A48" s="13" t="s">
        <v>108</v>
      </c>
      <c r="B48" s="25" t="s">
        <v>109</v>
      </c>
      <c r="C48" s="18">
        <v>45065</v>
      </c>
      <c r="D48" s="13" t="s">
        <v>110</v>
      </c>
      <c r="E48" s="18">
        <v>45087</v>
      </c>
      <c r="F48" s="17" t="s">
        <v>111</v>
      </c>
      <c r="G48" s="20" t="s">
        <v>180</v>
      </c>
      <c r="H48" s="38" t="s">
        <v>183</v>
      </c>
      <c r="I48" s="51" t="s">
        <v>52</v>
      </c>
      <c r="J48" s="51" t="s">
        <v>53</v>
      </c>
      <c r="K48" s="51" t="s">
        <v>54</v>
      </c>
      <c r="L48" s="55">
        <v>500000</v>
      </c>
      <c r="M48" s="56"/>
      <c r="N48" s="65">
        <f t="shared" si="15"/>
        <v>500000</v>
      </c>
      <c r="O48" s="66">
        <f t="shared" si="12"/>
        <v>0</v>
      </c>
      <c r="P48" s="59" t="s">
        <v>54</v>
      </c>
      <c r="Q48" s="59" t="s">
        <v>55</v>
      </c>
      <c r="R48" s="59" t="s">
        <v>163</v>
      </c>
    </row>
    <row r="49" s="1" customFormat="1" ht="52" customHeight="1" spans="1:18">
      <c r="A49" s="13" t="s">
        <v>184</v>
      </c>
      <c r="B49" s="25" t="s">
        <v>185</v>
      </c>
      <c r="C49" s="18">
        <v>45057</v>
      </c>
      <c r="D49" s="13" t="s">
        <v>186</v>
      </c>
      <c r="E49" s="18">
        <v>45087</v>
      </c>
      <c r="F49" s="13" t="s">
        <v>187</v>
      </c>
      <c r="G49" s="20" t="s">
        <v>180</v>
      </c>
      <c r="H49" s="39" t="s">
        <v>188</v>
      </c>
      <c r="I49" s="51" t="s">
        <v>52</v>
      </c>
      <c r="J49" s="51" t="s">
        <v>74</v>
      </c>
      <c r="K49" s="51" t="s">
        <v>55</v>
      </c>
      <c r="L49" s="55">
        <v>1000000</v>
      </c>
      <c r="M49" s="56"/>
      <c r="N49" s="65">
        <f t="shared" si="15"/>
        <v>1000000</v>
      </c>
      <c r="O49" s="66">
        <f t="shared" si="12"/>
        <v>0</v>
      </c>
      <c r="P49" s="59" t="s">
        <v>55</v>
      </c>
      <c r="Q49" s="59" t="s">
        <v>55</v>
      </c>
      <c r="R49" s="76" t="s">
        <v>56</v>
      </c>
    </row>
    <row r="50" customFormat="1" ht="32" customHeight="1" spans="1:18">
      <c r="A50" s="14" t="s">
        <v>21</v>
      </c>
      <c r="B50" s="14"/>
      <c r="C50" s="15"/>
      <c r="D50" s="14"/>
      <c r="E50" s="15"/>
      <c r="F50" s="14"/>
      <c r="G50" s="16"/>
      <c r="H50" s="14"/>
      <c r="I50" s="14"/>
      <c r="J50" s="14"/>
      <c r="K50" s="14"/>
      <c r="L50" s="68">
        <f t="shared" ref="L50:N50" si="16">SUBTOTAL(9,L46:L49)</f>
        <v>7700000</v>
      </c>
      <c r="M50" s="69">
        <f t="shared" si="16"/>
        <v>3893000</v>
      </c>
      <c r="N50" s="68">
        <f t="shared" si="16"/>
        <v>3807000</v>
      </c>
      <c r="O50" s="53">
        <f t="shared" si="12"/>
        <v>0.505584415584416</v>
      </c>
      <c r="P50" s="71"/>
      <c r="Q50" s="68"/>
      <c r="R50" s="71"/>
    </row>
    <row r="51" customFormat="1" ht="36" spans="1:18">
      <c r="A51" s="17" t="s">
        <v>46</v>
      </c>
      <c r="B51" s="17" t="s">
        <v>47</v>
      </c>
      <c r="C51" s="18">
        <v>44907</v>
      </c>
      <c r="D51" s="13" t="s">
        <v>48</v>
      </c>
      <c r="E51" s="19">
        <v>44939</v>
      </c>
      <c r="F51" s="13" t="s">
        <v>49</v>
      </c>
      <c r="G51" s="20" t="s">
        <v>189</v>
      </c>
      <c r="H51" s="20" t="s">
        <v>190</v>
      </c>
      <c r="I51" s="51" t="s">
        <v>52</v>
      </c>
      <c r="J51" s="51" t="s">
        <v>53</v>
      </c>
      <c r="K51" s="51" t="s">
        <v>54</v>
      </c>
      <c r="L51" s="55">
        <v>3220000</v>
      </c>
      <c r="M51" s="56">
        <v>2304000</v>
      </c>
      <c r="N51" s="57">
        <f t="shared" ref="N51:N56" si="17">L51-M51</f>
        <v>916000</v>
      </c>
      <c r="O51" s="58">
        <f t="shared" si="12"/>
        <v>0.715527950310559</v>
      </c>
      <c r="P51" s="59" t="s">
        <v>54</v>
      </c>
      <c r="Q51" s="59" t="s">
        <v>55</v>
      </c>
      <c r="R51" s="76" t="s">
        <v>56</v>
      </c>
    </row>
    <row r="52" customFormat="1" ht="36" spans="1:18">
      <c r="A52" s="17" t="s">
        <v>46</v>
      </c>
      <c r="B52" s="17" t="s">
        <v>47</v>
      </c>
      <c r="C52" s="18">
        <v>44907</v>
      </c>
      <c r="D52" s="13" t="s">
        <v>48</v>
      </c>
      <c r="E52" s="19">
        <v>44939</v>
      </c>
      <c r="F52" s="13" t="s">
        <v>49</v>
      </c>
      <c r="G52" s="30" t="s">
        <v>189</v>
      </c>
      <c r="H52" s="40" t="s">
        <v>191</v>
      </c>
      <c r="I52" s="51" t="s">
        <v>52</v>
      </c>
      <c r="J52" s="51" t="s">
        <v>53</v>
      </c>
      <c r="K52" s="51" t="s">
        <v>54</v>
      </c>
      <c r="L52" s="55">
        <v>1800000</v>
      </c>
      <c r="M52" s="56">
        <v>1424000</v>
      </c>
      <c r="N52" s="57">
        <f t="shared" si="17"/>
        <v>376000</v>
      </c>
      <c r="O52" s="58">
        <f t="shared" si="12"/>
        <v>0.791111111111111</v>
      </c>
      <c r="P52" s="59" t="s">
        <v>55</v>
      </c>
      <c r="Q52" s="59" t="s">
        <v>55</v>
      </c>
      <c r="R52" s="76" t="s">
        <v>56</v>
      </c>
    </row>
    <row r="53" customFormat="1" ht="30" customHeight="1" spans="1:18">
      <c r="A53" s="14" t="s">
        <v>22</v>
      </c>
      <c r="B53" s="14"/>
      <c r="C53" s="15"/>
      <c r="D53" s="14"/>
      <c r="E53" s="15"/>
      <c r="F53" s="14"/>
      <c r="G53" s="16"/>
      <c r="H53" s="14"/>
      <c r="I53" s="14"/>
      <c r="J53" s="14"/>
      <c r="K53" s="14"/>
      <c r="L53" s="68">
        <f t="shared" ref="L53:N53" si="18">SUBTOTAL(9,L51:L52)</f>
        <v>5020000</v>
      </c>
      <c r="M53" s="69">
        <f t="shared" si="18"/>
        <v>3728000</v>
      </c>
      <c r="N53" s="68">
        <f t="shared" si="18"/>
        <v>1292000</v>
      </c>
      <c r="O53" s="53">
        <f t="shared" si="12"/>
        <v>0.742629482071713</v>
      </c>
      <c r="P53" s="71"/>
      <c r="Q53" s="68"/>
      <c r="R53" s="71"/>
    </row>
    <row r="54" customFormat="1" ht="36" spans="1:18">
      <c r="A54" s="17" t="s">
        <v>46</v>
      </c>
      <c r="B54" s="17" t="s">
        <v>47</v>
      </c>
      <c r="C54" s="18">
        <v>44907</v>
      </c>
      <c r="D54" s="13" t="s">
        <v>48</v>
      </c>
      <c r="E54" s="19">
        <v>44939</v>
      </c>
      <c r="F54" s="13" t="s">
        <v>49</v>
      </c>
      <c r="G54" s="37" t="s">
        <v>192</v>
      </c>
      <c r="H54" s="37" t="s">
        <v>193</v>
      </c>
      <c r="I54" s="51" t="s">
        <v>52</v>
      </c>
      <c r="J54" s="51" t="s">
        <v>53</v>
      </c>
      <c r="K54" s="51" t="s">
        <v>54</v>
      </c>
      <c r="L54" s="55">
        <v>90000</v>
      </c>
      <c r="M54" s="56"/>
      <c r="N54" s="57">
        <f t="shared" si="17"/>
        <v>90000</v>
      </c>
      <c r="O54" s="58">
        <f t="shared" si="12"/>
        <v>0</v>
      </c>
      <c r="P54" s="59" t="s">
        <v>54</v>
      </c>
      <c r="Q54" s="59" t="s">
        <v>54</v>
      </c>
      <c r="R54" s="76" t="s">
        <v>56</v>
      </c>
    </row>
    <row r="55" customFormat="1" ht="36" spans="1:18">
      <c r="A55" s="17" t="s">
        <v>46</v>
      </c>
      <c r="B55" s="17" t="s">
        <v>47</v>
      </c>
      <c r="C55" s="18">
        <v>44907</v>
      </c>
      <c r="D55" s="13" t="s">
        <v>48</v>
      </c>
      <c r="E55" s="19">
        <v>44939</v>
      </c>
      <c r="F55" s="13" t="s">
        <v>49</v>
      </c>
      <c r="G55" s="37" t="s">
        <v>192</v>
      </c>
      <c r="H55" s="37" t="s">
        <v>193</v>
      </c>
      <c r="I55" s="51" t="s">
        <v>52</v>
      </c>
      <c r="J55" s="51" t="s">
        <v>53</v>
      </c>
      <c r="K55" s="51" t="s">
        <v>54</v>
      </c>
      <c r="L55" s="55">
        <v>2410000</v>
      </c>
      <c r="M55" s="56">
        <v>2239200</v>
      </c>
      <c r="N55" s="57">
        <f t="shared" si="17"/>
        <v>170800</v>
      </c>
      <c r="O55" s="58">
        <f t="shared" si="12"/>
        <v>0.929128630705394</v>
      </c>
      <c r="P55" s="59" t="s">
        <v>54</v>
      </c>
      <c r="Q55" s="59" t="s">
        <v>54</v>
      </c>
      <c r="R55" s="59" t="s">
        <v>163</v>
      </c>
    </row>
    <row r="56" customFormat="1" ht="36" spans="1:18">
      <c r="A56" s="17" t="s">
        <v>46</v>
      </c>
      <c r="B56" s="17" t="s">
        <v>47</v>
      </c>
      <c r="C56" s="18">
        <v>44907</v>
      </c>
      <c r="D56" s="13" t="s">
        <v>48</v>
      </c>
      <c r="E56" s="19">
        <v>44939</v>
      </c>
      <c r="F56" s="13" t="s">
        <v>49</v>
      </c>
      <c r="G56" s="20" t="s">
        <v>192</v>
      </c>
      <c r="H56" s="25" t="s">
        <v>194</v>
      </c>
      <c r="I56" s="51" t="s">
        <v>52</v>
      </c>
      <c r="J56" s="51" t="s">
        <v>53</v>
      </c>
      <c r="K56" s="51" t="s">
        <v>54</v>
      </c>
      <c r="L56" s="72">
        <v>2650000</v>
      </c>
      <c r="M56" s="56">
        <v>2637300</v>
      </c>
      <c r="N56" s="57">
        <f t="shared" si="17"/>
        <v>12700</v>
      </c>
      <c r="O56" s="58">
        <f t="shared" si="12"/>
        <v>0.995207547169811</v>
      </c>
      <c r="P56" s="59" t="s">
        <v>54</v>
      </c>
      <c r="Q56" s="59" t="s">
        <v>54</v>
      </c>
      <c r="R56" s="76" t="s">
        <v>56</v>
      </c>
    </row>
    <row r="57" customFormat="1" ht="29" customHeight="1" spans="1:18">
      <c r="A57" s="14" t="s">
        <v>23</v>
      </c>
      <c r="B57" s="14"/>
      <c r="C57" s="15"/>
      <c r="D57" s="14"/>
      <c r="E57" s="15"/>
      <c r="F57" s="14"/>
      <c r="G57" s="16"/>
      <c r="H57" s="14"/>
      <c r="I57" s="14"/>
      <c r="J57" s="14"/>
      <c r="K57" s="14"/>
      <c r="L57" s="68">
        <f t="shared" ref="L57:N57" si="19">SUBTOTAL(9,L54:L56)</f>
        <v>5150000</v>
      </c>
      <c r="M57" s="69">
        <f t="shared" si="19"/>
        <v>4876500</v>
      </c>
      <c r="N57" s="68">
        <f t="shared" si="19"/>
        <v>273500</v>
      </c>
      <c r="O57" s="53">
        <f t="shared" si="12"/>
        <v>0.946893203883495</v>
      </c>
      <c r="P57" s="71"/>
      <c r="Q57" s="68"/>
      <c r="R57" s="71"/>
    </row>
    <row r="58" customFormat="1" ht="36" spans="1:18">
      <c r="A58" s="17" t="s">
        <v>46</v>
      </c>
      <c r="B58" s="17" t="s">
        <v>47</v>
      </c>
      <c r="C58" s="18">
        <v>44907</v>
      </c>
      <c r="D58" s="13" t="s">
        <v>48</v>
      </c>
      <c r="E58" s="19">
        <v>44939</v>
      </c>
      <c r="F58" s="13" t="s">
        <v>49</v>
      </c>
      <c r="G58" s="20" t="s">
        <v>195</v>
      </c>
      <c r="H58" s="20" t="s">
        <v>196</v>
      </c>
      <c r="I58" s="51" t="s">
        <v>52</v>
      </c>
      <c r="J58" s="51" t="s">
        <v>53</v>
      </c>
      <c r="K58" s="51" t="s">
        <v>54</v>
      </c>
      <c r="L58" s="55">
        <v>2030000</v>
      </c>
      <c r="M58" s="56">
        <v>2030000</v>
      </c>
      <c r="N58" s="57">
        <f t="shared" ref="N58:N61" si="20">L58-M58</f>
        <v>0</v>
      </c>
      <c r="O58" s="58">
        <f t="shared" si="12"/>
        <v>1</v>
      </c>
      <c r="P58" s="59" t="s">
        <v>54</v>
      </c>
      <c r="Q58" s="62" t="s">
        <v>55</v>
      </c>
      <c r="R58" s="76" t="s">
        <v>113</v>
      </c>
    </row>
    <row r="59" customFormat="1" ht="36" spans="1:18">
      <c r="A59" s="17" t="s">
        <v>46</v>
      </c>
      <c r="B59" s="17" t="s">
        <v>47</v>
      </c>
      <c r="C59" s="18">
        <v>44907</v>
      </c>
      <c r="D59" s="13" t="s">
        <v>48</v>
      </c>
      <c r="E59" s="19">
        <v>44939</v>
      </c>
      <c r="F59" s="13" t="s">
        <v>49</v>
      </c>
      <c r="G59" s="20" t="s">
        <v>195</v>
      </c>
      <c r="H59" s="20" t="s">
        <v>197</v>
      </c>
      <c r="I59" s="51" t="s">
        <v>52</v>
      </c>
      <c r="J59" s="51" t="s">
        <v>53</v>
      </c>
      <c r="K59" s="51" t="s">
        <v>54</v>
      </c>
      <c r="L59" s="55">
        <v>250000</v>
      </c>
      <c r="M59" s="56">
        <v>249983</v>
      </c>
      <c r="N59" s="57">
        <f t="shared" si="20"/>
        <v>17</v>
      </c>
      <c r="O59" s="58">
        <f t="shared" si="12"/>
        <v>0.999932</v>
      </c>
      <c r="P59" s="59" t="s">
        <v>54</v>
      </c>
      <c r="Q59" s="62" t="s">
        <v>55</v>
      </c>
      <c r="R59" s="76" t="s">
        <v>113</v>
      </c>
    </row>
    <row r="60" customFormat="1" ht="32" customHeight="1" spans="1:18">
      <c r="A60" s="14" t="s">
        <v>24</v>
      </c>
      <c r="B60" s="14"/>
      <c r="C60" s="15"/>
      <c r="D60" s="14"/>
      <c r="E60" s="15"/>
      <c r="F60" s="14"/>
      <c r="G60" s="16"/>
      <c r="H60" s="14"/>
      <c r="I60" s="14"/>
      <c r="J60" s="14"/>
      <c r="K60" s="14"/>
      <c r="L60" s="68">
        <f t="shared" ref="L60:N60" si="21">SUBTOTAL(9,L58:L59)</f>
        <v>2280000</v>
      </c>
      <c r="M60" s="69">
        <f t="shared" si="21"/>
        <v>2279983</v>
      </c>
      <c r="N60" s="68">
        <f t="shared" si="21"/>
        <v>17</v>
      </c>
      <c r="O60" s="53">
        <f t="shared" si="12"/>
        <v>0.999992543859649</v>
      </c>
      <c r="P60" s="71"/>
      <c r="Q60" s="68"/>
      <c r="R60" s="71"/>
    </row>
    <row r="61" s="1" customFormat="1" ht="43" customHeight="1" spans="1:18">
      <c r="A61" s="13" t="s">
        <v>184</v>
      </c>
      <c r="B61" s="25" t="s">
        <v>185</v>
      </c>
      <c r="C61" s="18">
        <v>45057</v>
      </c>
      <c r="D61" s="13" t="s">
        <v>186</v>
      </c>
      <c r="E61" s="18">
        <v>45087</v>
      </c>
      <c r="F61" s="13" t="s">
        <v>187</v>
      </c>
      <c r="G61" s="41" t="s">
        <v>198</v>
      </c>
      <c r="H61" s="39" t="s">
        <v>199</v>
      </c>
      <c r="I61" s="51" t="s">
        <v>52</v>
      </c>
      <c r="J61" s="74" t="s">
        <v>74</v>
      </c>
      <c r="K61" s="63" t="s">
        <v>55</v>
      </c>
      <c r="L61" s="73">
        <v>250000</v>
      </c>
      <c r="M61" s="56">
        <v>200000</v>
      </c>
      <c r="N61" s="65">
        <f t="shared" si="20"/>
        <v>50000</v>
      </c>
      <c r="O61" s="66">
        <f t="shared" si="12"/>
        <v>0.8</v>
      </c>
      <c r="P61" s="63" t="s">
        <v>55</v>
      </c>
      <c r="Q61" s="73" t="s">
        <v>55</v>
      </c>
      <c r="R61" s="76" t="s">
        <v>56</v>
      </c>
    </row>
    <row r="62" customFormat="1" ht="31" customHeight="1" spans="1:18">
      <c r="A62" s="14" t="s">
        <v>27</v>
      </c>
      <c r="B62" s="14"/>
      <c r="C62" s="15"/>
      <c r="D62" s="14"/>
      <c r="E62" s="15"/>
      <c r="F62" s="14"/>
      <c r="G62" s="16"/>
      <c r="H62" s="14"/>
      <c r="I62" s="14"/>
      <c r="J62" s="14"/>
      <c r="K62" s="14"/>
      <c r="L62" s="68">
        <f t="shared" ref="L62:N62" si="22">SUBTOTAL(9,L61:L61)</f>
        <v>250000</v>
      </c>
      <c r="M62" s="69">
        <f t="shared" si="22"/>
        <v>200000</v>
      </c>
      <c r="N62" s="68">
        <f t="shared" si="22"/>
        <v>50000</v>
      </c>
      <c r="O62" s="53">
        <f t="shared" ref="O62:O64" si="23">M62/L62</f>
        <v>0.8</v>
      </c>
      <c r="P62" s="71"/>
      <c r="Q62" s="68"/>
      <c r="R62" s="71"/>
    </row>
    <row r="63" customFormat="1" ht="54" customHeight="1" spans="1:18">
      <c r="A63" s="13" t="s">
        <v>70</v>
      </c>
      <c r="B63" s="22" t="s">
        <v>71</v>
      </c>
      <c r="C63" s="18">
        <v>44727</v>
      </c>
      <c r="D63" s="13" t="s">
        <v>72</v>
      </c>
      <c r="E63" s="18">
        <v>45107</v>
      </c>
      <c r="F63" s="23" t="s">
        <v>80</v>
      </c>
      <c r="G63" s="30" t="s">
        <v>200</v>
      </c>
      <c r="H63" s="20" t="s">
        <v>201</v>
      </c>
      <c r="I63" s="51" t="s">
        <v>52</v>
      </c>
      <c r="J63" s="74" t="s">
        <v>74</v>
      </c>
      <c r="K63" s="63" t="s">
        <v>54</v>
      </c>
      <c r="L63" s="55">
        <v>600000</v>
      </c>
      <c r="M63" s="56">
        <v>600000</v>
      </c>
      <c r="N63" s="57">
        <f>L63-M63</f>
        <v>0</v>
      </c>
      <c r="O63" s="58">
        <f t="shared" si="23"/>
        <v>1</v>
      </c>
      <c r="P63" s="63" t="s">
        <v>55</v>
      </c>
      <c r="Q63" s="73" t="s">
        <v>55</v>
      </c>
      <c r="R63" s="76" t="s">
        <v>56</v>
      </c>
    </row>
    <row r="64" customFormat="1" ht="38" customHeight="1" spans="1:18">
      <c r="A64" s="42" t="s">
        <v>25</v>
      </c>
      <c r="B64" s="42"/>
      <c r="C64" s="43"/>
      <c r="D64" s="42"/>
      <c r="E64" s="43"/>
      <c r="F64" s="42"/>
      <c r="G64" s="42"/>
      <c r="H64" s="42"/>
      <c r="I64" s="42"/>
      <c r="J64" s="42"/>
      <c r="K64" s="42"/>
      <c r="L64" s="68">
        <f t="shared" ref="L64:N64" si="24">SUBTOTAL(9,L63:L63)</f>
        <v>600000</v>
      </c>
      <c r="M64" s="69">
        <f t="shared" si="24"/>
        <v>600000</v>
      </c>
      <c r="N64" s="68">
        <f t="shared" si="24"/>
        <v>0</v>
      </c>
      <c r="O64" s="53">
        <f t="shared" si="23"/>
        <v>1</v>
      </c>
      <c r="P64" s="75"/>
      <c r="Q64" s="75"/>
      <c r="R64" s="75"/>
    </row>
    <row r="65" customFormat="1" spans="3:15">
      <c r="C65" s="2"/>
      <c r="E65" s="2"/>
      <c r="G65" s="3"/>
      <c r="I65" s="4"/>
      <c r="J65" s="4"/>
      <c r="K65" s="4"/>
      <c r="M65" s="79"/>
      <c r="O65" s="6"/>
    </row>
    <row r="66" customFormat="1" spans="3:15">
      <c r="C66" s="2"/>
      <c r="E66" s="2"/>
      <c r="G66" s="3"/>
      <c r="I66" s="4"/>
      <c r="J66" s="4"/>
      <c r="K66" s="4"/>
      <c r="M66" s="79"/>
      <c r="O66" s="6"/>
    </row>
    <row r="67" customFormat="1" spans="3:15">
      <c r="C67" s="2"/>
      <c r="E67" s="2"/>
      <c r="G67" s="3"/>
      <c r="I67" s="4"/>
      <c r="J67" s="4"/>
      <c r="K67" s="4"/>
      <c r="M67" s="79"/>
      <c r="O67" s="6"/>
    </row>
    <row r="68" customFormat="1" spans="3:15">
      <c r="C68" s="2"/>
      <c r="E68" s="2"/>
      <c r="G68" s="3"/>
      <c r="I68" s="4"/>
      <c r="J68" s="4"/>
      <c r="K68" s="4"/>
      <c r="M68" s="79"/>
      <c r="O68" s="6"/>
    </row>
    <row r="69" customFormat="1" spans="3:15">
      <c r="C69" s="2"/>
      <c r="E69" s="2"/>
      <c r="G69" s="3"/>
      <c r="I69" s="4"/>
      <c r="J69" s="4"/>
      <c r="K69" s="4"/>
      <c r="M69" s="79"/>
      <c r="O69" s="6"/>
    </row>
    <row r="70" customFormat="1" spans="3:15">
      <c r="C70" s="2"/>
      <c r="E70" s="2"/>
      <c r="G70" s="3"/>
      <c r="I70" s="4"/>
      <c r="J70" s="4"/>
      <c r="K70" s="4"/>
      <c r="M70" s="79"/>
      <c r="O70" s="6"/>
    </row>
    <row r="71" customFormat="1" spans="3:15">
      <c r="C71" s="2"/>
      <c r="E71" s="2"/>
      <c r="G71" s="3"/>
      <c r="I71" s="4"/>
      <c r="J71" s="4"/>
      <c r="K71" s="4"/>
      <c r="M71" s="79"/>
      <c r="O71" s="6"/>
    </row>
    <row r="72" customFormat="1" spans="3:15">
      <c r="C72" s="2"/>
      <c r="E72" s="2"/>
      <c r="G72" s="3"/>
      <c r="I72" s="4"/>
      <c r="J72" s="4"/>
      <c r="K72" s="4"/>
      <c r="M72" s="79"/>
      <c r="O72" s="6"/>
    </row>
    <row r="73" customFormat="1" spans="3:15">
      <c r="C73" s="2"/>
      <c r="E73" s="2"/>
      <c r="G73" s="3"/>
      <c r="I73" s="4"/>
      <c r="J73" s="4"/>
      <c r="K73" s="4"/>
      <c r="M73" s="79"/>
      <c r="O73" s="6"/>
    </row>
    <row r="74" customFormat="1" spans="3:15">
      <c r="C74" s="2"/>
      <c r="E74" s="2"/>
      <c r="G74" s="3"/>
      <c r="I74" s="4"/>
      <c r="J74" s="4"/>
      <c r="K74" s="4"/>
      <c r="M74" s="79"/>
      <c r="O74" s="6"/>
    </row>
    <row r="75" customFormat="1" spans="3:15">
      <c r="C75" s="2"/>
      <c r="E75" s="2"/>
      <c r="G75" s="3"/>
      <c r="I75" s="4"/>
      <c r="J75" s="4"/>
      <c r="K75" s="4"/>
      <c r="M75" s="79"/>
      <c r="O75" s="6"/>
    </row>
    <row r="76" customFormat="1" spans="3:15">
      <c r="C76" s="2"/>
      <c r="E76" s="2"/>
      <c r="G76" s="3"/>
      <c r="I76" s="4"/>
      <c r="J76" s="4"/>
      <c r="K76" s="4"/>
      <c r="M76" s="79"/>
      <c r="O76" s="6"/>
    </row>
    <row r="77" customFormat="1" spans="3:15">
      <c r="C77" s="2"/>
      <c r="E77" s="2"/>
      <c r="G77" s="3"/>
      <c r="I77" s="4"/>
      <c r="J77" s="4"/>
      <c r="K77" s="4"/>
      <c r="M77" s="79"/>
      <c r="O77" s="6"/>
    </row>
    <row r="78" customFormat="1" spans="3:15">
      <c r="C78" s="2"/>
      <c r="E78" s="2"/>
      <c r="G78" s="3"/>
      <c r="I78" s="4"/>
      <c r="J78" s="4"/>
      <c r="K78" s="4"/>
      <c r="M78" s="79"/>
      <c r="O78" s="6"/>
    </row>
    <row r="79" customFormat="1" spans="3:15">
      <c r="C79" s="2"/>
      <c r="E79" s="2"/>
      <c r="G79" s="3"/>
      <c r="I79" s="4"/>
      <c r="J79" s="4"/>
      <c r="K79" s="4"/>
      <c r="M79" s="79"/>
      <c r="O79" s="6"/>
    </row>
    <row r="80" customFormat="1" spans="3:15">
      <c r="C80" s="2"/>
      <c r="E80" s="2"/>
      <c r="G80" s="3"/>
      <c r="I80" s="4"/>
      <c r="J80" s="4"/>
      <c r="K80" s="4"/>
      <c r="M80" s="79"/>
      <c r="O80" s="6"/>
    </row>
    <row r="81" customFormat="1" spans="3:15">
      <c r="C81" s="2"/>
      <c r="E81" s="2"/>
      <c r="G81" s="3"/>
      <c r="I81" s="4"/>
      <c r="J81" s="4"/>
      <c r="K81" s="4"/>
      <c r="M81" s="79"/>
      <c r="O81" s="6"/>
    </row>
    <row r="82" customFormat="1" spans="3:15">
      <c r="C82" s="2"/>
      <c r="E82" s="2"/>
      <c r="G82" s="3"/>
      <c r="I82" s="4"/>
      <c r="J82" s="4"/>
      <c r="K82" s="4"/>
      <c r="M82" s="79"/>
      <c r="O82" s="6"/>
    </row>
    <row r="83" customFormat="1" spans="3:15">
      <c r="C83" s="2"/>
      <c r="E83" s="2"/>
      <c r="G83" s="3"/>
      <c r="I83" s="4"/>
      <c r="J83" s="4"/>
      <c r="K83" s="4"/>
      <c r="M83" s="79"/>
      <c r="O83" s="6"/>
    </row>
    <row r="84" customFormat="1" spans="3:15">
      <c r="C84" s="2"/>
      <c r="E84" s="2"/>
      <c r="G84" s="3"/>
      <c r="I84" s="4"/>
      <c r="J84" s="4"/>
      <c r="K84" s="4"/>
      <c r="M84" s="79"/>
      <c r="O84" s="6"/>
    </row>
    <row r="85" customFormat="1" spans="3:15">
      <c r="C85" s="2"/>
      <c r="E85" s="2"/>
      <c r="G85" s="3"/>
      <c r="I85" s="4"/>
      <c r="J85" s="4"/>
      <c r="K85" s="4"/>
      <c r="M85" s="79"/>
      <c r="O85" s="6"/>
    </row>
    <row r="86" customFormat="1" spans="3:15">
      <c r="C86" s="2"/>
      <c r="E86" s="2"/>
      <c r="G86" s="3"/>
      <c r="I86" s="4"/>
      <c r="J86" s="4"/>
      <c r="K86" s="4"/>
      <c r="M86" s="79"/>
      <c r="O86" s="6"/>
    </row>
    <row r="87" customFormat="1" spans="3:15">
      <c r="C87" s="2"/>
      <c r="E87" s="2"/>
      <c r="G87" s="3"/>
      <c r="I87" s="4"/>
      <c r="J87" s="4"/>
      <c r="K87" s="4"/>
      <c r="M87" s="79"/>
      <c r="O87" s="6"/>
    </row>
    <row r="88" customFormat="1" spans="3:15">
      <c r="C88" s="2"/>
      <c r="E88" s="2"/>
      <c r="G88" s="3"/>
      <c r="I88" s="4"/>
      <c r="J88" s="4"/>
      <c r="K88" s="4"/>
      <c r="M88" s="79"/>
      <c r="O88" s="6"/>
    </row>
    <row r="89" customFormat="1" spans="3:15">
      <c r="C89" s="2"/>
      <c r="E89" s="2"/>
      <c r="G89" s="3"/>
      <c r="I89" s="4"/>
      <c r="J89" s="4"/>
      <c r="K89" s="4"/>
      <c r="M89" s="79"/>
      <c r="O89" s="6"/>
    </row>
    <row r="90" customFormat="1" spans="3:15">
      <c r="C90" s="2"/>
      <c r="E90" s="2"/>
      <c r="G90" s="3"/>
      <c r="I90" s="4"/>
      <c r="J90" s="4"/>
      <c r="K90" s="4"/>
      <c r="M90" s="79"/>
      <c r="O90" s="6"/>
    </row>
    <row r="91" customFormat="1" spans="3:15">
      <c r="C91" s="2"/>
      <c r="E91" s="2"/>
      <c r="G91" s="3"/>
      <c r="I91" s="4"/>
      <c r="J91" s="4"/>
      <c r="K91" s="4"/>
      <c r="M91" s="79"/>
      <c r="O91" s="6"/>
    </row>
    <row r="92" customFormat="1" spans="3:15">
      <c r="C92" s="2"/>
      <c r="E92" s="2"/>
      <c r="G92" s="3"/>
      <c r="I92" s="4"/>
      <c r="J92" s="4"/>
      <c r="K92" s="4"/>
      <c r="M92" s="79"/>
      <c r="O92" s="6"/>
    </row>
    <row r="93" customFormat="1" spans="3:15">
      <c r="C93" s="2"/>
      <c r="E93" s="2"/>
      <c r="G93" s="3"/>
      <c r="I93" s="4"/>
      <c r="J93" s="4"/>
      <c r="K93" s="4"/>
      <c r="M93" s="79"/>
      <c r="O93" s="6"/>
    </row>
    <row r="94" customFormat="1" spans="3:15">
      <c r="C94" s="2"/>
      <c r="E94" s="2"/>
      <c r="G94" s="3"/>
      <c r="I94" s="4"/>
      <c r="J94" s="4"/>
      <c r="K94" s="4"/>
      <c r="M94" s="79"/>
      <c r="O94" s="6"/>
    </row>
    <row r="95" customFormat="1" spans="3:15">
      <c r="C95" s="2"/>
      <c r="E95" s="2"/>
      <c r="G95" s="3"/>
      <c r="I95" s="4"/>
      <c r="J95" s="4"/>
      <c r="K95" s="4"/>
      <c r="M95" s="79"/>
      <c r="O95" s="6"/>
    </row>
    <row r="96" customFormat="1" spans="3:15">
      <c r="C96" s="2"/>
      <c r="E96" s="2"/>
      <c r="G96" s="3"/>
      <c r="I96" s="4"/>
      <c r="J96" s="4"/>
      <c r="K96" s="4"/>
      <c r="M96" s="79"/>
      <c r="O96" s="6"/>
    </row>
    <row r="97" customFormat="1" spans="3:15">
      <c r="C97" s="2"/>
      <c r="E97" s="2"/>
      <c r="G97" s="3"/>
      <c r="I97" s="4"/>
      <c r="J97" s="4"/>
      <c r="K97" s="4"/>
      <c r="M97" s="79"/>
      <c r="O97" s="6"/>
    </row>
    <row r="98" customFormat="1" spans="3:15">
      <c r="C98" s="2"/>
      <c r="E98" s="2"/>
      <c r="G98" s="3"/>
      <c r="I98" s="4"/>
      <c r="J98" s="4"/>
      <c r="K98" s="4"/>
      <c r="M98" s="79"/>
      <c r="O98" s="6"/>
    </row>
    <row r="99" customFormat="1" spans="3:15">
      <c r="C99" s="2"/>
      <c r="E99" s="2"/>
      <c r="G99" s="3"/>
      <c r="I99" s="4"/>
      <c r="J99" s="4"/>
      <c r="K99" s="4"/>
      <c r="M99" s="79"/>
      <c r="O99" s="6"/>
    </row>
    <row r="100" customFormat="1" spans="3:15">
      <c r="C100" s="2"/>
      <c r="E100" s="2"/>
      <c r="G100" s="3"/>
      <c r="I100" s="4"/>
      <c r="J100" s="4"/>
      <c r="K100" s="4"/>
      <c r="M100" s="79"/>
      <c r="O100" s="6"/>
    </row>
    <row r="101" customFormat="1" spans="3:15">
      <c r="C101" s="2"/>
      <c r="E101" s="2"/>
      <c r="G101" s="3"/>
      <c r="I101" s="4"/>
      <c r="J101" s="4"/>
      <c r="K101" s="4"/>
      <c r="M101" s="79"/>
      <c r="O101" s="6"/>
    </row>
    <row r="102" customFormat="1" spans="3:15">
      <c r="C102" s="2"/>
      <c r="E102" s="2"/>
      <c r="G102" s="3"/>
      <c r="I102" s="4"/>
      <c r="J102" s="4"/>
      <c r="K102" s="4"/>
      <c r="M102" s="79"/>
      <c r="O102" s="6"/>
    </row>
    <row r="103" customFormat="1" spans="3:15">
      <c r="C103" s="2"/>
      <c r="E103" s="2"/>
      <c r="G103" s="3"/>
      <c r="I103" s="4"/>
      <c r="J103" s="4"/>
      <c r="K103" s="4"/>
      <c r="M103" s="79"/>
      <c r="O103" s="6"/>
    </row>
    <row r="104" customFormat="1" spans="3:15">
      <c r="C104" s="2"/>
      <c r="E104" s="2"/>
      <c r="G104" s="3"/>
      <c r="I104" s="4"/>
      <c r="J104" s="4"/>
      <c r="K104" s="4"/>
      <c r="M104" s="79"/>
      <c r="O104" s="6"/>
    </row>
    <row r="105" customFormat="1" spans="3:15">
      <c r="C105" s="2"/>
      <c r="E105" s="2"/>
      <c r="G105" s="3"/>
      <c r="I105" s="4"/>
      <c r="J105" s="4"/>
      <c r="K105" s="4"/>
      <c r="M105" s="79"/>
      <c r="O105" s="6"/>
    </row>
    <row r="106" customFormat="1" spans="3:15">
      <c r="C106" s="2"/>
      <c r="E106" s="2"/>
      <c r="G106" s="3"/>
      <c r="I106" s="4"/>
      <c r="J106" s="4"/>
      <c r="K106" s="4"/>
      <c r="M106" s="79"/>
      <c r="O106" s="6"/>
    </row>
    <row r="107" customFormat="1" spans="3:15">
      <c r="C107" s="2"/>
      <c r="E107" s="2"/>
      <c r="G107" s="3"/>
      <c r="I107" s="4"/>
      <c r="J107" s="4"/>
      <c r="K107" s="4"/>
      <c r="M107" s="79"/>
      <c r="O107" s="6"/>
    </row>
    <row r="108" customFormat="1" spans="3:15">
      <c r="C108" s="2"/>
      <c r="E108" s="2"/>
      <c r="G108" s="3"/>
      <c r="I108" s="4"/>
      <c r="J108" s="4"/>
      <c r="K108" s="4"/>
      <c r="M108" s="79"/>
      <c r="O108" s="6"/>
    </row>
    <row r="109" customFormat="1" spans="3:15">
      <c r="C109" s="2"/>
      <c r="E109" s="2"/>
      <c r="G109" s="3"/>
      <c r="I109" s="4"/>
      <c r="J109" s="4"/>
      <c r="K109" s="4"/>
      <c r="M109" s="79"/>
      <c r="O109" s="6"/>
    </row>
    <row r="110" customFormat="1" spans="3:15">
      <c r="C110" s="2"/>
      <c r="E110" s="2"/>
      <c r="G110" s="3"/>
      <c r="I110" s="4"/>
      <c r="J110" s="4"/>
      <c r="K110" s="4"/>
      <c r="M110" s="79"/>
      <c r="O110" s="6"/>
    </row>
    <row r="111" customFormat="1" spans="3:15">
      <c r="C111" s="2"/>
      <c r="E111" s="2"/>
      <c r="G111" s="3"/>
      <c r="I111" s="4"/>
      <c r="J111" s="4"/>
      <c r="K111" s="4"/>
      <c r="M111" s="79"/>
      <c r="O111" s="6"/>
    </row>
    <row r="112" customFormat="1" spans="3:15">
      <c r="C112" s="2"/>
      <c r="E112" s="2"/>
      <c r="G112" s="3"/>
      <c r="I112" s="4"/>
      <c r="J112" s="4"/>
      <c r="K112" s="4"/>
      <c r="M112" s="79"/>
      <c r="O112" s="6"/>
    </row>
    <row r="113" customFormat="1" spans="3:15">
      <c r="C113" s="2"/>
      <c r="E113" s="2"/>
      <c r="G113" s="3"/>
      <c r="I113" s="4"/>
      <c r="J113" s="4"/>
      <c r="K113" s="4"/>
      <c r="M113" s="79"/>
      <c r="O113" s="6"/>
    </row>
    <row r="114" customFormat="1" spans="3:15">
      <c r="C114" s="2"/>
      <c r="E114" s="2"/>
      <c r="G114" s="3"/>
      <c r="I114" s="4"/>
      <c r="J114" s="4"/>
      <c r="K114" s="4"/>
      <c r="M114" s="79"/>
      <c r="O114" s="6"/>
    </row>
    <row r="115" customFormat="1" spans="3:15">
      <c r="C115" s="2"/>
      <c r="E115" s="2"/>
      <c r="G115" s="3"/>
      <c r="I115" s="4"/>
      <c r="J115" s="4"/>
      <c r="K115" s="4"/>
      <c r="M115" s="79"/>
      <c r="O115" s="6"/>
    </row>
    <row r="116" customFormat="1" spans="3:15">
      <c r="C116" s="2"/>
      <c r="E116" s="2"/>
      <c r="G116" s="3"/>
      <c r="I116" s="4"/>
      <c r="J116" s="4"/>
      <c r="K116" s="4"/>
      <c r="M116" s="79"/>
      <c r="O116" s="6"/>
    </row>
    <row r="117" customFormat="1" spans="3:15">
      <c r="C117" s="2"/>
      <c r="E117" s="2"/>
      <c r="G117" s="3"/>
      <c r="I117" s="4"/>
      <c r="J117" s="4"/>
      <c r="K117" s="4"/>
      <c r="M117" s="79"/>
      <c r="O117" s="6"/>
    </row>
    <row r="118" customFormat="1" spans="3:15">
      <c r="C118" s="2"/>
      <c r="E118" s="2"/>
      <c r="G118" s="3"/>
      <c r="I118" s="4"/>
      <c r="J118" s="4"/>
      <c r="K118" s="4"/>
      <c r="M118" s="79"/>
      <c r="O118" s="6"/>
    </row>
    <row r="119" customFormat="1" spans="3:15">
      <c r="C119" s="2"/>
      <c r="E119" s="2"/>
      <c r="G119" s="3"/>
      <c r="I119" s="4"/>
      <c r="J119" s="4"/>
      <c r="K119" s="4"/>
      <c r="M119" s="79"/>
      <c r="O119" s="6"/>
    </row>
    <row r="120" customFormat="1" spans="3:15">
      <c r="C120" s="2"/>
      <c r="E120" s="2"/>
      <c r="G120" s="3"/>
      <c r="I120" s="4"/>
      <c r="J120" s="4"/>
      <c r="K120" s="4"/>
      <c r="M120" s="79"/>
      <c r="O120" s="6"/>
    </row>
    <row r="121" customFormat="1" spans="3:15">
      <c r="C121" s="2"/>
      <c r="E121" s="2"/>
      <c r="G121" s="3"/>
      <c r="I121" s="4"/>
      <c r="J121" s="4"/>
      <c r="K121" s="4"/>
      <c r="M121" s="79"/>
      <c r="O121" s="6"/>
    </row>
    <row r="122" customFormat="1" spans="3:15">
      <c r="C122" s="2"/>
      <c r="E122" s="2"/>
      <c r="G122" s="3"/>
      <c r="I122" s="4"/>
      <c r="J122" s="4"/>
      <c r="K122" s="4"/>
      <c r="M122" s="79"/>
      <c r="O122" s="6"/>
    </row>
    <row r="123" customFormat="1" spans="3:15">
      <c r="C123" s="2"/>
      <c r="E123" s="2"/>
      <c r="G123" s="3"/>
      <c r="I123" s="4"/>
      <c r="J123" s="4"/>
      <c r="K123" s="4"/>
      <c r="M123" s="79"/>
      <c r="O123" s="6"/>
    </row>
    <row r="124" customFormat="1" spans="3:15">
      <c r="C124" s="2"/>
      <c r="E124" s="2"/>
      <c r="G124" s="3"/>
      <c r="I124" s="4"/>
      <c r="J124" s="4"/>
      <c r="K124" s="4"/>
      <c r="M124" s="79"/>
      <c r="O124" s="6"/>
    </row>
    <row r="125" customFormat="1" spans="3:15">
      <c r="C125" s="2"/>
      <c r="E125" s="2"/>
      <c r="G125" s="3"/>
      <c r="I125" s="4"/>
      <c r="J125" s="4"/>
      <c r="K125" s="4"/>
      <c r="M125" s="79"/>
      <c r="O125" s="6"/>
    </row>
    <row r="126" customFormat="1" spans="3:15">
      <c r="C126" s="2"/>
      <c r="E126" s="2"/>
      <c r="G126" s="3"/>
      <c r="I126" s="4"/>
      <c r="J126" s="4"/>
      <c r="K126" s="4"/>
      <c r="M126" s="79"/>
      <c r="O126" s="6"/>
    </row>
    <row r="127" customFormat="1" spans="3:15">
      <c r="C127" s="2"/>
      <c r="E127" s="2"/>
      <c r="G127" s="3"/>
      <c r="I127" s="4"/>
      <c r="J127" s="4"/>
      <c r="K127" s="4"/>
      <c r="M127" s="79"/>
      <c r="O127" s="6"/>
    </row>
    <row r="128" customFormat="1" spans="3:15">
      <c r="C128" s="2"/>
      <c r="E128" s="2"/>
      <c r="G128" s="3"/>
      <c r="I128" s="4"/>
      <c r="J128" s="4"/>
      <c r="K128" s="4"/>
      <c r="M128" s="79"/>
      <c r="O128" s="6"/>
    </row>
    <row r="129" customFormat="1" spans="3:15">
      <c r="C129" s="2"/>
      <c r="E129" s="2"/>
      <c r="G129" s="3"/>
      <c r="I129" s="4"/>
      <c r="J129" s="4"/>
      <c r="K129" s="4"/>
      <c r="M129" s="79"/>
      <c r="O129" s="6"/>
    </row>
    <row r="130" customFormat="1" spans="3:15">
      <c r="C130" s="2"/>
      <c r="E130" s="2"/>
      <c r="G130" s="3"/>
      <c r="I130" s="4"/>
      <c r="J130" s="4"/>
      <c r="K130" s="4"/>
      <c r="M130" s="79"/>
      <c r="O130" s="6"/>
    </row>
    <row r="131" customFormat="1" spans="3:15">
      <c r="C131" s="2"/>
      <c r="E131" s="2"/>
      <c r="G131" s="3"/>
      <c r="I131" s="4"/>
      <c r="J131" s="4"/>
      <c r="K131" s="4"/>
      <c r="M131" s="79"/>
      <c r="O131" s="6"/>
    </row>
    <row r="132" customFormat="1" spans="3:15">
      <c r="C132" s="2"/>
      <c r="E132" s="2"/>
      <c r="G132" s="3"/>
      <c r="I132" s="4"/>
      <c r="J132" s="4"/>
      <c r="K132" s="4"/>
      <c r="M132" s="79"/>
      <c r="O132" s="6"/>
    </row>
    <row r="133" customFormat="1" spans="3:15">
      <c r="C133" s="2"/>
      <c r="E133" s="2"/>
      <c r="G133" s="3"/>
      <c r="I133" s="4"/>
      <c r="J133" s="4"/>
      <c r="K133" s="4"/>
      <c r="M133" s="79"/>
      <c r="O133" s="6"/>
    </row>
    <row r="134" customFormat="1" spans="3:15">
      <c r="C134" s="2"/>
      <c r="E134" s="2"/>
      <c r="G134" s="3"/>
      <c r="I134" s="4"/>
      <c r="J134" s="4"/>
      <c r="K134" s="4"/>
      <c r="M134" s="79"/>
      <c r="O134" s="6"/>
    </row>
    <row r="135" customFormat="1" spans="3:15">
      <c r="C135" s="2"/>
      <c r="E135" s="2"/>
      <c r="G135" s="3"/>
      <c r="I135" s="4"/>
      <c r="J135" s="4"/>
      <c r="K135" s="4"/>
      <c r="M135" s="79"/>
      <c r="O135" s="6"/>
    </row>
    <row r="136" customFormat="1" spans="3:15">
      <c r="C136" s="2"/>
      <c r="E136" s="2"/>
      <c r="G136" s="3"/>
      <c r="I136" s="4"/>
      <c r="J136" s="4"/>
      <c r="K136" s="4"/>
      <c r="M136" s="79"/>
      <c r="O136" s="6"/>
    </row>
    <row r="137" customFormat="1" spans="3:15">
      <c r="C137" s="2"/>
      <c r="E137" s="2"/>
      <c r="G137" s="3"/>
      <c r="I137" s="4"/>
      <c r="J137" s="4"/>
      <c r="K137" s="4"/>
      <c r="M137" s="79"/>
      <c r="O137" s="6"/>
    </row>
    <row r="138" customFormat="1" spans="3:15">
      <c r="C138" s="2"/>
      <c r="E138" s="2"/>
      <c r="G138" s="3"/>
      <c r="I138" s="4"/>
      <c r="J138" s="4"/>
      <c r="K138" s="4"/>
      <c r="M138" s="79"/>
      <c r="O138" s="6"/>
    </row>
    <row r="139" customFormat="1" spans="3:15">
      <c r="C139" s="2"/>
      <c r="E139" s="2"/>
      <c r="G139" s="3"/>
      <c r="I139" s="4"/>
      <c r="J139" s="4"/>
      <c r="K139" s="4"/>
      <c r="M139" s="79"/>
      <c r="O139" s="6"/>
    </row>
    <row r="140" customFormat="1" spans="3:15">
      <c r="C140" s="2"/>
      <c r="E140" s="2"/>
      <c r="G140" s="3"/>
      <c r="I140" s="4"/>
      <c r="J140" s="4"/>
      <c r="K140" s="4"/>
      <c r="M140" s="79"/>
      <c r="O140" s="6"/>
    </row>
    <row r="141" customFormat="1" spans="3:15">
      <c r="C141" s="2"/>
      <c r="E141" s="2"/>
      <c r="G141" s="3"/>
      <c r="I141" s="4"/>
      <c r="J141" s="4"/>
      <c r="K141" s="4"/>
      <c r="M141" s="79"/>
      <c r="O141" s="6"/>
    </row>
    <row r="142" customFormat="1" spans="3:15">
      <c r="C142" s="2"/>
      <c r="E142" s="2"/>
      <c r="G142" s="3"/>
      <c r="I142" s="4"/>
      <c r="J142" s="4"/>
      <c r="K142" s="4"/>
      <c r="M142" s="79"/>
      <c r="O142" s="6"/>
    </row>
    <row r="143" customFormat="1" spans="3:15">
      <c r="C143" s="2"/>
      <c r="E143" s="2"/>
      <c r="G143" s="3"/>
      <c r="I143" s="4"/>
      <c r="J143" s="4"/>
      <c r="K143" s="4"/>
      <c r="M143" s="79"/>
      <c r="O143" s="6"/>
    </row>
    <row r="144" customFormat="1" spans="3:15">
      <c r="C144" s="2"/>
      <c r="E144" s="2"/>
      <c r="G144" s="3"/>
      <c r="I144" s="4"/>
      <c r="J144" s="4"/>
      <c r="K144" s="4"/>
      <c r="M144" s="79"/>
      <c r="O144" s="6"/>
    </row>
    <row r="145" customFormat="1" spans="3:15">
      <c r="C145" s="2"/>
      <c r="E145" s="2"/>
      <c r="G145" s="3"/>
      <c r="I145" s="4"/>
      <c r="J145" s="4"/>
      <c r="K145" s="4"/>
      <c r="M145" s="79"/>
      <c r="O145" s="6"/>
    </row>
    <row r="146" customFormat="1" spans="3:15">
      <c r="C146" s="2"/>
      <c r="E146" s="2"/>
      <c r="G146" s="3"/>
      <c r="I146" s="4"/>
      <c r="J146" s="4"/>
      <c r="K146" s="4"/>
      <c r="M146" s="79"/>
      <c r="O146" s="6"/>
    </row>
    <row r="147" customFormat="1" spans="3:15">
      <c r="C147" s="2"/>
      <c r="E147" s="2"/>
      <c r="G147" s="3"/>
      <c r="I147" s="4"/>
      <c r="J147" s="4"/>
      <c r="K147" s="4"/>
      <c r="M147" s="79"/>
      <c r="O147" s="6"/>
    </row>
    <row r="148" customFormat="1" spans="3:15">
      <c r="C148" s="2"/>
      <c r="E148" s="2"/>
      <c r="G148" s="3"/>
      <c r="I148" s="4"/>
      <c r="J148" s="4"/>
      <c r="K148" s="4"/>
      <c r="M148" s="79"/>
      <c r="O148" s="6"/>
    </row>
    <row r="149" customFormat="1" spans="3:15">
      <c r="C149" s="2"/>
      <c r="E149" s="2"/>
      <c r="G149" s="3"/>
      <c r="I149" s="4"/>
      <c r="J149" s="4"/>
      <c r="K149" s="4"/>
      <c r="M149" s="79"/>
      <c r="O149" s="6"/>
    </row>
    <row r="150" customFormat="1" spans="3:15">
      <c r="C150" s="2"/>
      <c r="E150" s="2"/>
      <c r="G150" s="3"/>
      <c r="I150" s="4"/>
      <c r="J150" s="4"/>
      <c r="K150" s="4"/>
      <c r="M150" s="79"/>
      <c r="O150" s="6"/>
    </row>
    <row r="151" customFormat="1" spans="3:15">
      <c r="C151" s="2"/>
      <c r="E151" s="2"/>
      <c r="G151" s="3"/>
      <c r="I151" s="4"/>
      <c r="J151" s="4"/>
      <c r="K151" s="4"/>
      <c r="M151" s="79"/>
      <c r="O151" s="6"/>
    </row>
    <row r="152" customFormat="1" spans="3:15">
      <c r="C152" s="2"/>
      <c r="E152" s="2"/>
      <c r="G152" s="3"/>
      <c r="I152" s="4"/>
      <c r="J152" s="4"/>
      <c r="K152" s="4"/>
      <c r="M152" s="79"/>
      <c r="O152" s="6"/>
    </row>
    <row r="153" customFormat="1" spans="3:15">
      <c r="C153" s="2"/>
      <c r="E153" s="2"/>
      <c r="G153" s="3"/>
      <c r="I153" s="4"/>
      <c r="J153" s="4"/>
      <c r="K153" s="4"/>
      <c r="M153" s="79"/>
      <c r="O153" s="6"/>
    </row>
    <row r="154" customFormat="1" spans="3:15">
      <c r="C154" s="2"/>
      <c r="E154" s="2"/>
      <c r="G154" s="3"/>
      <c r="I154" s="4"/>
      <c r="J154" s="4"/>
      <c r="K154" s="4"/>
      <c r="M154" s="79"/>
      <c r="O154" s="6"/>
    </row>
    <row r="155" customFormat="1" spans="3:15">
      <c r="C155" s="2"/>
      <c r="E155" s="2"/>
      <c r="G155" s="3"/>
      <c r="I155" s="4"/>
      <c r="J155" s="4"/>
      <c r="K155" s="4"/>
      <c r="M155" s="79"/>
      <c r="O155" s="6"/>
    </row>
    <row r="156" customFormat="1" spans="3:15">
      <c r="C156" s="2"/>
      <c r="E156" s="2"/>
      <c r="G156" s="3"/>
      <c r="I156" s="4"/>
      <c r="J156" s="4"/>
      <c r="K156" s="4"/>
      <c r="M156" s="79"/>
      <c r="O156" s="6"/>
    </row>
    <row r="157" customFormat="1" spans="3:15">
      <c r="C157" s="2"/>
      <c r="E157" s="2"/>
      <c r="G157" s="3"/>
      <c r="I157" s="4"/>
      <c r="J157" s="4"/>
      <c r="K157" s="4"/>
      <c r="M157" s="79"/>
      <c r="O157" s="6"/>
    </row>
    <row r="158" customFormat="1" spans="3:15">
      <c r="C158" s="2"/>
      <c r="E158" s="2"/>
      <c r="G158" s="3"/>
      <c r="I158" s="4"/>
      <c r="J158" s="4"/>
      <c r="K158" s="4"/>
      <c r="M158" s="79"/>
      <c r="O158" s="6"/>
    </row>
    <row r="159" customFormat="1" spans="3:15">
      <c r="C159" s="2"/>
      <c r="E159" s="2"/>
      <c r="G159" s="3"/>
      <c r="I159" s="4"/>
      <c r="J159" s="4"/>
      <c r="K159" s="4"/>
      <c r="M159" s="79"/>
      <c r="O159" s="6"/>
    </row>
    <row r="160" customFormat="1" spans="3:15">
      <c r="C160" s="2"/>
      <c r="E160" s="2"/>
      <c r="G160" s="3"/>
      <c r="I160" s="4"/>
      <c r="J160" s="4"/>
      <c r="K160" s="4"/>
      <c r="M160" s="79"/>
      <c r="O160" s="6"/>
    </row>
    <row r="161" customFormat="1" spans="3:15">
      <c r="C161" s="2"/>
      <c r="E161" s="2"/>
      <c r="G161" s="3"/>
      <c r="I161" s="4"/>
      <c r="J161" s="4"/>
      <c r="K161" s="4"/>
      <c r="M161" s="79"/>
      <c r="O161" s="6"/>
    </row>
  </sheetData>
  <mergeCells count="18">
    <mergeCell ref="A1:R1"/>
    <mergeCell ref="A2:E2"/>
    <mergeCell ref="A4:K4"/>
    <mergeCell ref="A13:K13"/>
    <mergeCell ref="A15:K15"/>
    <mergeCell ref="A21:K21"/>
    <mergeCell ref="A23:K23"/>
    <mergeCell ref="A25:K25"/>
    <mergeCell ref="A28:K28"/>
    <mergeCell ref="A30:K30"/>
    <mergeCell ref="A38:K38"/>
    <mergeCell ref="A45:K45"/>
    <mergeCell ref="A50:K50"/>
    <mergeCell ref="A53:K53"/>
    <mergeCell ref="A57:K57"/>
    <mergeCell ref="A60:K60"/>
    <mergeCell ref="A62:K62"/>
    <mergeCell ref="A64:H64"/>
  </mergeCells>
  <pageMargins left="0.751388888888889" right="0.751388888888889" top="1" bottom="1" header="0.511805555555556" footer="0.511805555555556"/>
  <pageSetup paperSize="8" scale="9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95"/>
  <sheetViews>
    <sheetView workbookViewId="0">
      <pane xSplit="11" ySplit="4" topLeftCell="L5" activePane="bottomRight" state="frozen"/>
      <selection/>
      <selection pane="topRight"/>
      <selection pane="bottomLeft"/>
      <selection pane="bottomRight" activeCell="S11" sqref="S11"/>
    </sheetView>
  </sheetViews>
  <sheetFormatPr defaultColWidth="9" defaultRowHeight="13.5"/>
  <cols>
    <col min="3" max="3" width="10.125" style="2"/>
    <col min="5" max="5" width="11.875" style="2" customWidth="1"/>
    <col min="6" max="6" width="29.5" customWidth="1"/>
    <col min="7" max="7" width="9" style="3"/>
    <col min="8" max="8" width="22.125" customWidth="1"/>
    <col min="9" max="9" width="6.875" style="4" customWidth="1"/>
    <col min="10" max="10" width="6" style="4" customWidth="1"/>
    <col min="11" max="11" width="9" style="4"/>
    <col min="12" max="12" width="16"/>
    <col min="13" max="13" width="14.375" style="5" customWidth="1"/>
    <col min="14" max="14" width="16"/>
    <col min="15" max="15" width="12.125" style="6"/>
    <col min="17" max="17" width="8.25" customWidth="1"/>
  </cols>
  <sheetData>
    <row r="1" customFormat="1" ht="32" customHeight="1" spans="1:18">
      <c r="A1" s="7" t="s">
        <v>28</v>
      </c>
      <c r="B1" s="7"/>
      <c r="C1" s="8"/>
      <c r="D1" s="7"/>
      <c r="E1" s="8"/>
      <c r="F1" s="7"/>
      <c r="G1" s="7"/>
      <c r="H1" s="7"/>
      <c r="I1" s="7"/>
      <c r="J1" s="7"/>
      <c r="K1" s="7"/>
      <c r="L1" s="7"/>
      <c r="M1" s="44"/>
      <c r="N1" s="7"/>
      <c r="O1" s="7"/>
      <c r="P1" s="7"/>
      <c r="Q1" s="7"/>
      <c r="R1" s="7"/>
    </row>
    <row r="2" customFormat="1" ht="32" customHeight="1" spans="1:18">
      <c r="A2" s="9" t="s">
        <v>1</v>
      </c>
      <c r="B2" s="9"/>
      <c r="C2" s="2"/>
      <c r="D2" s="9"/>
      <c r="E2" s="2"/>
      <c r="F2" s="4"/>
      <c r="G2" s="10"/>
      <c r="H2" s="4"/>
      <c r="I2" s="4"/>
      <c r="J2" s="4"/>
      <c r="K2" s="4"/>
      <c r="L2" s="4"/>
      <c r="M2" s="45"/>
      <c r="N2" s="4" t="s">
        <v>2</v>
      </c>
      <c r="O2" s="46"/>
      <c r="P2" s="4"/>
      <c r="Q2" s="4"/>
      <c r="R2" s="4"/>
    </row>
    <row r="3" customFormat="1" ht="53" customHeight="1" spans="1:18">
      <c r="A3" s="11" t="s">
        <v>29</v>
      </c>
      <c r="B3" s="11" t="s">
        <v>30</v>
      </c>
      <c r="C3" s="12" t="s">
        <v>31</v>
      </c>
      <c r="D3" s="11" t="s">
        <v>32</v>
      </c>
      <c r="E3" s="12" t="s">
        <v>33</v>
      </c>
      <c r="F3" s="11" t="s">
        <v>34</v>
      </c>
      <c r="G3" s="13" t="s">
        <v>35</v>
      </c>
      <c r="H3" s="11" t="s">
        <v>36</v>
      </c>
      <c r="I3" s="47" t="s">
        <v>37</v>
      </c>
      <c r="J3" s="47" t="s">
        <v>38</v>
      </c>
      <c r="K3" s="47" t="s">
        <v>39</v>
      </c>
      <c r="L3" s="11" t="s">
        <v>6</v>
      </c>
      <c r="M3" s="48" t="s">
        <v>7</v>
      </c>
      <c r="N3" s="49" t="s">
        <v>40</v>
      </c>
      <c r="O3" s="50" t="s">
        <v>41</v>
      </c>
      <c r="P3" s="51" t="s">
        <v>42</v>
      </c>
      <c r="Q3" s="51" t="s">
        <v>43</v>
      </c>
      <c r="R3" s="11" t="s">
        <v>44</v>
      </c>
    </row>
    <row r="4" customFormat="1" ht="36" customHeight="1" spans="1:18">
      <c r="A4" s="103" t="s">
        <v>45</v>
      </c>
      <c r="B4" s="104"/>
      <c r="C4" s="105"/>
      <c r="D4" s="104"/>
      <c r="E4" s="105"/>
      <c r="F4" s="104"/>
      <c r="G4" s="106"/>
      <c r="H4" s="104"/>
      <c r="I4" s="104"/>
      <c r="J4" s="104"/>
      <c r="K4" s="116"/>
      <c r="L4" s="117">
        <f>L35+L46+L52+L54+L56+L58++L61+L63+L72+L79+L84+L87+L91+L94+L96+L98</f>
        <v>129615200</v>
      </c>
      <c r="M4" s="117">
        <f>M35+M46+M52+M54+M56+M58++M61+M63+M72+M79+M84+M87+M91+M94+M96+M98</f>
        <v>74296811.29</v>
      </c>
      <c r="N4" s="117">
        <f>N35+N46+N52+N54+N56+N58++N61+N63+N72+N79+N84+N87+N91+N94+N96+N98</f>
        <v>55318388.71</v>
      </c>
      <c r="O4" s="53">
        <f t="shared" ref="O4:O13" si="0">M4/L4</f>
        <v>0.573210636483993</v>
      </c>
      <c r="P4" s="54"/>
      <c r="Q4" s="52"/>
      <c r="R4" s="71"/>
    </row>
    <row r="5" customFormat="1" ht="48" spans="1:18">
      <c r="A5" s="17" t="s">
        <v>46</v>
      </c>
      <c r="B5" s="17" t="s">
        <v>47</v>
      </c>
      <c r="C5" s="18">
        <v>44907</v>
      </c>
      <c r="D5" s="13" t="s">
        <v>48</v>
      </c>
      <c r="E5" s="19">
        <v>44939</v>
      </c>
      <c r="F5" s="13" t="s">
        <v>49</v>
      </c>
      <c r="G5" s="20" t="s">
        <v>50</v>
      </c>
      <c r="H5" s="21" t="s">
        <v>51</v>
      </c>
      <c r="I5" s="51" t="s">
        <v>52</v>
      </c>
      <c r="J5" s="51" t="s">
        <v>53</v>
      </c>
      <c r="K5" s="51" t="s">
        <v>54</v>
      </c>
      <c r="L5" s="55">
        <v>4837500</v>
      </c>
      <c r="M5" s="118">
        <v>4424000</v>
      </c>
      <c r="N5" s="57">
        <f t="shared" ref="N5:N13" si="1">L5-M5</f>
        <v>413500</v>
      </c>
      <c r="O5" s="58">
        <f t="shared" si="0"/>
        <v>0.914521963824289</v>
      </c>
      <c r="P5" s="59" t="s">
        <v>54</v>
      </c>
      <c r="Q5" s="62" t="s">
        <v>55</v>
      </c>
      <c r="R5" s="76" t="s">
        <v>56</v>
      </c>
    </row>
    <row r="6" customFormat="1" ht="46" customHeight="1" spans="1:18">
      <c r="A6" s="17" t="s">
        <v>57</v>
      </c>
      <c r="B6" s="17" t="s">
        <v>58</v>
      </c>
      <c r="C6" s="18">
        <v>44903</v>
      </c>
      <c r="D6" s="13" t="s">
        <v>59</v>
      </c>
      <c r="E6" s="19">
        <v>44943</v>
      </c>
      <c r="F6" s="24" t="s">
        <v>60</v>
      </c>
      <c r="G6" s="76" t="s">
        <v>50</v>
      </c>
      <c r="H6" s="20" t="s">
        <v>61</v>
      </c>
      <c r="I6" s="59" t="s">
        <v>62</v>
      </c>
      <c r="J6" s="51" t="s">
        <v>53</v>
      </c>
      <c r="K6" s="51" t="s">
        <v>54</v>
      </c>
      <c r="L6" s="55">
        <v>9156000</v>
      </c>
      <c r="M6" s="56">
        <v>3226965.35</v>
      </c>
      <c r="N6" s="57">
        <f t="shared" si="1"/>
        <v>5929034.65</v>
      </c>
      <c r="O6" s="58">
        <f t="shared" si="0"/>
        <v>0.352442698776758</v>
      </c>
      <c r="P6" s="59" t="s">
        <v>54</v>
      </c>
      <c r="Q6" s="62" t="s">
        <v>55</v>
      </c>
      <c r="R6" s="147" t="s">
        <v>63</v>
      </c>
    </row>
    <row r="7" customFormat="1" ht="46" customHeight="1" spans="1:18">
      <c r="A7" s="17" t="s">
        <v>57</v>
      </c>
      <c r="B7" s="17" t="s">
        <v>58</v>
      </c>
      <c r="C7" s="18">
        <v>44903</v>
      </c>
      <c r="D7" s="13" t="s">
        <v>59</v>
      </c>
      <c r="E7" s="19">
        <v>44943</v>
      </c>
      <c r="F7" s="24" t="s">
        <v>64</v>
      </c>
      <c r="G7" s="76" t="s">
        <v>50</v>
      </c>
      <c r="H7" s="20" t="s">
        <v>65</v>
      </c>
      <c r="I7" s="59" t="s">
        <v>62</v>
      </c>
      <c r="J7" s="51" t="s">
        <v>53</v>
      </c>
      <c r="K7" s="51" t="s">
        <v>54</v>
      </c>
      <c r="L7" s="55">
        <v>7784000</v>
      </c>
      <c r="M7" s="56">
        <v>2773034.65</v>
      </c>
      <c r="N7" s="57">
        <f t="shared" si="1"/>
        <v>5010965.35</v>
      </c>
      <c r="O7" s="58">
        <f t="shared" si="0"/>
        <v>0.356248028006167</v>
      </c>
      <c r="P7" s="59" t="s">
        <v>54</v>
      </c>
      <c r="Q7" s="62" t="s">
        <v>55</v>
      </c>
      <c r="R7" s="147" t="s">
        <v>63</v>
      </c>
    </row>
    <row r="8" customFormat="1" ht="46" customHeight="1" spans="1:18">
      <c r="A8" s="13" t="s">
        <v>66</v>
      </c>
      <c r="B8" s="22" t="s">
        <v>67</v>
      </c>
      <c r="C8" s="18">
        <v>45076</v>
      </c>
      <c r="D8" s="13" t="s">
        <v>68</v>
      </c>
      <c r="E8" s="19">
        <v>45107</v>
      </c>
      <c r="F8" s="23" t="s">
        <v>69</v>
      </c>
      <c r="G8" s="13" t="s">
        <v>50</v>
      </c>
      <c r="H8" s="20" t="s">
        <v>65</v>
      </c>
      <c r="I8" s="59" t="s">
        <v>62</v>
      </c>
      <c r="J8" s="51" t="s">
        <v>53</v>
      </c>
      <c r="K8" s="51" t="s">
        <v>54</v>
      </c>
      <c r="L8" s="55">
        <v>1095000</v>
      </c>
      <c r="M8" s="56"/>
      <c r="N8" s="57">
        <f t="shared" si="1"/>
        <v>1095000</v>
      </c>
      <c r="O8" s="58">
        <f t="shared" si="0"/>
        <v>0</v>
      </c>
      <c r="P8" s="59" t="s">
        <v>54</v>
      </c>
      <c r="Q8" s="62" t="s">
        <v>55</v>
      </c>
      <c r="R8" s="147" t="s">
        <v>63</v>
      </c>
    </row>
    <row r="9" customFormat="1" ht="46" customHeight="1" spans="1:18">
      <c r="A9" s="13" t="s">
        <v>70</v>
      </c>
      <c r="B9" s="22" t="s">
        <v>71</v>
      </c>
      <c r="C9" s="18">
        <v>44727</v>
      </c>
      <c r="D9" s="13" t="s">
        <v>72</v>
      </c>
      <c r="E9" s="18">
        <v>45180</v>
      </c>
      <c r="F9" s="23" t="s">
        <v>73</v>
      </c>
      <c r="G9" s="13" t="s">
        <v>50</v>
      </c>
      <c r="H9" s="20" t="s">
        <v>65</v>
      </c>
      <c r="I9" s="51" t="s">
        <v>52</v>
      </c>
      <c r="J9" s="60" t="s">
        <v>74</v>
      </c>
      <c r="K9" s="51" t="s">
        <v>54</v>
      </c>
      <c r="L9" s="55">
        <v>3000000</v>
      </c>
      <c r="M9" s="56"/>
      <c r="N9" s="57">
        <f t="shared" si="1"/>
        <v>3000000</v>
      </c>
      <c r="O9" s="58">
        <f t="shared" si="0"/>
        <v>0</v>
      </c>
      <c r="P9" s="59" t="s">
        <v>54</v>
      </c>
      <c r="Q9" s="62" t="s">
        <v>55</v>
      </c>
      <c r="R9" s="76" t="s">
        <v>56</v>
      </c>
    </row>
    <row r="10" customFormat="1" ht="63" customHeight="1" spans="1:18">
      <c r="A10" s="13" t="s">
        <v>75</v>
      </c>
      <c r="B10" s="17" t="s">
        <v>76</v>
      </c>
      <c r="C10" s="18">
        <v>44945</v>
      </c>
      <c r="D10" s="13" t="s">
        <v>77</v>
      </c>
      <c r="E10" s="19">
        <v>44960</v>
      </c>
      <c r="F10" s="24" t="s">
        <v>78</v>
      </c>
      <c r="G10" s="21" t="s">
        <v>50</v>
      </c>
      <c r="H10" s="25" t="s">
        <v>79</v>
      </c>
      <c r="I10" s="51" t="s">
        <v>52</v>
      </c>
      <c r="J10" s="60" t="s">
        <v>74</v>
      </c>
      <c r="K10" s="51" t="s">
        <v>54</v>
      </c>
      <c r="L10" s="61">
        <v>2187500</v>
      </c>
      <c r="M10" s="56">
        <v>2187500</v>
      </c>
      <c r="N10" s="57">
        <f t="shared" si="1"/>
        <v>0</v>
      </c>
      <c r="O10" s="58">
        <f t="shared" si="0"/>
        <v>1</v>
      </c>
      <c r="P10" s="62" t="s">
        <v>54</v>
      </c>
      <c r="Q10" s="62" t="s">
        <v>55</v>
      </c>
      <c r="R10" s="76" t="s">
        <v>56</v>
      </c>
    </row>
    <row r="11" s="1" customFormat="1" ht="63" customHeight="1" spans="1:18">
      <c r="A11" s="13" t="s">
        <v>70</v>
      </c>
      <c r="B11" s="22" t="s">
        <v>71</v>
      </c>
      <c r="C11" s="18">
        <v>44727</v>
      </c>
      <c r="D11" s="13" t="s">
        <v>72</v>
      </c>
      <c r="E11" s="18">
        <v>45107</v>
      </c>
      <c r="F11" s="23" t="s">
        <v>80</v>
      </c>
      <c r="G11" s="21" t="s">
        <v>50</v>
      </c>
      <c r="H11" s="25" t="s">
        <v>79</v>
      </c>
      <c r="I11" s="51" t="s">
        <v>52</v>
      </c>
      <c r="J11" s="63" t="s">
        <v>74</v>
      </c>
      <c r="K11" s="51" t="s">
        <v>54</v>
      </c>
      <c r="L11" s="64">
        <v>2622300</v>
      </c>
      <c r="M11" s="56">
        <v>2513500</v>
      </c>
      <c r="N11" s="65">
        <f t="shared" si="1"/>
        <v>108800</v>
      </c>
      <c r="O11" s="66">
        <f t="shared" si="0"/>
        <v>0.958509705220608</v>
      </c>
      <c r="P11" s="62" t="s">
        <v>54</v>
      </c>
      <c r="Q11" s="62" t="s">
        <v>55</v>
      </c>
      <c r="R11" s="76" t="s">
        <v>56</v>
      </c>
    </row>
    <row r="12" s="1" customFormat="1" ht="68" customHeight="1" spans="1:18">
      <c r="A12" s="24" t="s">
        <v>81</v>
      </c>
      <c r="B12" s="25" t="s">
        <v>82</v>
      </c>
      <c r="C12" s="18">
        <v>45098</v>
      </c>
      <c r="D12" s="13" t="s">
        <v>83</v>
      </c>
      <c r="E12" s="19">
        <v>45107</v>
      </c>
      <c r="F12" s="140" t="s">
        <v>84</v>
      </c>
      <c r="G12" s="21" t="s">
        <v>50</v>
      </c>
      <c r="H12" s="25" t="s">
        <v>85</v>
      </c>
      <c r="I12" s="51" t="s">
        <v>62</v>
      </c>
      <c r="J12" s="63" t="s">
        <v>53</v>
      </c>
      <c r="K12" s="51" t="s">
        <v>54</v>
      </c>
      <c r="L12" s="64">
        <v>3050000</v>
      </c>
      <c r="M12" s="56"/>
      <c r="N12" s="65">
        <f t="shared" si="1"/>
        <v>3050000</v>
      </c>
      <c r="O12" s="66">
        <f t="shared" si="0"/>
        <v>0</v>
      </c>
      <c r="P12" s="62" t="s">
        <v>54</v>
      </c>
      <c r="Q12" s="62" t="s">
        <v>55</v>
      </c>
      <c r="R12" s="76"/>
    </row>
    <row r="13" s="1" customFormat="1" ht="59" customHeight="1" spans="1:18">
      <c r="A13" s="24" t="s">
        <v>81</v>
      </c>
      <c r="B13" s="25" t="s">
        <v>82</v>
      </c>
      <c r="C13" s="18">
        <v>45098</v>
      </c>
      <c r="D13" s="13" t="s">
        <v>83</v>
      </c>
      <c r="E13" s="19">
        <v>45107</v>
      </c>
      <c r="F13" s="140" t="s">
        <v>84</v>
      </c>
      <c r="G13" s="21" t="s">
        <v>50</v>
      </c>
      <c r="H13" s="140" t="s">
        <v>86</v>
      </c>
      <c r="I13" s="51" t="s">
        <v>62</v>
      </c>
      <c r="J13" s="63" t="s">
        <v>53</v>
      </c>
      <c r="K13" s="51" t="s">
        <v>54</v>
      </c>
      <c r="L13" s="55">
        <v>639200</v>
      </c>
      <c r="M13" s="56"/>
      <c r="N13" s="65">
        <f t="shared" si="1"/>
        <v>639200</v>
      </c>
      <c r="O13" s="66">
        <f t="shared" si="0"/>
        <v>0</v>
      </c>
      <c r="P13" s="62" t="s">
        <v>54</v>
      </c>
      <c r="Q13" s="62" t="s">
        <v>55</v>
      </c>
      <c r="R13" s="76"/>
    </row>
    <row r="14" s="1" customFormat="1" ht="46" customHeight="1" spans="1:18">
      <c r="A14" s="13" t="s">
        <v>87</v>
      </c>
      <c r="B14" s="25" t="s">
        <v>88</v>
      </c>
      <c r="C14" s="18">
        <v>45008</v>
      </c>
      <c r="D14" s="13" t="s">
        <v>89</v>
      </c>
      <c r="E14" s="19">
        <v>45034</v>
      </c>
      <c r="F14" s="13" t="s">
        <v>90</v>
      </c>
      <c r="G14" s="21" t="s">
        <v>50</v>
      </c>
      <c r="H14" s="13" t="s">
        <v>91</v>
      </c>
      <c r="I14" s="59" t="s">
        <v>62</v>
      </c>
      <c r="J14" s="63" t="s">
        <v>74</v>
      </c>
      <c r="K14" s="51" t="s">
        <v>54</v>
      </c>
      <c r="L14" s="55">
        <v>130000</v>
      </c>
      <c r="M14" s="56"/>
      <c r="N14" s="65">
        <f t="shared" ref="N14:N23" si="2">L14-M14</f>
        <v>130000</v>
      </c>
      <c r="O14" s="66">
        <f t="shared" ref="O14:O33" si="3">M14/L14</f>
        <v>0</v>
      </c>
      <c r="P14" s="59" t="s">
        <v>55</v>
      </c>
      <c r="Q14" s="62" t="s">
        <v>55</v>
      </c>
      <c r="R14" s="147"/>
    </row>
    <row r="15" s="1" customFormat="1" ht="46" customHeight="1" spans="1:18">
      <c r="A15" s="13"/>
      <c r="B15" s="25"/>
      <c r="C15" s="18"/>
      <c r="D15" s="13" t="s">
        <v>92</v>
      </c>
      <c r="E15" s="19">
        <v>45051</v>
      </c>
      <c r="F15" s="13" t="s">
        <v>93</v>
      </c>
      <c r="G15" s="21" t="s">
        <v>50</v>
      </c>
      <c r="H15" s="13" t="s">
        <v>91</v>
      </c>
      <c r="I15" s="59" t="s">
        <v>52</v>
      </c>
      <c r="J15" s="51" t="s">
        <v>94</v>
      </c>
      <c r="K15" s="51" t="s">
        <v>54</v>
      </c>
      <c r="L15" s="55">
        <v>966100</v>
      </c>
      <c r="M15" s="56">
        <v>966100</v>
      </c>
      <c r="N15" s="65">
        <f t="shared" si="2"/>
        <v>0</v>
      </c>
      <c r="O15" s="66">
        <f t="shared" si="3"/>
        <v>1</v>
      </c>
      <c r="P15" s="59" t="s">
        <v>55</v>
      </c>
      <c r="Q15" s="62" t="s">
        <v>55</v>
      </c>
      <c r="R15" s="76" t="s">
        <v>56</v>
      </c>
    </row>
    <row r="16" s="1" customFormat="1" ht="46" customHeight="1" spans="1:18">
      <c r="A16" s="13"/>
      <c r="B16" s="25"/>
      <c r="C16" s="18"/>
      <c r="D16" s="13" t="s">
        <v>95</v>
      </c>
      <c r="E16" s="19">
        <v>45051</v>
      </c>
      <c r="F16" s="13" t="s">
        <v>96</v>
      </c>
      <c r="G16" s="21" t="s">
        <v>50</v>
      </c>
      <c r="H16" s="13" t="s">
        <v>91</v>
      </c>
      <c r="I16" s="59" t="s">
        <v>62</v>
      </c>
      <c r="J16" s="51" t="s">
        <v>94</v>
      </c>
      <c r="K16" s="51" t="s">
        <v>54</v>
      </c>
      <c r="L16" s="55">
        <v>334200</v>
      </c>
      <c r="M16" s="56"/>
      <c r="N16" s="65">
        <f t="shared" si="2"/>
        <v>334200</v>
      </c>
      <c r="O16" s="66">
        <f t="shared" si="3"/>
        <v>0</v>
      </c>
      <c r="P16" s="59" t="s">
        <v>55</v>
      </c>
      <c r="Q16" s="62" t="s">
        <v>55</v>
      </c>
      <c r="R16" s="147"/>
    </row>
    <row r="17" s="1" customFormat="1" ht="46" customHeight="1" spans="1:18">
      <c r="A17" s="13"/>
      <c r="B17" s="25"/>
      <c r="C17" s="18"/>
      <c r="D17" s="13" t="s">
        <v>97</v>
      </c>
      <c r="E17" s="19">
        <v>45051</v>
      </c>
      <c r="F17" s="107" t="s">
        <v>98</v>
      </c>
      <c r="G17" s="21" t="s">
        <v>50</v>
      </c>
      <c r="H17" s="13" t="s">
        <v>91</v>
      </c>
      <c r="I17" s="59" t="s">
        <v>52</v>
      </c>
      <c r="J17" s="51" t="s">
        <v>94</v>
      </c>
      <c r="K17" s="51" t="s">
        <v>54</v>
      </c>
      <c r="L17" s="55">
        <v>669700</v>
      </c>
      <c r="M17" s="56">
        <v>669700</v>
      </c>
      <c r="N17" s="65">
        <f t="shared" si="2"/>
        <v>0</v>
      </c>
      <c r="O17" s="66">
        <f t="shared" si="3"/>
        <v>1</v>
      </c>
      <c r="P17" s="59" t="s">
        <v>55</v>
      </c>
      <c r="Q17" s="62" t="s">
        <v>55</v>
      </c>
      <c r="R17" s="76" t="s">
        <v>56</v>
      </c>
    </row>
    <row r="18" s="1" customFormat="1" ht="46" customHeight="1" spans="1:18">
      <c r="A18" s="13"/>
      <c r="B18" s="25"/>
      <c r="C18" s="18"/>
      <c r="D18" s="13" t="s">
        <v>97</v>
      </c>
      <c r="E18" s="19">
        <v>45051</v>
      </c>
      <c r="F18" s="107" t="s">
        <v>98</v>
      </c>
      <c r="G18" s="21" t="s">
        <v>50</v>
      </c>
      <c r="H18" s="13" t="s">
        <v>91</v>
      </c>
      <c r="I18" s="59" t="s">
        <v>52</v>
      </c>
      <c r="J18" s="51" t="s">
        <v>94</v>
      </c>
      <c r="K18" s="51" t="s">
        <v>54</v>
      </c>
      <c r="L18" s="55">
        <v>100000</v>
      </c>
      <c r="M18" s="56">
        <v>100000</v>
      </c>
      <c r="N18" s="65">
        <f t="shared" si="2"/>
        <v>0</v>
      </c>
      <c r="O18" s="66">
        <f t="shared" si="3"/>
        <v>1</v>
      </c>
      <c r="P18" s="59" t="s">
        <v>55</v>
      </c>
      <c r="Q18" s="62" t="s">
        <v>54</v>
      </c>
      <c r="R18" s="76" t="s">
        <v>56</v>
      </c>
    </row>
    <row r="19" s="1" customFormat="1" ht="46" customHeight="1" spans="1:18">
      <c r="A19" s="141" t="s">
        <v>99</v>
      </c>
      <c r="B19" s="25" t="s">
        <v>100</v>
      </c>
      <c r="C19" s="18">
        <v>45036</v>
      </c>
      <c r="D19" s="13" t="s">
        <v>101</v>
      </c>
      <c r="E19" s="19">
        <v>45068</v>
      </c>
      <c r="F19" s="17" t="s">
        <v>102</v>
      </c>
      <c r="G19" s="13" t="s">
        <v>50</v>
      </c>
      <c r="H19" s="13" t="s">
        <v>103</v>
      </c>
      <c r="I19" s="59" t="s">
        <v>62</v>
      </c>
      <c r="J19" s="51" t="s">
        <v>74</v>
      </c>
      <c r="K19" s="51" t="s">
        <v>54</v>
      </c>
      <c r="L19" s="55">
        <v>170000</v>
      </c>
      <c r="M19" s="56"/>
      <c r="N19" s="65">
        <f t="shared" si="2"/>
        <v>170000</v>
      </c>
      <c r="O19" s="66">
        <f t="shared" si="3"/>
        <v>0</v>
      </c>
      <c r="P19" s="59" t="s">
        <v>54</v>
      </c>
      <c r="Q19" s="62" t="s">
        <v>55</v>
      </c>
      <c r="R19" s="76"/>
    </row>
    <row r="20" s="1" customFormat="1" ht="46" customHeight="1" spans="1:18">
      <c r="A20" s="141" t="s">
        <v>99</v>
      </c>
      <c r="B20" s="25" t="s">
        <v>100</v>
      </c>
      <c r="C20" s="18">
        <v>45036</v>
      </c>
      <c r="D20" s="13" t="s">
        <v>101</v>
      </c>
      <c r="E20" s="19">
        <v>45068</v>
      </c>
      <c r="F20" s="17" t="s">
        <v>102</v>
      </c>
      <c r="G20" s="13" t="s">
        <v>50</v>
      </c>
      <c r="H20" s="13" t="s">
        <v>104</v>
      </c>
      <c r="I20" s="59" t="s">
        <v>62</v>
      </c>
      <c r="J20" s="51" t="s">
        <v>74</v>
      </c>
      <c r="K20" s="51" t="s">
        <v>54</v>
      </c>
      <c r="L20" s="55">
        <v>200000</v>
      </c>
      <c r="M20" s="56"/>
      <c r="N20" s="65">
        <f t="shared" si="2"/>
        <v>200000</v>
      </c>
      <c r="O20" s="66">
        <f t="shared" si="3"/>
        <v>0</v>
      </c>
      <c r="P20" s="59" t="s">
        <v>54</v>
      </c>
      <c r="Q20" s="62" t="s">
        <v>55</v>
      </c>
      <c r="R20" s="76"/>
    </row>
    <row r="21" s="1" customFormat="1" ht="46" customHeight="1" spans="1:18">
      <c r="A21" s="141" t="s">
        <v>99</v>
      </c>
      <c r="B21" s="25" t="s">
        <v>100</v>
      </c>
      <c r="C21" s="18">
        <v>45036</v>
      </c>
      <c r="D21" s="13" t="s">
        <v>101</v>
      </c>
      <c r="E21" s="19">
        <v>45068</v>
      </c>
      <c r="F21" s="17" t="s">
        <v>102</v>
      </c>
      <c r="G21" s="13" t="s">
        <v>50</v>
      </c>
      <c r="H21" s="13" t="s">
        <v>105</v>
      </c>
      <c r="I21" s="59" t="s">
        <v>62</v>
      </c>
      <c r="J21" s="51" t="s">
        <v>74</v>
      </c>
      <c r="K21" s="51" t="s">
        <v>54</v>
      </c>
      <c r="L21" s="55">
        <v>210000</v>
      </c>
      <c r="M21" s="56"/>
      <c r="N21" s="65">
        <f t="shared" si="2"/>
        <v>210000</v>
      </c>
      <c r="O21" s="66">
        <f t="shared" si="3"/>
        <v>0</v>
      </c>
      <c r="P21" s="59" t="s">
        <v>54</v>
      </c>
      <c r="Q21" s="62" t="s">
        <v>55</v>
      </c>
      <c r="R21" s="76"/>
    </row>
    <row r="22" s="1" customFormat="1" ht="46" customHeight="1" spans="1:18">
      <c r="A22" s="141" t="s">
        <v>99</v>
      </c>
      <c r="B22" s="25" t="s">
        <v>100</v>
      </c>
      <c r="C22" s="18">
        <v>45036</v>
      </c>
      <c r="D22" s="13" t="s">
        <v>101</v>
      </c>
      <c r="E22" s="19">
        <v>45068</v>
      </c>
      <c r="F22" s="17" t="s">
        <v>102</v>
      </c>
      <c r="G22" s="13" t="s">
        <v>50</v>
      </c>
      <c r="H22" s="13" t="s">
        <v>106</v>
      </c>
      <c r="I22" s="59" t="s">
        <v>62</v>
      </c>
      <c r="J22" s="51" t="s">
        <v>74</v>
      </c>
      <c r="K22" s="51" t="s">
        <v>54</v>
      </c>
      <c r="L22" s="55">
        <v>159300</v>
      </c>
      <c r="M22" s="56">
        <v>9300</v>
      </c>
      <c r="N22" s="65">
        <f t="shared" si="2"/>
        <v>150000</v>
      </c>
      <c r="O22" s="66">
        <f t="shared" si="3"/>
        <v>0.0583804143126177</v>
      </c>
      <c r="P22" s="59" t="s">
        <v>54</v>
      </c>
      <c r="Q22" s="62" t="s">
        <v>55</v>
      </c>
      <c r="R22" s="76"/>
    </row>
    <row r="23" s="1" customFormat="1" ht="46" customHeight="1" spans="1:18">
      <c r="A23" s="13"/>
      <c r="B23" s="25"/>
      <c r="C23" s="18"/>
      <c r="D23" s="13" t="s">
        <v>107</v>
      </c>
      <c r="E23" s="19">
        <v>45068</v>
      </c>
      <c r="F23" s="107" t="s">
        <v>98</v>
      </c>
      <c r="G23" s="13" t="s">
        <v>50</v>
      </c>
      <c r="H23" s="13" t="s">
        <v>106</v>
      </c>
      <c r="I23" s="59" t="s">
        <v>52</v>
      </c>
      <c r="J23" s="51" t="s">
        <v>94</v>
      </c>
      <c r="K23" s="51" t="s">
        <v>54</v>
      </c>
      <c r="L23" s="55">
        <v>40700</v>
      </c>
      <c r="M23" s="56">
        <v>40700</v>
      </c>
      <c r="N23" s="65">
        <f t="shared" si="2"/>
        <v>0</v>
      </c>
      <c r="O23" s="66">
        <f t="shared" si="3"/>
        <v>1</v>
      </c>
      <c r="P23" s="59" t="s">
        <v>54</v>
      </c>
      <c r="Q23" s="62" t="s">
        <v>55</v>
      </c>
      <c r="R23" s="76" t="s">
        <v>56</v>
      </c>
    </row>
    <row r="24" s="1" customFormat="1" ht="46" customHeight="1" spans="1:18">
      <c r="A24" s="13" t="s">
        <v>108</v>
      </c>
      <c r="B24" s="25" t="s">
        <v>109</v>
      </c>
      <c r="C24" s="18">
        <v>45065</v>
      </c>
      <c r="D24" s="13" t="s">
        <v>110</v>
      </c>
      <c r="E24" s="18">
        <v>45087</v>
      </c>
      <c r="F24" s="17" t="s">
        <v>111</v>
      </c>
      <c r="G24" s="13" t="s">
        <v>50</v>
      </c>
      <c r="H24" s="108" t="s">
        <v>112</v>
      </c>
      <c r="I24" s="59" t="s">
        <v>52</v>
      </c>
      <c r="J24" s="51" t="s">
        <v>53</v>
      </c>
      <c r="K24" s="51" t="s">
        <v>54</v>
      </c>
      <c r="L24" s="55">
        <v>1074000</v>
      </c>
      <c r="M24" s="56"/>
      <c r="N24" s="65">
        <f t="shared" ref="N24:N34" si="4">L24-M24</f>
        <v>1074000</v>
      </c>
      <c r="O24" s="66">
        <f t="shared" si="3"/>
        <v>0</v>
      </c>
      <c r="P24" s="59" t="s">
        <v>54</v>
      </c>
      <c r="Q24" s="62" t="s">
        <v>55</v>
      </c>
      <c r="R24" s="76" t="s">
        <v>56</v>
      </c>
    </row>
    <row r="25" s="1" customFormat="1" ht="46" customHeight="1" spans="1:18">
      <c r="A25" s="13" t="s">
        <v>108</v>
      </c>
      <c r="B25" s="25" t="s">
        <v>109</v>
      </c>
      <c r="C25" s="18">
        <v>45065</v>
      </c>
      <c r="D25" s="13" t="s">
        <v>110</v>
      </c>
      <c r="E25" s="18">
        <v>45087</v>
      </c>
      <c r="F25" s="17" t="s">
        <v>111</v>
      </c>
      <c r="G25" s="13" t="s">
        <v>50</v>
      </c>
      <c r="H25" s="26" t="s">
        <v>112</v>
      </c>
      <c r="I25" s="59" t="s">
        <v>52</v>
      </c>
      <c r="J25" s="51" t="s">
        <v>53</v>
      </c>
      <c r="K25" s="51" t="s">
        <v>54</v>
      </c>
      <c r="L25" s="55">
        <v>370000</v>
      </c>
      <c r="M25" s="56"/>
      <c r="N25" s="65">
        <f t="shared" si="4"/>
        <v>370000</v>
      </c>
      <c r="O25" s="66">
        <f t="shared" si="3"/>
        <v>0</v>
      </c>
      <c r="P25" s="59" t="s">
        <v>54</v>
      </c>
      <c r="Q25" s="62" t="s">
        <v>55</v>
      </c>
      <c r="R25" s="76" t="s">
        <v>113</v>
      </c>
    </row>
    <row r="26" s="1" customFormat="1" ht="46" customHeight="1" spans="1:18">
      <c r="A26" s="13" t="s">
        <v>70</v>
      </c>
      <c r="B26" s="22" t="s">
        <v>71</v>
      </c>
      <c r="C26" s="18">
        <v>44727</v>
      </c>
      <c r="D26" s="13" t="s">
        <v>72</v>
      </c>
      <c r="E26" s="18">
        <v>45107</v>
      </c>
      <c r="F26" s="23" t="s">
        <v>80</v>
      </c>
      <c r="G26" s="13" t="s">
        <v>50</v>
      </c>
      <c r="H26" s="109" t="s">
        <v>112</v>
      </c>
      <c r="I26" s="59" t="s">
        <v>52</v>
      </c>
      <c r="J26" s="51" t="s">
        <v>74</v>
      </c>
      <c r="K26" s="51" t="s">
        <v>54</v>
      </c>
      <c r="L26" s="55">
        <v>556000</v>
      </c>
      <c r="M26" s="56"/>
      <c r="N26" s="65">
        <f t="shared" si="4"/>
        <v>556000</v>
      </c>
      <c r="O26" s="66">
        <f t="shared" si="3"/>
        <v>0</v>
      </c>
      <c r="P26" s="59" t="s">
        <v>54</v>
      </c>
      <c r="Q26" s="62" t="s">
        <v>55</v>
      </c>
      <c r="R26" s="76" t="s">
        <v>56</v>
      </c>
    </row>
    <row r="27" s="1" customFormat="1" ht="46" customHeight="1" spans="1:18">
      <c r="A27" s="13"/>
      <c r="B27" s="25"/>
      <c r="C27" s="18"/>
      <c r="D27" s="13" t="s">
        <v>114</v>
      </c>
      <c r="E27" s="19">
        <v>44987</v>
      </c>
      <c r="F27" s="110" t="s">
        <v>115</v>
      </c>
      <c r="G27" s="13" t="s">
        <v>50</v>
      </c>
      <c r="H27" s="111" t="s">
        <v>116</v>
      </c>
      <c r="I27" s="59" t="s">
        <v>52</v>
      </c>
      <c r="J27" s="51" t="s">
        <v>94</v>
      </c>
      <c r="K27" s="51" t="s">
        <v>55</v>
      </c>
      <c r="L27" s="55">
        <v>2000000</v>
      </c>
      <c r="M27" s="56">
        <v>1986980</v>
      </c>
      <c r="N27" s="65">
        <f t="shared" si="4"/>
        <v>13020</v>
      </c>
      <c r="O27" s="66">
        <f t="shared" si="3"/>
        <v>0.99349</v>
      </c>
      <c r="P27" s="59" t="s">
        <v>54</v>
      </c>
      <c r="Q27" s="62" t="s">
        <v>55</v>
      </c>
      <c r="R27" s="76" t="s">
        <v>56</v>
      </c>
    </row>
    <row r="28" s="1" customFormat="1" ht="46" customHeight="1" spans="1:18">
      <c r="A28" s="13" t="s">
        <v>66</v>
      </c>
      <c r="B28" s="22" t="s">
        <v>67</v>
      </c>
      <c r="C28" s="18">
        <v>45076</v>
      </c>
      <c r="D28" s="13" t="s">
        <v>68</v>
      </c>
      <c r="E28" s="19">
        <v>45107</v>
      </c>
      <c r="F28" s="23" t="s">
        <v>69</v>
      </c>
      <c r="G28" s="13" t="s">
        <v>50</v>
      </c>
      <c r="H28" s="110" t="s">
        <v>117</v>
      </c>
      <c r="I28" s="59" t="s">
        <v>62</v>
      </c>
      <c r="J28" s="51" t="s">
        <v>53</v>
      </c>
      <c r="K28" s="51" t="s">
        <v>54</v>
      </c>
      <c r="L28" s="67">
        <v>3705000</v>
      </c>
      <c r="M28" s="56"/>
      <c r="N28" s="65">
        <f t="shared" si="4"/>
        <v>3705000</v>
      </c>
      <c r="O28" s="66">
        <f t="shared" si="3"/>
        <v>0</v>
      </c>
      <c r="P28" s="59" t="s">
        <v>54</v>
      </c>
      <c r="Q28" s="62" t="s">
        <v>55</v>
      </c>
      <c r="R28" s="76" t="s">
        <v>63</v>
      </c>
    </row>
    <row r="29" s="1" customFormat="1" ht="46" customHeight="1" spans="1:18">
      <c r="A29" s="13" t="s">
        <v>118</v>
      </c>
      <c r="B29" s="22" t="s">
        <v>119</v>
      </c>
      <c r="C29" s="18">
        <v>45077</v>
      </c>
      <c r="D29" s="13" t="s">
        <v>120</v>
      </c>
      <c r="E29" s="19">
        <v>45106</v>
      </c>
      <c r="F29" s="13" t="s">
        <v>121</v>
      </c>
      <c r="G29" s="13" t="s">
        <v>50</v>
      </c>
      <c r="H29" s="35" t="s">
        <v>122</v>
      </c>
      <c r="I29" s="59" t="s">
        <v>62</v>
      </c>
      <c r="J29" s="51" t="s">
        <v>53</v>
      </c>
      <c r="K29" s="51" t="s">
        <v>54</v>
      </c>
      <c r="L29" s="67">
        <v>346000</v>
      </c>
      <c r="M29" s="56"/>
      <c r="N29" s="65">
        <f t="shared" si="4"/>
        <v>346000</v>
      </c>
      <c r="O29" s="66">
        <f t="shared" si="3"/>
        <v>0</v>
      </c>
      <c r="P29" s="59" t="s">
        <v>54</v>
      </c>
      <c r="Q29" s="62" t="s">
        <v>55</v>
      </c>
      <c r="R29" s="76"/>
    </row>
    <row r="30" s="1" customFormat="1" ht="46" customHeight="1" spans="1:18">
      <c r="A30" s="17" t="s">
        <v>123</v>
      </c>
      <c r="B30" s="17" t="s">
        <v>124</v>
      </c>
      <c r="C30" s="18">
        <v>45103</v>
      </c>
      <c r="D30" s="13" t="s">
        <v>125</v>
      </c>
      <c r="E30" s="19">
        <v>45139</v>
      </c>
      <c r="F30" s="13" t="s">
        <v>126</v>
      </c>
      <c r="G30" s="13" t="s">
        <v>50</v>
      </c>
      <c r="H30" s="142" t="s">
        <v>127</v>
      </c>
      <c r="I30" s="59" t="s">
        <v>62</v>
      </c>
      <c r="J30" s="51" t="s">
        <v>53</v>
      </c>
      <c r="K30" s="51" t="s">
        <v>54</v>
      </c>
      <c r="L30" s="67">
        <v>1200000</v>
      </c>
      <c r="M30" s="56"/>
      <c r="N30" s="65">
        <f t="shared" si="4"/>
        <v>1200000</v>
      </c>
      <c r="O30" s="66">
        <f t="shared" si="3"/>
        <v>0</v>
      </c>
      <c r="P30" s="59" t="s">
        <v>54</v>
      </c>
      <c r="Q30" s="62" t="s">
        <v>55</v>
      </c>
      <c r="R30" s="76"/>
    </row>
    <row r="31" s="1" customFormat="1" ht="46" customHeight="1" spans="1:18">
      <c r="A31" s="13" t="s">
        <v>118</v>
      </c>
      <c r="B31" s="22" t="s">
        <v>119</v>
      </c>
      <c r="C31" s="18">
        <v>45077</v>
      </c>
      <c r="D31" s="13" t="s">
        <v>120</v>
      </c>
      <c r="E31" s="19">
        <v>45106</v>
      </c>
      <c r="F31" s="13" t="s">
        <v>121</v>
      </c>
      <c r="G31" s="13" t="s">
        <v>50</v>
      </c>
      <c r="H31" s="23" t="s">
        <v>128</v>
      </c>
      <c r="I31" s="59" t="s">
        <v>62</v>
      </c>
      <c r="J31" s="51" t="s">
        <v>53</v>
      </c>
      <c r="K31" s="51" t="s">
        <v>54</v>
      </c>
      <c r="L31" s="67">
        <v>154000</v>
      </c>
      <c r="M31" s="56"/>
      <c r="N31" s="65">
        <f t="shared" si="4"/>
        <v>154000</v>
      </c>
      <c r="O31" s="66">
        <f t="shared" si="3"/>
        <v>0</v>
      </c>
      <c r="P31" s="59" t="s">
        <v>54</v>
      </c>
      <c r="Q31" s="62" t="s">
        <v>55</v>
      </c>
      <c r="R31" s="76"/>
    </row>
    <row r="32" s="1" customFormat="1" ht="46" customHeight="1" spans="1:18">
      <c r="A32" s="17" t="s">
        <v>123</v>
      </c>
      <c r="B32" s="17" t="s">
        <v>124</v>
      </c>
      <c r="C32" s="18">
        <v>45103</v>
      </c>
      <c r="D32" s="13" t="s">
        <v>125</v>
      </c>
      <c r="E32" s="19">
        <v>45139</v>
      </c>
      <c r="F32" s="13" t="s">
        <v>126</v>
      </c>
      <c r="G32" s="13" t="s">
        <v>50</v>
      </c>
      <c r="H32" s="23" t="s">
        <v>128</v>
      </c>
      <c r="I32" s="59" t="s">
        <v>62</v>
      </c>
      <c r="J32" s="51" t="s">
        <v>53</v>
      </c>
      <c r="K32" s="51" t="s">
        <v>54</v>
      </c>
      <c r="L32" s="67">
        <v>690000</v>
      </c>
      <c r="M32" s="56"/>
      <c r="N32" s="65">
        <f t="shared" si="4"/>
        <v>690000</v>
      </c>
      <c r="O32" s="66">
        <f t="shared" si="3"/>
        <v>0</v>
      </c>
      <c r="P32" s="59" t="s">
        <v>54</v>
      </c>
      <c r="Q32" s="62" t="s">
        <v>55</v>
      </c>
      <c r="R32" s="76"/>
    </row>
    <row r="33" s="1" customFormat="1" ht="46" customHeight="1" spans="1:18">
      <c r="A33" s="17" t="s">
        <v>129</v>
      </c>
      <c r="B33" s="17" t="s">
        <v>130</v>
      </c>
      <c r="C33" s="18">
        <v>45111</v>
      </c>
      <c r="D33" s="13" t="s">
        <v>131</v>
      </c>
      <c r="E33" s="19">
        <v>45139</v>
      </c>
      <c r="F33" s="13" t="s">
        <v>132</v>
      </c>
      <c r="G33" s="13" t="s">
        <v>50</v>
      </c>
      <c r="H33" s="23" t="s">
        <v>128</v>
      </c>
      <c r="I33" s="59" t="s">
        <v>62</v>
      </c>
      <c r="J33" s="51" t="s">
        <v>74</v>
      </c>
      <c r="K33" s="51" t="s">
        <v>54</v>
      </c>
      <c r="L33" s="67">
        <v>360000</v>
      </c>
      <c r="M33" s="56"/>
      <c r="N33" s="65">
        <f t="shared" si="4"/>
        <v>360000</v>
      </c>
      <c r="O33" s="66">
        <f t="shared" si="3"/>
        <v>0</v>
      </c>
      <c r="P33" s="59" t="s">
        <v>54</v>
      </c>
      <c r="Q33" s="62" t="s">
        <v>55</v>
      </c>
      <c r="R33" s="76"/>
    </row>
    <row r="34" s="1" customFormat="1" ht="46" customHeight="1" spans="1:18">
      <c r="A34" s="13" t="s">
        <v>70</v>
      </c>
      <c r="B34" s="22" t="s">
        <v>71</v>
      </c>
      <c r="C34" s="18">
        <v>44727</v>
      </c>
      <c r="D34" s="13" t="s">
        <v>72</v>
      </c>
      <c r="E34" s="18">
        <v>45107</v>
      </c>
      <c r="F34" s="23" t="s">
        <v>80</v>
      </c>
      <c r="G34" s="13" t="s">
        <v>50</v>
      </c>
      <c r="H34" s="23" t="s">
        <v>128</v>
      </c>
      <c r="I34" s="59" t="s">
        <v>52</v>
      </c>
      <c r="J34" s="51" t="s">
        <v>74</v>
      </c>
      <c r="K34" s="51" t="s">
        <v>54</v>
      </c>
      <c r="L34" s="67">
        <v>2401500</v>
      </c>
      <c r="M34" s="56"/>
      <c r="N34" s="65">
        <f t="shared" si="4"/>
        <v>2401500</v>
      </c>
      <c r="O34" s="66">
        <f t="shared" ref="O34:O41" si="5">M34/L34</f>
        <v>0</v>
      </c>
      <c r="P34" s="59" t="s">
        <v>54</v>
      </c>
      <c r="Q34" s="62" t="s">
        <v>55</v>
      </c>
      <c r="R34" s="76" t="s">
        <v>56</v>
      </c>
    </row>
    <row r="35" s="1" customFormat="1" ht="27" customHeight="1" spans="1:18">
      <c r="A35" s="103" t="s">
        <v>12</v>
      </c>
      <c r="B35" s="104"/>
      <c r="C35" s="104"/>
      <c r="D35" s="104"/>
      <c r="E35" s="104"/>
      <c r="F35" s="104"/>
      <c r="G35" s="104"/>
      <c r="H35" s="104"/>
      <c r="I35" s="104"/>
      <c r="J35" s="104"/>
      <c r="K35" s="116"/>
      <c r="L35" s="68">
        <f>SUBTOTAL(9,L5:L34)</f>
        <v>50208000</v>
      </c>
      <c r="M35" s="69">
        <f>SUBTOTAL(9,M5:M34)</f>
        <v>18897780</v>
      </c>
      <c r="N35" s="68">
        <f>SUBTOTAL(9,N5:N34)</f>
        <v>31310220</v>
      </c>
      <c r="O35" s="53">
        <f t="shared" si="5"/>
        <v>0.376389818355641</v>
      </c>
      <c r="P35" s="52"/>
      <c r="Q35" s="68"/>
      <c r="R35" s="71"/>
    </row>
    <row r="36" customFormat="1" ht="45" customHeight="1" spans="1:18">
      <c r="A36" s="17" t="s">
        <v>133</v>
      </c>
      <c r="B36" s="13" t="s">
        <v>134</v>
      </c>
      <c r="C36" s="18">
        <v>44908</v>
      </c>
      <c r="D36" s="13" t="s">
        <v>135</v>
      </c>
      <c r="E36" s="19">
        <v>44960</v>
      </c>
      <c r="F36" s="24" t="s">
        <v>136</v>
      </c>
      <c r="G36" s="30" t="s">
        <v>137</v>
      </c>
      <c r="H36" s="143" t="s">
        <v>138</v>
      </c>
      <c r="I36" s="60" t="s">
        <v>62</v>
      </c>
      <c r="J36" s="60" t="s">
        <v>53</v>
      </c>
      <c r="K36" s="51" t="s">
        <v>54</v>
      </c>
      <c r="L36" s="146">
        <v>2190000</v>
      </c>
      <c r="M36" s="56"/>
      <c r="N36" s="57">
        <f t="shared" ref="N36:N45" si="6">L36-M36</f>
        <v>2190000</v>
      </c>
      <c r="O36" s="58">
        <f t="shared" si="5"/>
        <v>0</v>
      </c>
      <c r="P36" s="60" t="s">
        <v>55</v>
      </c>
      <c r="Q36" s="146" t="s">
        <v>54</v>
      </c>
      <c r="R36" s="76" t="s">
        <v>139</v>
      </c>
    </row>
    <row r="37" customFormat="1" ht="48" spans="1:18">
      <c r="A37" s="17" t="s">
        <v>133</v>
      </c>
      <c r="B37" s="13" t="s">
        <v>134</v>
      </c>
      <c r="C37" s="18">
        <v>44908</v>
      </c>
      <c r="D37" s="13" t="s">
        <v>135</v>
      </c>
      <c r="E37" s="19">
        <v>44960</v>
      </c>
      <c r="F37" s="24" t="s">
        <v>136</v>
      </c>
      <c r="G37" s="30" t="s">
        <v>137</v>
      </c>
      <c r="H37" s="143" t="s">
        <v>140</v>
      </c>
      <c r="I37" s="60" t="s">
        <v>62</v>
      </c>
      <c r="J37" s="60" t="s">
        <v>53</v>
      </c>
      <c r="K37" s="51" t="s">
        <v>54</v>
      </c>
      <c r="L37" s="56">
        <v>360000</v>
      </c>
      <c r="M37" s="56"/>
      <c r="N37" s="57">
        <f t="shared" si="6"/>
        <v>360000</v>
      </c>
      <c r="O37" s="58">
        <f t="shared" si="5"/>
        <v>0</v>
      </c>
      <c r="P37" s="60" t="s">
        <v>55</v>
      </c>
      <c r="Q37" s="62" t="s">
        <v>55</v>
      </c>
      <c r="R37" s="76" t="s">
        <v>140</v>
      </c>
    </row>
    <row r="38" customFormat="1" ht="36" spans="1:18">
      <c r="A38" s="17" t="s">
        <v>133</v>
      </c>
      <c r="B38" s="13" t="s">
        <v>134</v>
      </c>
      <c r="C38" s="18">
        <v>44908</v>
      </c>
      <c r="D38" s="13" t="s">
        <v>135</v>
      </c>
      <c r="E38" s="19">
        <v>44960</v>
      </c>
      <c r="F38" s="24" t="s">
        <v>136</v>
      </c>
      <c r="G38" s="30" t="s">
        <v>137</v>
      </c>
      <c r="H38" s="143" t="s">
        <v>141</v>
      </c>
      <c r="I38" s="60" t="s">
        <v>62</v>
      </c>
      <c r="J38" s="60" t="s">
        <v>53</v>
      </c>
      <c r="K38" s="51" t="s">
        <v>54</v>
      </c>
      <c r="L38" s="146">
        <v>4950000</v>
      </c>
      <c r="M38" s="56">
        <v>4500000</v>
      </c>
      <c r="N38" s="57">
        <f t="shared" si="6"/>
        <v>450000</v>
      </c>
      <c r="O38" s="58">
        <f t="shared" si="5"/>
        <v>0.909090909090909</v>
      </c>
      <c r="P38" s="60" t="s">
        <v>55</v>
      </c>
      <c r="Q38" s="62" t="s">
        <v>55</v>
      </c>
      <c r="R38" s="76" t="s">
        <v>142</v>
      </c>
    </row>
    <row r="39" customFormat="1" ht="36" spans="1:18">
      <c r="A39" s="17" t="s">
        <v>133</v>
      </c>
      <c r="B39" s="13" t="s">
        <v>134</v>
      </c>
      <c r="C39" s="18">
        <v>44908</v>
      </c>
      <c r="D39" s="13" t="s">
        <v>135</v>
      </c>
      <c r="E39" s="19">
        <v>44960</v>
      </c>
      <c r="F39" s="24" t="s">
        <v>136</v>
      </c>
      <c r="G39" s="30" t="s">
        <v>137</v>
      </c>
      <c r="H39" s="143" t="s">
        <v>141</v>
      </c>
      <c r="I39" s="60" t="s">
        <v>62</v>
      </c>
      <c r="J39" s="60" t="s">
        <v>53</v>
      </c>
      <c r="K39" s="51" t="s">
        <v>54</v>
      </c>
      <c r="L39" s="146">
        <v>50000</v>
      </c>
      <c r="M39" s="56"/>
      <c r="N39" s="57">
        <f t="shared" si="6"/>
        <v>50000</v>
      </c>
      <c r="O39" s="58">
        <f t="shared" ref="O39:O49" si="7">M39/L39</f>
        <v>0</v>
      </c>
      <c r="P39" s="60" t="s">
        <v>55</v>
      </c>
      <c r="Q39" s="62" t="s">
        <v>54</v>
      </c>
      <c r="R39" s="76" t="s">
        <v>142</v>
      </c>
    </row>
    <row r="40" customFormat="1" ht="36" spans="1:18">
      <c r="A40" s="17" t="s">
        <v>133</v>
      </c>
      <c r="B40" s="13" t="s">
        <v>134</v>
      </c>
      <c r="C40" s="18">
        <v>44908</v>
      </c>
      <c r="D40" s="13" t="s">
        <v>135</v>
      </c>
      <c r="E40" s="19">
        <v>44960</v>
      </c>
      <c r="F40" s="24" t="s">
        <v>136</v>
      </c>
      <c r="G40" s="30" t="s">
        <v>137</v>
      </c>
      <c r="H40" s="143" t="s">
        <v>143</v>
      </c>
      <c r="I40" s="60" t="s">
        <v>62</v>
      </c>
      <c r="J40" s="60" t="s">
        <v>53</v>
      </c>
      <c r="K40" s="51" t="s">
        <v>54</v>
      </c>
      <c r="L40" s="146">
        <v>1130000</v>
      </c>
      <c r="M40" s="56"/>
      <c r="N40" s="57">
        <f t="shared" si="6"/>
        <v>1130000</v>
      </c>
      <c r="O40" s="58">
        <f t="shared" si="7"/>
        <v>0</v>
      </c>
      <c r="P40" s="60" t="s">
        <v>55</v>
      </c>
      <c r="Q40" s="62" t="s">
        <v>55</v>
      </c>
      <c r="R40" s="76" t="s">
        <v>144</v>
      </c>
    </row>
    <row r="41" customFormat="1" ht="36" spans="1:18">
      <c r="A41" s="17" t="s">
        <v>133</v>
      </c>
      <c r="B41" s="13" t="s">
        <v>134</v>
      </c>
      <c r="C41" s="18">
        <v>44908</v>
      </c>
      <c r="D41" s="13" t="s">
        <v>135</v>
      </c>
      <c r="E41" s="19">
        <v>44960</v>
      </c>
      <c r="F41" s="24" t="s">
        <v>136</v>
      </c>
      <c r="G41" s="30" t="s">
        <v>137</v>
      </c>
      <c r="H41" s="143" t="s">
        <v>145</v>
      </c>
      <c r="I41" s="60" t="s">
        <v>62</v>
      </c>
      <c r="J41" s="60" t="s">
        <v>53</v>
      </c>
      <c r="K41" s="51" t="s">
        <v>54</v>
      </c>
      <c r="L41" s="56">
        <v>590000</v>
      </c>
      <c r="M41" s="56"/>
      <c r="N41" s="57">
        <f t="shared" si="6"/>
        <v>590000</v>
      </c>
      <c r="O41" s="58">
        <f t="shared" si="7"/>
        <v>0</v>
      </c>
      <c r="P41" s="60" t="s">
        <v>55</v>
      </c>
      <c r="Q41" s="62" t="s">
        <v>55</v>
      </c>
      <c r="R41" s="76" t="s">
        <v>146</v>
      </c>
    </row>
    <row r="42" customFormat="1" ht="36" spans="1:18">
      <c r="A42" s="17" t="s">
        <v>133</v>
      </c>
      <c r="B42" s="13" t="s">
        <v>134</v>
      </c>
      <c r="C42" s="18">
        <v>44908</v>
      </c>
      <c r="D42" s="13" t="s">
        <v>135</v>
      </c>
      <c r="E42" s="19">
        <v>44960</v>
      </c>
      <c r="F42" s="24" t="s">
        <v>136</v>
      </c>
      <c r="G42" s="30" t="s">
        <v>137</v>
      </c>
      <c r="H42" s="30" t="s">
        <v>147</v>
      </c>
      <c r="I42" s="60" t="s">
        <v>62</v>
      </c>
      <c r="J42" s="60" t="s">
        <v>53</v>
      </c>
      <c r="K42" s="51" t="s">
        <v>54</v>
      </c>
      <c r="L42" s="70">
        <v>580000</v>
      </c>
      <c r="M42" s="56"/>
      <c r="N42" s="57">
        <f t="shared" si="6"/>
        <v>580000</v>
      </c>
      <c r="O42" s="58">
        <f t="shared" si="7"/>
        <v>0</v>
      </c>
      <c r="P42" s="60" t="s">
        <v>55</v>
      </c>
      <c r="Q42" s="62" t="s">
        <v>55</v>
      </c>
      <c r="R42" s="76" t="s">
        <v>148</v>
      </c>
    </row>
    <row r="43" s="1" customFormat="1" ht="36" spans="1:18">
      <c r="A43" s="17" t="s">
        <v>149</v>
      </c>
      <c r="B43" s="13" t="s">
        <v>150</v>
      </c>
      <c r="C43" s="18">
        <v>44918</v>
      </c>
      <c r="D43" s="13" t="s">
        <v>151</v>
      </c>
      <c r="E43" s="19">
        <v>45034</v>
      </c>
      <c r="F43" s="17" t="s">
        <v>152</v>
      </c>
      <c r="G43" s="30" t="s">
        <v>137</v>
      </c>
      <c r="H43" s="35" t="s">
        <v>153</v>
      </c>
      <c r="I43" s="63" t="s">
        <v>62</v>
      </c>
      <c r="J43" s="63" t="s">
        <v>74</v>
      </c>
      <c r="K43" s="51" t="s">
        <v>54</v>
      </c>
      <c r="L43" s="56">
        <v>670000</v>
      </c>
      <c r="M43" s="56"/>
      <c r="N43" s="65">
        <f t="shared" si="6"/>
        <v>670000</v>
      </c>
      <c r="O43" s="66">
        <f t="shared" si="7"/>
        <v>0</v>
      </c>
      <c r="P43" s="59" t="s">
        <v>55</v>
      </c>
      <c r="Q43" s="62" t="s">
        <v>54</v>
      </c>
      <c r="R43" s="76" t="s">
        <v>146</v>
      </c>
    </row>
    <row r="44" s="1" customFormat="1" ht="42" customHeight="1" spans="1:18">
      <c r="A44" s="13" t="s">
        <v>87</v>
      </c>
      <c r="B44" s="25" t="s">
        <v>88</v>
      </c>
      <c r="C44" s="18">
        <v>45008</v>
      </c>
      <c r="D44" s="13" t="s">
        <v>89</v>
      </c>
      <c r="E44" s="19">
        <v>45034</v>
      </c>
      <c r="F44" s="13" t="s">
        <v>90</v>
      </c>
      <c r="G44" s="30" t="s">
        <v>137</v>
      </c>
      <c r="H44" s="35" t="s">
        <v>153</v>
      </c>
      <c r="I44" s="63" t="s">
        <v>62</v>
      </c>
      <c r="J44" s="63" t="s">
        <v>74</v>
      </c>
      <c r="K44" s="51" t="s">
        <v>54</v>
      </c>
      <c r="L44" s="70">
        <v>100000</v>
      </c>
      <c r="M44" s="56"/>
      <c r="N44" s="65">
        <f t="shared" si="6"/>
        <v>100000</v>
      </c>
      <c r="O44" s="66">
        <f t="shared" si="7"/>
        <v>0</v>
      </c>
      <c r="P44" s="59" t="s">
        <v>55</v>
      </c>
      <c r="Q44" s="62" t="s">
        <v>54</v>
      </c>
      <c r="R44" s="76"/>
    </row>
    <row r="45" s="1" customFormat="1" ht="42" customHeight="1" spans="1:18">
      <c r="A45" s="28" t="s">
        <v>70</v>
      </c>
      <c r="B45" s="22" t="s">
        <v>71</v>
      </c>
      <c r="C45" s="18">
        <v>44727</v>
      </c>
      <c r="D45" s="13" t="s">
        <v>72</v>
      </c>
      <c r="E45" s="18">
        <v>45107</v>
      </c>
      <c r="F45" s="29" t="s">
        <v>80</v>
      </c>
      <c r="G45" s="30" t="s">
        <v>137</v>
      </c>
      <c r="H45" s="30" t="s">
        <v>154</v>
      </c>
      <c r="I45" s="63" t="s">
        <v>52</v>
      </c>
      <c r="J45" s="63" t="s">
        <v>74</v>
      </c>
      <c r="K45" s="51" t="s">
        <v>54</v>
      </c>
      <c r="L45" s="70">
        <v>800000</v>
      </c>
      <c r="M45" s="56">
        <v>400000</v>
      </c>
      <c r="N45" s="65">
        <f t="shared" si="6"/>
        <v>400000</v>
      </c>
      <c r="O45" s="66">
        <f t="shared" si="7"/>
        <v>0.5</v>
      </c>
      <c r="P45" s="59" t="s">
        <v>55</v>
      </c>
      <c r="Q45" s="62" t="s">
        <v>55</v>
      </c>
      <c r="R45" s="76" t="s">
        <v>56</v>
      </c>
    </row>
    <row r="46" customFormat="1" ht="27" customHeight="1" spans="1:18">
      <c r="A46" s="112" t="s">
        <v>13</v>
      </c>
      <c r="B46" s="112"/>
      <c r="C46" s="113"/>
      <c r="D46" s="112"/>
      <c r="E46" s="113"/>
      <c r="F46" s="112"/>
      <c r="G46" s="114"/>
      <c r="H46" s="112"/>
      <c r="I46" s="112"/>
      <c r="J46" s="112"/>
      <c r="K46" s="112"/>
      <c r="L46" s="68">
        <f>SUBTOTAL(9,L36:L45)</f>
        <v>11420000</v>
      </c>
      <c r="M46" s="69">
        <f>SUBTOTAL(9,M36:M45)</f>
        <v>4900000</v>
      </c>
      <c r="N46" s="68">
        <f>SUBTOTAL(9,N36:N45)</f>
        <v>6520000</v>
      </c>
      <c r="O46" s="53">
        <f t="shared" si="7"/>
        <v>0.42907180385289</v>
      </c>
      <c r="P46" s="52"/>
      <c r="Q46" s="68"/>
      <c r="R46" s="119"/>
    </row>
    <row r="47" customFormat="1" ht="48" spans="1:18">
      <c r="A47" s="17" t="s">
        <v>46</v>
      </c>
      <c r="B47" s="17" t="s">
        <v>47</v>
      </c>
      <c r="C47" s="18">
        <v>44907</v>
      </c>
      <c r="D47" s="13" t="s">
        <v>48</v>
      </c>
      <c r="E47" s="19">
        <v>44939</v>
      </c>
      <c r="F47" s="13" t="s">
        <v>49</v>
      </c>
      <c r="G47" s="31" t="s">
        <v>155</v>
      </c>
      <c r="H47" s="21" t="s">
        <v>156</v>
      </c>
      <c r="I47" s="51" t="s">
        <v>52</v>
      </c>
      <c r="J47" s="51" t="s">
        <v>53</v>
      </c>
      <c r="K47" s="51" t="s">
        <v>54</v>
      </c>
      <c r="L47" s="55">
        <v>1622500</v>
      </c>
      <c r="M47" s="56">
        <v>1001371.34</v>
      </c>
      <c r="N47" s="57">
        <f>L47-M47</f>
        <v>621128.66</v>
      </c>
      <c r="O47" s="58">
        <f t="shared" si="7"/>
        <v>0.617178021571649</v>
      </c>
      <c r="P47" s="59" t="s">
        <v>54</v>
      </c>
      <c r="Q47" s="62" t="s">
        <v>55</v>
      </c>
      <c r="R47" s="76" t="s">
        <v>56</v>
      </c>
    </row>
    <row r="48" customFormat="1" ht="48" spans="1:18">
      <c r="A48" s="13" t="s">
        <v>75</v>
      </c>
      <c r="B48" s="17" t="s">
        <v>76</v>
      </c>
      <c r="C48" s="18">
        <v>44945</v>
      </c>
      <c r="D48" s="13" t="s">
        <v>77</v>
      </c>
      <c r="E48" s="19">
        <v>44960</v>
      </c>
      <c r="F48" s="24" t="s">
        <v>78</v>
      </c>
      <c r="G48" s="31" t="s">
        <v>155</v>
      </c>
      <c r="H48" s="21" t="s">
        <v>156</v>
      </c>
      <c r="I48" s="51" t="s">
        <v>52</v>
      </c>
      <c r="J48" s="60" t="s">
        <v>74</v>
      </c>
      <c r="K48" s="51" t="s">
        <v>54</v>
      </c>
      <c r="L48" s="55">
        <v>1577500</v>
      </c>
      <c r="M48" s="56">
        <v>874593.77</v>
      </c>
      <c r="N48" s="57">
        <f>L48-M48</f>
        <v>702906.23</v>
      </c>
      <c r="O48" s="58">
        <f t="shared" si="7"/>
        <v>0.554417603803487</v>
      </c>
      <c r="P48" s="59" t="s">
        <v>54</v>
      </c>
      <c r="Q48" s="62" t="s">
        <v>55</v>
      </c>
      <c r="R48" s="76" t="s">
        <v>56</v>
      </c>
    </row>
    <row r="49" s="1" customFormat="1" ht="60" customHeight="1" spans="1:18">
      <c r="A49" s="13" t="s">
        <v>70</v>
      </c>
      <c r="B49" s="22" t="s">
        <v>71</v>
      </c>
      <c r="C49" s="18">
        <v>44727</v>
      </c>
      <c r="D49" s="13" t="s">
        <v>72</v>
      </c>
      <c r="E49" s="18">
        <v>45107</v>
      </c>
      <c r="F49" s="23" t="s">
        <v>80</v>
      </c>
      <c r="G49" s="31" t="s">
        <v>155</v>
      </c>
      <c r="H49" s="23" t="s">
        <v>157</v>
      </c>
      <c r="I49" s="51" t="s">
        <v>52</v>
      </c>
      <c r="J49" s="63" t="s">
        <v>74</v>
      </c>
      <c r="K49" s="51" t="s">
        <v>54</v>
      </c>
      <c r="L49" s="55">
        <v>15200</v>
      </c>
      <c r="M49" s="56">
        <v>15200</v>
      </c>
      <c r="N49" s="65">
        <f>L49-M49</f>
        <v>0</v>
      </c>
      <c r="O49" s="66">
        <f t="shared" si="7"/>
        <v>1</v>
      </c>
      <c r="P49" s="59" t="s">
        <v>55</v>
      </c>
      <c r="Q49" s="62"/>
      <c r="R49" s="76" t="s">
        <v>56</v>
      </c>
    </row>
    <row r="50" s="1" customFormat="1" ht="48" spans="1:18">
      <c r="A50" s="13" t="s">
        <v>108</v>
      </c>
      <c r="B50" s="25" t="s">
        <v>109</v>
      </c>
      <c r="C50" s="18">
        <v>45065</v>
      </c>
      <c r="D50" s="13" t="s">
        <v>110</v>
      </c>
      <c r="E50" s="18">
        <v>45087</v>
      </c>
      <c r="F50" s="17" t="s">
        <v>111</v>
      </c>
      <c r="G50" s="31" t="s">
        <v>155</v>
      </c>
      <c r="H50" s="21" t="s">
        <v>158</v>
      </c>
      <c r="I50" s="51" t="s">
        <v>52</v>
      </c>
      <c r="J50" s="63" t="s">
        <v>53</v>
      </c>
      <c r="K50" s="51" t="s">
        <v>54</v>
      </c>
      <c r="L50" s="55">
        <v>1400000</v>
      </c>
      <c r="M50" s="56">
        <v>1121500</v>
      </c>
      <c r="N50" s="65">
        <f>L50-M50</f>
        <v>278500</v>
      </c>
      <c r="O50" s="66">
        <f t="shared" ref="O50:O58" si="8">M50/L50</f>
        <v>0.801071428571429</v>
      </c>
      <c r="P50" s="59" t="s">
        <v>55</v>
      </c>
      <c r="Q50" s="62" t="s">
        <v>55</v>
      </c>
      <c r="R50" s="77" t="s">
        <v>56</v>
      </c>
    </row>
    <row r="51" customFormat="1" ht="48" spans="1:18">
      <c r="A51" s="17" t="s">
        <v>46</v>
      </c>
      <c r="B51" s="17" t="s">
        <v>47</v>
      </c>
      <c r="C51" s="18">
        <v>44907</v>
      </c>
      <c r="D51" s="13" t="s">
        <v>48</v>
      </c>
      <c r="E51" s="19">
        <v>44939</v>
      </c>
      <c r="F51" s="13" t="s">
        <v>49</v>
      </c>
      <c r="G51" s="31" t="s">
        <v>155</v>
      </c>
      <c r="H51" s="21" t="s">
        <v>158</v>
      </c>
      <c r="I51" s="51" t="s">
        <v>52</v>
      </c>
      <c r="J51" s="51" t="s">
        <v>53</v>
      </c>
      <c r="K51" s="51" t="s">
        <v>54</v>
      </c>
      <c r="L51" s="55">
        <v>2000000</v>
      </c>
      <c r="M51" s="56">
        <v>1323500</v>
      </c>
      <c r="N51" s="57">
        <f>L51-M51</f>
        <v>676500</v>
      </c>
      <c r="O51" s="58">
        <f t="shared" si="8"/>
        <v>0.66175</v>
      </c>
      <c r="P51" s="59" t="s">
        <v>55</v>
      </c>
      <c r="Q51" s="62" t="s">
        <v>55</v>
      </c>
      <c r="R51" s="76" t="s">
        <v>56</v>
      </c>
    </row>
    <row r="52" customFormat="1" ht="26" customHeight="1" spans="1:18">
      <c r="A52" s="14" t="s">
        <v>14</v>
      </c>
      <c r="B52" s="14"/>
      <c r="C52" s="15"/>
      <c r="D52" s="14"/>
      <c r="E52" s="15"/>
      <c r="F52" s="14"/>
      <c r="G52" s="16"/>
      <c r="H52" s="14"/>
      <c r="I52" s="14"/>
      <c r="J52" s="14"/>
      <c r="K52" s="14"/>
      <c r="L52" s="68">
        <f>SUBTOTAL(9,L47:L51)</f>
        <v>6615200</v>
      </c>
      <c r="M52" s="69">
        <f>SUBTOTAL(9,M47:M51)</f>
        <v>4336165.11</v>
      </c>
      <c r="N52" s="68">
        <f>SUBTOTAL(9,N47:N51)</f>
        <v>2279034.89</v>
      </c>
      <c r="O52" s="53">
        <f t="shared" si="8"/>
        <v>0.655485111561253</v>
      </c>
      <c r="P52" s="71"/>
      <c r="Q52" s="68"/>
      <c r="R52" s="71"/>
    </row>
    <row r="53" customFormat="1" ht="48" spans="1:18">
      <c r="A53" s="17" t="s">
        <v>46</v>
      </c>
      <c r="B53" s="17" t="s">
        <v>47</v>
      </c>
      <c r="C53" s="18">
        <v>44907</v>
      </c>
      <c r="D53" s="13" t="s">
        <v>48</v>
      </c>
      <c r="E53" s="19">
        <v>44939</v>
      </c>
      <c r="F53" s="13" t="s">
        <v>49</v>
      </c>
      <c r="G53" s="20" t="s">
        <v>159</v>
      </c>
      <c r="H53" s="20" t="s">
        <v>160</v>
      </c>
      <c r="I53" s="51" t="s">
        <v>52</v>
      </c>
      <c r="J53" s="51" t="s">
        <v>53</v>
      </c>
      <c r="K53" s="51" t="s">
        <v>54</v>
      </c>
      <c r="L53" s="55">
        <v>3500000</v>
      </c>
      <c r="M53" s="56">
        <v>2980000</v>
      </c>
      <c r="N53" s="57">
        <f>L53-M53</f>
        <v>520000</v>
      </c>
      <c r="O53" s="58">
        <f t="shared" si="8"/>
        <v>0.851428571428571</v>
      </c>
      <c r="P53" s="59" t="s">
        <v>55</v>
      </c>
      <c r="Q53" s="62" t="s">
        <v>55</v>
      </c>
      <c r="R53" s="76" t="s">
        <v>56</v>
      </c>
    </row>
    <row r="54" customFormat="1" ht="29" customHeight="1" spans="1:18">
      <c r="A54" s="14" t="s">
        <v>15</v>
      </c>
      <c r="B54" s="14"/>
      <c r="C54" s="15"/>
      <c r="D54" s="14"/>
      <c r="E54" s="15"/>
      <c r="F54" s="14"/>
      <c r="G54" s="16"/>
      <c r="H54" s="14"/>
      <c r="I54" s="14"/>
      <c r="J54" s="14"/>
      <c r="K54" s="14"/>
      <c r="L54" s="68">
        <f t="shared" ref="L54:Q54" si="9">SUBTOTAL(9,L53:L53)</f>
        <v>3500000</v>
      </c>
      <c r="M54" s="69">
        <f t="shared" si="9"/>
        <v>2980000</v>
      </c>
      <c r="N54" s="68">
        <f t="shared" si="9"/>
        <v>520000</v>
      </c>
      <c r="O54" s="53">
        <f t="shared" si="8"/>
        <v>0.851428571428571</v>
      </c>
      <c r="P54" s="71"/>
      <c r="Q54" s="68"/>
      <c r="R54" s="71"/>
    </row>
    <row r="55" customFormat="1" ht="36" spans="1:18">
      <c r="A55" s="13" t="s">
        <v>75</v>
      </c>
      <c r="B55" s="17" t="s">
        <v>76</v>
      </c>
      <c r="C55" s="18">
        <v>44945</v>
      </c>
      <c r="D55" s="13" t="s">
        <v>77</v>
      </c>
      <c r="E55" s="19">
        <v>44960</v>
      </c>
      <c r="F55" s="24" t="s">
        <v>78</v>
      </c>
      <c r="G55" s="31" t="s">
        <v>161</v>
      </c>
      <c r="H55" s="32" t="s">
        <v>162</v>
      </c>
      <c r="I55" s="51" t="s">
        <v>52</v>
      </c>
      <c r="J55" s="60" t="s">
        <v>74</v>
      </c>
      <c r="K55" s="51" t="s">
        <v>54</v>
      </c>
      <c r="L55" s="72">
        <v>2800000</v>
      </c>
      <c r="M55" s="56">
        <v>2800000</v>
      </c>
      <c r="N55" s="57">
        <f>L55-M55</f>
        <v>0</v>
      </c>
      <c r="O55" s="58">
        <f t="shared" si="8"/>
        <v>1</v>
      </c>
      <c r="P55" s="59" t="s">
        <v>55</v>
      </c>
      <c r="Q55" s="62" t="s">
        <v>55</v>
      </c>
      <c r="R55" s="78" t="s">
        <v>163</v>
      </c>
    </row>
    <row r="56" customFormat="1" ht="33" customHeight="1" spans="1:18">
      <c r="A56" s="14" t="s">
        <v>16</v>
      </c>
      <c r="B56" s="14"/>
      <c r="C56" s="15"/>
      <c r="D56" s="14"/>
      <c r="E56" s="15"/>
      <c r="F56" s="14"/>
      <c r="G56" s="16"/>
      <c r="H56" s="14"/>
      <c r="I56" s="14"/>
      <c r="J56" s="14"/>
      <c r="K56" s="14"/>
      <c r="L56" s="68">
        <f t="shared" ref="L56:Q56" si="10">SUBTOTAL(9,L55:L55)</f>
        <v>2800000</v>
      </c>
      <c r="M56" s="69">
        <f t="shared" si="10"/>
        <v>2800000</v>
      </c>
      <c r="N56" s="68">
        <f t="shared" si="10"/>
        <v>0</v>
      </c>
      <c r="O56" s="53">
        <f t="shared" si="8"/>
        <v>1</v>
      </c>
      <c r="P56" s="71"/>
      <c r="Q56" s="68"/>
      <c r="R56" s="71"/>
    </row>
    <row r="57" s="1" customFormat="1" ht="46" customHeight="1" spans="1:18">
      <c r="A57" s="63"/>
      <c r="B57" s="63"/>
      <c r="C57" s="144"/>
      <c r="D57" s="13" t="s">
        <v>95</v>
      </c>
      <c r="E57" s="19">
        <v>45051</v>
      </c>
      <c r="F57" s="13" t="s">
        <v>96</v>
      </c>
      <c r="G57" s="33" t="s">
        <v>164</v>
      </c>
      <c r="H57" s="145" t="s">
        <v>165</v>
      </c>
      <c r="I57" s="63" t="s">
        <v>62</v>
      </c>
      <c r="J57" s="63" t="s">
        <v>94</v>
      </c>
      <c r="K57" s="63" t="s">
        <v>54</v>
      </c>
      <c r="L57" s="73">
        <v>2371000</v>
      </c>
      <c r="M57" s="56"/>
      <c r="N57" s="65">
        <f>L57-M57</f>
        <v>2371000</v>
      </c>
      <c r="O57" s="66">
        <f t="shared" si="8"/>
        <v>0</v>
      </c>
      <c r="P57" s="63" t="s">
        <v>55</v>
      </c>
      <c r="Q57" s="73" t="s">
        <v>54</v>
      </c>
      <c r="R57" s="107"/>
    </row>
    <row r="58" customFormat="1" ht="33" customHeight="1" spans="1:18">
      <c r="A58" s="14" t="s">
        <v>26</v>
      </c>
      <c r="B58" s="14"/>
      <c r="C58" s="15"/>
      <c r="D58" s="14"/>
      <c r="E58" s="15"/>
      <c r="F58" s="14"/>
      <c r="G58" s="16"/>
      <c r="H58" s="14"/>
      <c r="I58" s="14"/>
      <c r="J58" s="14"/>
      <c r="K58" s="14"/>
      <c r="L58" s="68">
        <f>SUBTOTAL(9,L57:L57)</f>
        <v>2371000</v>
      </c>
      <c r="M58" s="69">
        <f>SUBTOTAL(9,M57:M57)</f>
        <v>0</v>
      </c>
      <c r="N58" s="68">
        <f>SUBTOTAL(9,N57:N57)</f>
        <v>2371000</v>
      </c>
      <c r="O58" s="53">
        <f t="shared" si="8"/>
        <v>0</v>
      </c>
      <c r="P58" s="71"/>
      <c r="Q58" s="68"/>
      <c r="R58" s="71"/>
    </row>
    <row r="59" s="1" customFormat="1" ht="55" customHeight="1" spans="1:18">
      <c r="A59" s="13" t="s">
        <v>70</v>
      </c>
      <c r="B59" s="22" t="s">
        <v>71</v>
      </c>
      <c r="C59" s="18">
        <v>44727</v>
      </c>
      <c r="D59" s="13" t="s">
        <v>72</v>
      </c>
      <c r="E59" s="18">
        <v>45107</v>
      </c>
      <c r="F59" s="23" t="s">
        <v>80</v>
      </c>
      <c r="G59" s="33" t="s">
        <v>166</v>
      </c>
      <c r="H59" s="23" t="s">
        <v>167</v>
      </c>
      <c r="I59" s="51" t="s">
        <v>52</v>
      </c>
      <c r="J59" s="51" t="s">
        <v>74</v>
      </c>
      <c r="K59" s="51" t="s">
        <v>54</v>
      </c>
      <c r="L59" s="73">
        <v>175000</v>
      </c>
      <c r="M59" s="56">
        <v>175000</v>
      </c>
      <c r="N59" s="65">
        <f>L59-M59</f>
        <v>0</v>
      </c>
      <c r="O59" s="66">
        <f t="shared" ref="O59:O86" si="11">M59/L59</f>
        <v>1</v>
      </c>
      <c r="P59" s="59" t="s">
        <v>55</v>
      </c>
      <c r="Q59" s="73"/>
      <c r="R59" s="76" t="s">
        <v>56</v>
      </c>
    </row>
    <row r="60" s="1" customFormat="1" ht="48" customHeight="1" spans="1:18">
      <c r="A60" s="13" t="s">
        <v>108</v>
      </c>
      <c r="B60" s="25" t="s">
        <v>109</v>
      </c>
      <c r="C60" s="18">
        <v>45065</v>
      </c>
      <c r="D60" s="13" t="s">
        <v>110</v>
      </c>
      <c r="E60" s="18">
        <v>45087</v>
      </c>
      <c r="F60" s="17" t="s">
        <v>111</v>
      </c>
      <c r="G60" s="33" t="s">
        <v>166</v>
      </c>
      <c r="H60" s="34" t="s">
        <v>168</v>
      </c>
      <c r="I60" s="51" t="s">
        <v>52</v>
      </c>
      <c r="J60" s="51" t="s">
        <v>53</v>
      </c>
      <c r="K60" s="51" t="s">
        <v>54</v>
      </c>
      <c r="L60" s="73">
        <v>816000</v>
      </c>
      <c r="M60" s="56">
        <v>380000</v>
      </c>
      <c r="N60" s="65">
        <f>L60-M60</f>
        <v>436000</v>
      </c>
      <c r="O60" s="66">
        <f t="shared" si="11"/>
        <v>0.465686274509804</v>
      </c>
      <c r="P60" s="63" t="s">
        <v>55</v>
      </c>
      <c r="Q60" s="73" t="s">
        <v>55</v>
      </c>
      <c r="R60" s="77" t="s">
        <v>56</v>
      </c>
    </row>
    <row r="61" customFormat="1" ht="34" customHeight="1" spans="1:18">
      <c r="A61" s="14" t="s">
        <v>17</v>
      </c>
      <c r="B61" s="14"/>
      <c r="C61" s="15"/>
      <c r="D61" s="14"/>
      <c r="E61" s="15"/>
      <c r="F61" s="14"/>
      <c r="G61" s="16"/>
      <c r="H61" s="14"/>
      <c r="I61" s="14"/>
      <c r="J61" s="14"/>
      <c r="K61" s="14"/>
      <c r="L61" s="68">
        <f>SUBTOTAL(9,L59:L60)</f>
        <v>991000</v>
      </c>
      <c r="M61" s="69">
        <f>SUBTOTAL(9,M59:M60)</f>
        <v>555000</v>
      </c>
      <c r="N61" s="68">
        <f>SUBTOTAL(9,N59:N60)</f>
        <v>436000</v>
      </c>
      <c r="O61" s="53">
        <f t="shared" si="11"/>
        <v>0.560040363269425</v>
      </c>
      <c r="P61" s="71"/>
      <c r="Q61" s="68"/>
      <c r="R61" s="71"/>
    </row>
    <row r="62" s="1" customFormat="1" ht="34" customHeight="1" spans="1:18">
      <c r="A62" s="13" t="s">
        <v>70</v>
      </c>
      <c r="B62" s="22" t="s">
        <v>71</v>
      </c>
      <c r="C62" s="18">
        <v>44727</v>
      </c>
      <c r="D62" s="13" t="s">
        <v>72</v>
      </c>
      <c r="E62" s="18">
        <v>45107</v>
      </c>
      <c r="F62" s="23" t="s">
        <v>80</v>
      </c>
      <c r="G62" s="33" t="s">
        <v>169</v>
      </c>
      <c r="H62" s="20" t="s">
        <v>170</v>
      </c>
      <c r="I62" s="51" t="s">
        <v>52</v>
      </c>
      <c r="J62" s="63" t="s">
        <v>74</v>
      </c>
      <c r="K62" s="63" t="s">
        <v>54</v>
      </c>
      <c r="L62" s="72">
        <v>300000</v>
      </c>
      <c r="M62" s="56">
        <v>178800</v>
      </c>
      <c r="N62" s="65">
        <f>L62-M62</f>
        <v>121200</v>
      </c>
      <c r="O62" s="66">
        <f t="shared" si="11"/>
        <v>0.596</v>
      </c>
      <c r="P62" s="63" t="s">
        <v>55</v>
      </c>
      <c r="Q62" s="73" t="s">
        <v>55</v>
      </c>
      <c r="R62" s="76" t="s">
        <v>56</v>
      </c>
    </row>
    <row r="63" customFormat="1" ht="28" customHeight="1" spans="1:18">
      <c r="A63" s="14" t="s">
        <v>18</v>
      </c>
      <c r="B63" s="14"/>
      <c r="C63" s="15"/>
      <c r="D63" s="14"/>
      <c r="E63" s="15"/>
      <c r="F63" s="14"/>
      <c r="G63" s="16"/>
      <c r="H63" s="14"/>
      <c r="I63" s="14"/>
      <c r="J63" s="14"/>
      <c r="K63" s="14"/>
      <c r="L63" s="68">
        <f>SUBTOTAL(9,L62:L62)</f>
        <v>300000</v>
      </c>
      <c r="M63" s="69">
        <f>SUBTOTAL(9,M62:M62)</f>
        <v>178800</v>
      </c>
      <c r="N63" s="68">
        <f>SUBTOTAL(9,N62:N62)</f>
        <v>121200</v>
      </c>
      <c r="O63" s="53">
        <f t="shared" si="11"/>
        <v>0.596</v>
      </c>
      <c r="P63" s="71"/>
      <c r="Q63" s="68"/>
      <c r="R63" s="71"/>
    </row>
    <row r="64" customFormat="1" ht="48" spans="1:18">
      <c r="A64" s="17" t="s">
        <v>46</v>
      </c>
      <c r="B64" s="17" t="s">
        <v>47</v>
      </c>
      <c r="C64" s="18">
        <v>44907</v>
      </c>
      <c r="D64" s="13" t="s">
        <v>48</v>
      </c>
      <c r="E64" s="19">
        <v>44939</v>
      </c>
      <c r="F64" s="13" t="s">
        <v>49</v>
      </c>
      <c r="G64" s="21" t="s">
        <v>171</v>
      </c>
      <c r="H64" s="21" t="s">
        <v>172</v>
      </c>
      <c r="I64" s="51" t="s">
        <v>52</v>
      </c>
      <c r="J64" s="51" t="s">
        <v>53</v>
      </c>
      <c r="K64" s="51" t="s">
        <v>54</v>
      </c>
      <c r="L64" s="55">
        <v>6500000</v>
      </c>
      <c r="M64" s="56">
        <v>6451583.18</v>
      </c>
      <c r="N64" s="57">
        <f t="shared" ref="N64:N71" si="12">L64-M64</f>
        <v>48416.8200000003</v>
      </c>
      <c r="O64" s="58">
        <f t="shared" si="11"/>
        <v>0.992551258461538</v>
      </c>
      <c r="P64" s="59" t="s">
        <v>54</v>
      </c>
      <c r="Q64" s="55" t="s">
        <v>54</v>
      </c>
      <c r="R64" s="76" t="s">
        <v>56</v>
      </c>
    </row>
    <row r="65" customFormat="1" ht="48" spans="1:18">
      <c r="A65" s="17" t="s">
        <v>46</v>
      </c>
      <c r="B65" s="17" t="s">
        <v>47</v>
      </c>
      <c r="C65" s="18">
        <v>44907</v>
      </c>
      <c r="D65" s="13" t="s">
        <v>48</v>
      </c>
      <c r="E65" s="19">
        <v>44939</v>
      </c>
      <c r="F65" s="13" t="s">
        <v>49</v>
      </c>
      <c r="G65" s="21" t="s">
        <v>171</v>
      </c>
      <c r="H65" s="21" t="s">
        <v>173</v>
      </c>
      <c r="I65" s="51" t="s">
        <v>52</v>
      </c>
      <c r="J65" s="51" t="s">
        <v>53</v>
      </c>
      <c r="K65" s="51" t="s">
        <v>54</v>
      </c>
      <c r="L65" s="55">
        <v>2000000</v>
      </c>
      <c r="M65" s="56">
        <v>1670000</v>
      </c>
      <c r="N65" s="57">
        <f t="shared" si="12"/>
        <v>330000</v>
      </c>
      <c r="O65" s="58">
        <f t="shared" si="11"/>
        <v>0.835</v>
      </c>
      <c r="P65" s="59" t="s">
        <v>55</v>
      </c>
      <c r="Q65" s="55" t="s">
        <v>54</v>
      </c>
      <c r="R65" s="76" t="s">
        <v>56</v>
      </c>
    </row>
    <row r="66" customFormat="1" ht="48" spans="1:18">
      <c r="A66" s="13" t="s">
        <v>75</v>
      </c>
      <c r="B66" s="17" t="s">
        <v>76</v>
      </c>
      <c r="C66" s="18">
        <v>44945</v>
      </c>
      <c r="D66" s="13" t="s">
        <v>77</v>
      </c>
      <c r="E66" s="19">
        <v>44960</v>
      </c>
      <c r="F66" s="24" t="s">
        <v>78</v>
      </c>
      <c r="G66" s="21" t="s">
        <v>171</v>
      </c>
      <c r="H66" s="21" t="s">
        <v>173</v>
      </c>
      <c r="I66" s="51" t="s">
        <v>52</v>
      </c>
      <c r="J66" s="60" t="s">
        <v>74</v>
      </c>
      <c r="K66" s="51" t="s">
        <v>54</v>
      </c>
      <c r="L66" s="55">
        <v>1390000</v>
      </c>
      <c r="M66" s="56">
        <v>870000</v>
      </c>
      <c r="N66" s="57">
        <f t="shared" si="12"/>
        <v>520000</v>
      </c>
      <c r="O66" s="58">
        <f t="shared" si="11"/>
        <v>0.62589928057554</v>
      </c>
      <c r="P66" s="59" t="s">
        <v>55</v>
      </c>
      <c r="Q66" s="55" t="s">
        <v>54</v>
      </c>
      <c r="R66" s="76" t="s">
        <v>56</v>
      </c>
    </row>
    <row r="67" customFormat="1" ht="48" spans="1:18">
      <c r="A67" s="17" t="s">
        <v>46</v>
      </c>
      <c r="B67" s="17" t="s">
        <v>47</v>
      </c>
      <c r="C67" s="18">
        <v>44907</v>
      </c>
      <c r="D67" s="13" t="s">
        <v>48</v>
      </c>
      <c r="E67" s="19">
        <v>44939</v>
      </c>
      <c r="F67" s="13" t="s">
        <v>49</v>
      </c>
      <c r="G67" s="21" t="s">
        <v>171</v>
      </c>
      <c r="H67" s="21" t="s">
        <v>174</v>
      </c>
      <c r="I67" s="51" t="s">
        <v>52</v>
      </c>
      <c r="J67" s="51" t="s">
        <v>53</v>
      </c>
      <c r="K67" s="51" t="s">
        <v>54</v>
      </c>
      <c r="L67" s="55">
        <v>2000000</v>
      </c>
      <c r="M67" s="56">
        <v>1090000</v>
      </c>
      <c r="N67" s="57">
        <f t="shared" si="12"/>
        <v>910000</v>
      </c>
      <c r="O67" s="58">
        <f t="shared" si="11"/>
        <v>0.545</v>
      </c>
      <c r="P67" s="59" t="s">
        <v>55</v>
      </c>
      <c r="Q67" s="55" t="s">
        <v>54</v>
      </c>
      <c r="R67" s="76" t="s">
        <v>56</v>
      </c>
    </row>
    <row r="68" customFormat="1" ht="48" spans="1:18">
      <c r="A68" s="13" t="s">
        <v>75</v>
      </c>
      <c r="B68" s="17" t="s">
        <v>76</v>
      </c>
      <c r="C68" s="18">
        <v>44945</v>
      </c>
      <c r="D68" s="13" t="s">
        <v>77</v>
      </c>
      <c r="E68" s="19">
        <v>44960</v>
      </c>
      <c r="F68" s="24" t="s">
        <v>78</v>
      </c>
      <c r="G68" s="21" t="s">
        <v>171</v>
      </c>
      <c r="H68" s="21" t="s">
        <v>174</v>
      </c>
      <c r="I68" s="51" t="s">
        <v>52</v>
      </c>
      <c r="J68" s="60" t="s">
        <v>74</v>
      </c>
      <c r="K68" s="51" t="s">
        <v>54</v>
      </c>
      <c r="L68" s="55">
        <v>2000000</v>
      </c>
      <c r="M68" s="56">
        <v>2000000</v>
      </c>
      <c r="N68" s="57">
        <f t="shared" si="12"/>
        <v>0</v>
      </c>
      <c r="O68" s="58">
        <f t="shared" si="11"/>
        <v>1</v>
      </c>
      <c r="P68" s="59" t="s">
        <v>55</v>
      </c>
      <c r="Q68" s="55" t="s">
        <v>54</v>
      </c>
      <c r="R68" s="76" t="s">
        <v>56</v>
      </c>
    </row>
    <row r="69" s="1" customFormat="1" ht="40" customHeight="1" spans="1:18">
      <c r="A69" s="13"/>
      <c r="B69" s="17"/>
      <c r="C69" s="18"/>
      <c r="D69" s="13" t="s">
        <v>92</v>
      </c>
      <c r="E69" s="19">
        <v>45051</v>
      </c>
      <c r="F69" s="13" t="s">
        <v>93</v>
      </c>
      <c r="G69" s="21" t="s">
        <v>171</v>
      </c>
      <c r="H69" s="13" t="s">
        <v>174</v>
      </c>
      <c r="I69" s="51" t="s">
        <v>52</v>
      </c>
      <c r="J69" s="63" t="s">
        <v>94</v>
      </c>
      <c r="K69" s="51" t="s">
        <v>54</v>
      </c>
      <c r="L69" s="55">
        <v>125000</v>
      </c>
      <c r="M69" s="56"/>
      <c r="N69" s="65">
        <f t="shared" si="12"/>
        <v>125000</v>
      </c>
      <c r="O69" s="66">
        <f t="shared" si="11"/>
        <v>0</v>
      </c>
      <c r="P69" s="59" t="s">
        <v>55</v>
      </c>
      <c r="Q69" s="55" t="s">
        <v>54</v>
      </c>
      <c r="R69" s="76" t="s">
        <v>56</v>
      </c>
    </row>
    <row r="70" customFormat="1" ht="48" spans="1:18">
      <c r="A70" s="13" t="s">
        <v>75</v>
      </c>
      <c r="B70" s="17" t="s">
        <v>76</v>
      </c>
      <c r="C70" s="18">
        <v>44945</v>
      </c>
      <c r="D70" s="13" t="s">
        <v>77</v>
      </c>
      <c r="E70" s="19">
        <v>44960</v>
      </c>
      <c r="F70" s="24" t="s">
        <v>78</v>
      </c>
      <c r="G70" s="35" t="s">
        <v>171</v>
      </c>
      <c r="H70" s="35" t="s">
        <v>175</v>
      </c>
      <c r="I70" s="51" t="s">
        <v>52</v>
      </c>
      <c r="J70" s="60" t="s">
        <v>74</v>
      </c>
      <c r="K70" s="51" t="s">
        <v>54</v>
      </c>
      <c r="L70" s="55">
        <v>985000</v>
      </c>
      <c r="M70" s="56"/>
      <c r="N70" s="57">
        <f t="shared" si="12"/>
        <v>985000</v>
      </c>
      <c r="O70" s="58">
        <f t="shared" si="11"/>
        <v>0</v>
      </c>
      <c r="P70" s="59" t="s">
        <v>54</v>
      </c>
      <c r="Q70" s="55" t="s">
        <v>54</v>
      </c>
      <c r="R70" s="76" t="s">
        <v>56</v>
      </c>
    </row>
    <row r="71" customFormat="1" ht="44" customHeight="1" spans="1:18">
      <c r="A71" s="13" t="s">
        <v>75</v>
      </c>
      <c r="B71" s="17" t="s">
        <v>76</v>
      </c>
      <c r="C71" s="18">
        <v>44945</v>
      </c>
      <c r="D71" s="13" t="s">
        <v>77</v>
      </c>
      <c r="E71" s="19">
        <v>44960</v>
      </c>
      <c r="F71" s="24" t="s">
        <v>78</v>
      </c>
      <c r="G71" s="35" t="s">
        <v>171</v>
      </c>
      <c r="H71" s="35" t="s">
        <v>175</v>
      </c>
      <c r="I71" s="51" t="s">
        <v>52</v>
      </c>
      <c r="J71" s="60" t="s">
        <v>74</v>
      </c>
      <c r="K71" s="51" t="s">
        <v>54</v>
      </c>
      <c r="L71" s="55">
        <v>4015000</v>
      </c>
      <c r="M71" s="56">
        <v>3490000</v>
      </c>
      <c r="N71" s="57">
        <f t="shared" si="12"/>
        <v>525000</v>
      </c>
      <c r="O71" s="58">
        <f t="shared" si="11"/>
        <v>0.869240348692404</v>
      </c>
      <c r="P71" s="59" t="s">
        <v>54</v>
      </c>
      <c r="Q71" s="55" t="s">
        <v>54</v>
      </c>
      <c r="R71" s="78" t="s">
        <v>163</v>
      </c>
    </row>
    <row r="72" customFormat="1" ht="29" customHeight="1" spans="1:18">
      <c r="A72" s="14" t="s">
        <v>19</v>
      </c>
      <c r="B72" s="14"/>
      <c r="C72" s="15"/>
      <c r="D72" s="14"/>
      <c r="E72" s="15"/>
      <c r="F72" s="14"/>
      <c r="G72" s="16"/>
      <c r="H72" s="14"/>
      <c r="I72" s="14"/>
      <c r="J72" s="14"/>
      <c r="K72" s="14"/>
      <c r="L72" s="68">
        <f>SUBTOTAL(9,L64:L71)</f>
        <v>19015000</v>
      </c>
      <c r="M72" s="69">
        <f>SUBTOTAL(9,M64:M71)</f>
        <v>15571583.18</v>
      </c>
      <c r="N72" s="68">
        <f>SUBTOTAL(9,N64:N71)</f>
        <v>3443416.82</v>
      </c>
      <c r="O72" s="53">
        <f t="shared" si="11"/>
        <v>0.818910501183276</v>
      </c>
      <c r="P72" s="71"/>
      <c r="Q72" s="68"/>
      <c r="R72" s="71"/>
    </row>
    <row r="73" customFormat="1" ht="48" spans="1:18">
      <c r="A73" s="17" t="s">
        <v>46</v>
      </c>
      <c r="B73" s="17" t="s">
        <v>47</v>
      </c>
      <c r="C73" s="18">
        <v>44907</v>
      </c>
      <c r="D73" s="13" t="s">
        <v>48</v>
      </c>
      <c r="E73" s="19">
        <v>44939</v>
      </c>
      <c r="F73" s="13" t="s">
        <v>49</v>
      </c>
      <c r="G73" s="20" t="s">
        <v>176</v>
      </c>
      <c r="H73" s="20" t="s">
        <v>177</v>
      </c>
      <c r="I73" s="51" t="s">
        <v>52</v>
      </c>
      <c r="J73" s="51" t="s">
        <v>53</v>
      </c>
      <c r="K73" s="51" t="s">
        <v>54</v>
      </c>
      <c r="L73" s="55">
        <v>5500000</v>
      </c>
      <c r="M73" s="56">
        <v>4000000</v>
      </c>
      <c r="N73" s="57">
        <f t="shared" ref="N73:N78" si="13">L73-M73</f>
        <v>1500000</v>
      </c>
      <c r="O73" s="58">
        <f t="shared" si="11"/>
        <v>0.727272727272727</v>
      </c>
      <c r="P73" s="59" t="s">
        <v>54</v>
      </c>
      <c r="Q73" s="55" t="s">
        <v>54</v>
      </c>
      <c r="R73" s="76" t="s">
        <v>56</v>
      </c>
    </row>
    <row r="74" customFormat="1" ht="48" spans="1:18">
      <c r="A74" s="17" t="s">
        <v>46</v>
      </c>
      <c r="B74" s="17" t="s">
        <v>47</v>
      </c>
      <c r="C74" s="18">
        <v>44907</v>
      </c>
      <c r="D74" s="13" t="s">
        <v>48</v>
      </c>
      <c r="E74" s="19">
        <v>44939</v>
      </c>
      <c r="F74" s="13" t="s">
        <v>49</v>
      </c>
      <c r="G74" s="21" t="s">
        <v>176</v>
      </c>
      <c r="H74" s="20" t="s">
        <v>178</v>
      </c>
      <c r="I74" s="51" t="s">
        <v>52</v>
      </c>
      <c r="J74" s="51" t="s">
        <v>53</v>
      </c>
      <c r="K74" s="51" t="s">
        <v>54</v>
      </c>
      <c r="L74" s="72">
        <v>2000000</v>
      </c>
      <c r="M74" s="56">
        <v>2000000</v>
      </c>
      <c r="N74" s="57">
        <f t="shared" si="13"/>
        <v>0</v>
      </c>
      <c r="O74" s="58">
        <f t="shared" si="11"/>
        <v>1</v>
      </c>
      <c r="P74" s="59" t="s">
        <v>55</v>
      </c>
      <c r="Q74" s="55" t="s">
        <v>54</v>
      </c>
      <c r="R74" s="76" t="s">
        <v>56</v>
      </c>
    </row>
    <row r="75" customFormat="1" ht="48" spans="1:18">
      <c r="A75" s="13" t="s">
        <v>75</v>
      </c>
      <c r="B75" s="17" t="s">
        <v>76</v>
      </c>
      <c r="C75" s="18">
        <v>44945</v>
      </c>
      <c r="D75" s="13" t="s">
        <v>77</v>
      </c>
      <c r="E75" s="19">
        <v>44960</v>
      </c>
      <c r="F75" s="24" t="s">
        <v>78</v>
      </c>
      <c r="G75" s="36" t="s">
        <v>176</v>
      </c>
      <c r="H75" s="37" t="s">
        <v>178</v>
      </c>
      <c r="I75" s="51" t="s">
        <v>52</v>
      </c>
      <c r="J75" s="60" t="s">
        <v>74</v>
      </c>
      <c r="K75" s="51" t="s">
        <v>54</v>
      </c>
      <c r="L75" s="72">
        <v>940000</v>
      </c>
      <c r="M75" s="56">
        <v>600000</v>
      </c>
      <c r="N75" s="57">
        <f t="shared" si="13"/>
        <v>340000</v>
      </c>
      <c r="O75" s="58">
        <f t="shared" si="11"/>
        <v>0.638297872340426</v>
      </c>
      <c r="P75" s="59" t="s">
        <v>55</v>
      </c>
      <c r="Q75" s="55" t="s">
        <v>54</v>
      </c>
      <c r="R75" s="76" t="s">
        <v>56</v>
      </c>
    </row>
    <row r="76" customFormat="1" ht="47" customHeight="1" spans="1:18">
      <c r="A76" s="13" t="s">
        <v>75</v>
      </c>
      <c r="B76" s="17" t="s">
        <v>76</v>
      </c>
      <c r="C76" s="18">
        <v>44945</v>
      </c>
      <c r="D76" s="13" t="s">
        <v>77</v>
      </c>
      <c r="E76" s="19">
        <v>44960</v>
      </c>
      <c r="F76" s="24" t="s">
        <v>78</v>
      </c>
      <c r="G76" s="36" t="s">
        <v>176</v>
      </c>
      <c r="H76" s="37" t="s">
        <v>178</v>
      </c>
      <c r="I76" s="51" t="s">
        <v>52</v>
      </c>
      <c r="J76" s="60" t="s">
        <v>74</v>
      </c>
      <c r="K76" s="51" t="s">
        <v>54</v>
      </c>
      <c r="L76" s="72">
        <v>495000</v>
      </c>
      <c r="M76" s="56"/>
      <c r="N76" s="57">
        <f t="shared" si="13"/>
        <v>495000</v>
      </c>
      <c r="O76" s="58">
        <f t="shared" si="11"/>
        <v>0</v>
      </c>
      <c r="P76" s="59" t="s">
        <v>55</v>
      </c>
      <c r="Q76" s="55" t="s">
        <v>54</v>
      </c>
      <c r="R76" s="78" t="s">
        <v>163</v>
      </c>
    </row>
    <row r="77" customFormat="1" ht="48" customHeight="1" spans="1:18">
      <c r="A77" s="17" t="s">
        <v>46</v>
      </c>
      <c r="B77" s="17" t="s">
        <v>47</v>
      </c>
      <c r="C77" s="18">
        <v>44907</v>
      </c>
      <c r="D77" s="13" t="s">
        <v>48</v>
      </c>
      <c r="E77" s="19">
        <v>44939</v>
      </c>
      <c r="F77" s="13" t="s">
        <v>49</v>
      </c>
      <c r="G77" s="21" t="s">
        <v>176</v>
      </c>
      <c r="H77" s="20" t="s">
        <v>179</v>
      </c>
      <c r="I77" s="51" t="s">
        <v>52</v>
      </c>
      <c r="J77" s="51" t="s">
        <v>53</v>
      </c>
      <c r="K77" s="51" t="s">
        <v>54</v>
      </c>
      <c r="L77" s="55">
        <v>2000000</v>
      </c>
      <c r="M77" s="56">
        <v>1900000</v>
      </c>
      <c r="N77" s="57">
        <f t="shared" si="13"/>
        <v>100000</v>
      </c>
      <c r="O77" s="58">
        <f t="shared" si="11"/>
        <v>0.95</v>
      </c>
      <c r="P77" s="59" t="s">
        <v>55</v>
      </c>
      <c r="Q77" s="55" t="s">
        <v>54</v>
      </c>
      <c r="R77" s="78" t="s">
        <v>56</v>
      </c>
    </row>
    <row r="78" customFormat="1" ht="40" customHeight="1" spans="1:18">
      <c r="A78" s="13" t="s">
        <v>75</v>
      </c>
      <c r="B78" s="17" t="s">
        <v>76</v>
      </c>
      <c r="C78" s="18">
        <v>44945</v>
      </c>
      <c r="D78" s="13" t="s">
        <v>77</v>
      </c>
      <c r="E78" s="19">
        <v>44960</v>
      </c>
      <c r="F78" s="24" t="s">
        <v>78</v>
      </c>
      <c r="G78" s="21" t="s">
        <v>176</v>
      </c>
      <c r="H78" s="20" t="s">
        <v>179</v>
      </c>
      <c r="I78" s="51" t="s">
        <v>52</v>
      </c>
      <c r="J78" s="60" t="s">
        <v>74</v>
      </c>
      <c r="K78" s="51" t="s">
        <v>54</v>
      </c>
      <c r="L78" s="55">
        <v>460000</v>
      </c>
      <c r="M78" s="56"/>
      <c r="N78" s="57">
        <f t="shared" si="13"/>
        <v>460000</v>
      </c>
      <c r="O78" s="58">
        <f t="shared" si="11"/>
        <v>0</v>
      </c>
      <c r="P78" s="59" t="s">
        <v>55</v>
      </c>
      <c r="Q78" s="55" t="s">
        <v>54</v>
      </c>
      <c r="R78" s="78" t="s">
        <v>163</v>
      </c>
    </row>
    <row r="79" customFormat="1" ht="23" customHeight="1" spans="1:18">
      <c r="A79" s="14" t="s">
        <v>20</v>
      </c>
      <c r="B79" s="14"/>
      <c r="C79" s="15"/>
      <c r="D79" s="14"/>
      <c r="E79" s="15"/>
      <c r="F79" s="14"/>
      <c r="G79" s="16"/>
      <c r="H79" s="14"/>
      <c r="I79" s="14"/>
      <c r="J79" s="14"/>
      <c r="K79" s="14"/>
      <c r="L79" s="68">
        <f>SUBTOTAL(9,L73:L78)</f>
        <v>11395000</v>
      </c>
      <c r="M79" s="69">
        <f>SUBTOTAL(9,M73:M78)</f>
        <v>8500000</v>
      </c>
      <c r="N79" s="68">
        <f>SUBTOTAL(9,N73:N78)</f>
        <v>2895000</v>
      </c>
      <c r="O79" s="53">
        <f t="shared" si="11"/>
        <v>0.745941202281702</v>
      </c>
      <c r="P79" s="71"/>
      <c r="Q79" s="68"/>
      <c r="R79" s="71"/>
    </row>
    <row r="80" customFormat="1" ht="36" spans="1:18">
      <c r="A80" s="17" t="s">
        <v>46</v>
      </c>
      <c r="B80" s="17" t="s">
        <v>47</v>
      </c>
      <c r="C80" s="18">
        <v>44907</v>
      </c>
      <c r="D80" s="13" t="s">
        <v>48</v>
      </c>
      <c r="E80" s="19">
        <v>44939</v>
      </c>
      <c r="F80" s="13" t="s">
        <v>49</v>
      </c>
      <c r="G80" s="20" t="s">
        <v>180</v>
      </c>
      <c r="H80" s="21" t="s">
        <v>181</v>
      </c>
      <c r="I80" s="51" t="s">
        <v>52</v>
      </c>
      <c r="J80" s="51" t="s">
        <v>53</v>
      </c>
      <c r="K80" s="51" t="s">
        <v>54</v>
      </c>
      <c r="L80" s="55">
        <v>3900000</v>
      </c>
      <c r="M80" s="56">
        <v>3056000</v>
      </c>
      <c r="N80" s="57">
        <f>L80-M80</f>
        <v>844000</v>
      </c>
      <c r="O80" s="58">
        <f t="shared" si="11"/>
        <v>0.783589743589744</v>
      </c>
      <c r="P80" s="59" t="s">
        <v>55</v>
      </c>
      <c r="Q80" s="59" t="s">
        <v>55</v>
      </c>
      <c r="R80" s="59" t="s">
        <v>182</v>
      </c>
    </row>
    <row r="81" s="1" customFormat="1" ht="48" spans="1:18">
      <c r="A81" s="13" t="s">
        <v>108</v>
      </c>
      <c r="B81" s="25" t="s">
        <v>109</v>
      </c>
      <c r="C81" s="18">
        <v>45065</v>
      </c>
      <c r="D81" s="13" t="s">
        <v>110</v>
      </c>
      <c r="E81" s="18">
        <v>45087</v>
      </c>
      <c r="F81" s="17" t="s">
        <v>111</v>
      </c>
      <c r="G81" s="20" t="s">
        <v>180</v>
      </c>
      <c r="H81" s="115" t="s">
        <v>183</v>
      </c>
      <c r="I81" s="51" t="s">
        <v>52</v>
      </c>
      <c r="J81" s="51" t="s">
        <v>53</v>
      </c>
      <c r="K81" s="51" t="s">
        <v>54</v>
      </c>
      <c r="L81" s="55">
        <v>2300000</v>
      </c>
      <c r="M81" s="56">
        <v>837000</v>
      </c>
      <c r="N81" s="65">
        <f>L81-M81</f>
        <v>1463000</v>
      </c>
      <c r="O81" s="66">
        <f t="shared" si="11"/>
        <v>0.363913043478261</v>
      </c>
      <c r="P81" s="59" t="s">
        <v>54</v>
      </c>
      <c r="Q81" s="59" t="s">
        <v>55</v>
      </c>
      <c r="R81" s="76" t="s">
        <v>56</v>
      </c>
    </row>
    <row r="82" s="1" customFormat="1" ht="50" customHeight="1" spans="1:18">
      <c r="A82" s="13" t="s">
        <v>108</v>
      </c>
      <c r="B82" s="25" t="s">
        <v>109</v>
      </c>
      <c r="C82" s="18">
        <v>45065</v>
      </c>
      <c r="D82" s="13" t="s">
        <v>110</v>
      </c>
      <c r="E82" s="18">
        <v>45087</v>
      </c>
      <c r="F82" s="17" t="s">
        <v>111</v>
      </c>
      <c r="G82" s="20" t="s">
        <v>180</v>
      </c>
      <c r="H82" s="115" t="s">
        <v>183</v>
      </c>
      <c r="I82" s="51" t="s">
        <v>52</v>
      </c>
      <c r="J82" s="51" t="s">
        <v>53</v>
      </c>
      <c r="K82" s="51" t="s">
        <v>54</v>
      </c>
      <c r="L82" s="55">
        <v>500000</v>
      </c>
      <c r="M82" s="56"/>
      <c r="N82" s="65">
        <f>L82-M82</f>
        <v>500000</v>
      </c>
      <c r="O82" s="66">
        <f t="shared" si="11"/>
        <v>0</v>
      </c>
      <c r="P82" s="59" t="s">
        <v>54</v>
      </c>
      <c r="Q82" s="59" t="s">
        <v>55</v>
      </c>
      <c r="R82" s="59" t="s">
        <v>163</v>
      </c>
    </row>
    <row r="83" s="1" customFormat="1" ht="52" customHeight="1" spans="1:18">
      <c r="A83" s="13" t="s">
        <v>184</v>
      </c>
      <c r="B83" s="25" t="s">
        <v>185</v>
      </c>
      <c r="C83" s="18">
        <v>45057</v>
      </c>
      <c r="D83" s="13" t="s">
        <v>186</v>
      </c>
      <c r="E83" s="18">
        <v>45087</v>
      </c>
      <c r="F83" s="13" t="s">
        <v>187</v>
      </c>
      <c r="G83" s="20" t="s">
        <v>180</v>
      </c>
      <c r="H83" s="39" t="s">
        <v>188</v>
      </c>
      <c r="I83" s="51" t="s">
        <v>52</v>
      </c>
      <c r="J83" s="51" t="s">
        <v>74</v>
      </c>
      <c r="K83" s="51" t="s">
        <v>55</v>
      </c>
      <c r="L83" s="55">
        <v>1000000</v>
      </c>
      <c r="M83" s="56"/>
      <c r="N83" s="65">
        <f>L83-M83</f>
        <v>1000000</v>
      </c>
      <c r="O83" s="66">
        <f t="shared" si="11"/>
        <v>0</v>
      </c>
      <c r="P83" s="59" t="s">
        <v>55</v>
      </c>
      <c r="Q83" s="59" t="s">
        <v>55</v>
      </c>
      <c r="R83" s="76" t="s">
        <v>56</v>
      </c>
    </row>
    <row r="84" customFormat="1" ht="27" customHeight="1" spans="1:18">
      <c r="A84" s="14" t="s">
        <v>21</v>
      </c>
      <c r="B84" s="14"/>
      <c r="C84" s="15"/>
      <c r="D84" s="14"/>
      <c r="E84" s="15"/>
      <c r="F84" s="14"/>
      <c r="G84" s="16"/>
      <c r="H84" s="14"/>
      <c r="I84" s="14"/>
      <c r="J84" s="14"/>
      <c r="K84" s="14"/>
      <c r="L84" s="68">
        <f>SUBTOTAL(9,L80:L83)</f>
        <v>7700000</v>
      </c>
      <c r="M84" s="69">
        <f>SUBTOTAL(9,M80:M83)</f>
        <v>3893000</v>
      </c>
      <c r="N84" s="68">
        <f>SUBTOTAL(9,N80:N83)</f>
        <v>3807000</v>
      </c>
      <c r="O84" s="53">
        <f t="shared" si="11"/>
        <v>0.505584415584416</v>
      </c>
      <c r="P84" s="71"/>
      <c r="Q84" s="68"/>
      <c r="R84" s="71"/>
    </row>
    <row r="85" customFormat="1" ht="48" spans="1:18">
      <c r="A85" s="17" t="s">
        <v>46</v>
      </c>
      <c r="B85" s="17" t="s">
        <v>47</v>
      </c>
      <c r="C85" s="18">
        <v>44907</v>
      </c>
      <c r="D85" s="13" t="s">
        <v>48</v>
      </c>
      <c r="E85" s="19">
        <v>44939</v>
      </c>
      <c r="F85" s="13" t="s">
        <v>49</v>
      </c>
      <c r="G85" s="20" t="s">
        <v>189</v>
      </c>
      <c r="H85" s="20" t="s">
        <v>190</v>
      </c>
      <c r="I85" s="51" t="s">
        <v>52</v>
      </c>
      <c r="J85" s="51" t="s">
        <v>53</v>
      </c>
      <c r="K85" s="51" t="s">
        <v>54</v>
      </c>
      <c r="L85" s="55">
        <v>3220000</v>
      </c>
      <c r="M85" s="56">
        <v>2304000</v>
      </c>
      <c r="N85" s="57">
        <f>L85-M85</f>
        <v>916000</v>
      </c>
      <c r="O85" s="58">
        <f t="shared" si="11"/>
        <v>0.715527950310559</v>
      </c>
      <c r="P85" s="59" t="s">
        <v>54</v>
      </c>
      <c r="Q85" s="59" t="s">
        <v>55</v>
      </c>
      <c r="R85" s="76" t="s">
        <v>56</v>
      </c>
    </row>
    <row r="86" customFormat="1" ht="48" spans="1:18">
      <c r="A86" s="17" t="s">
        <v>46</v>
      </c>
      <c r="B86" s="17" t="s">
        <v>47</v>
      </c>
      <c r="C86" s="18">
        <v>44907</v>
      </c>
      <c r="D86" s="13" t="s">
        <v>48</v>
      </c>
      <c r="E86" s="19">
        <v>44939</v>
      </c>
      <c r="F86" s="13" t="s">
        <v>49</v>
      </c>
      <c r="G86" s="30" t="s">
        <v>189</v>
      </c>
      <c r="H86" s="40" t="s">
        <v>191</v>
      </c>
      <c r="I86" s="51" t="s">
        <v>52</v>
      </c>
      <c r="J86" s="51" t="s">
        <v>53</v>
      </c>
      <c r="K86" s="51" t="s">
        <v>54</v>
      </c>
      <c r="L86" s="55">
        <v>1800000</v>
      </c>
      <c r="M86" s="56">
        <v>1424000</v>
      </c>
      <c r="N86" s="57">
        <f>L86-M86</f>
        <v>376000</v>
      </c>
      <c r="O86" s="58">
        <f t="shared" si="11"/>
        <v>0.791111111111111</v>
      </c>
      <c r="P86" s="59" t="s">
        <v>55</v>
      </c>
      <c r="Q86" s="59" t="s">
        <v>55</v>
      </c>
      <c r="R86" s="76" t="s">
        <v>56</v>
      </c>
    </row>
    <row r="87" customFormat="1" ht="25" customHeight="1" spans="1:18">
      <c r="A87" s="14" t="s">
        <v>22</v>
      </c>
      <c r="B87" s="14"/>
      <c r="C87" s="15"/>
      <c r="D87" s="14"/>
      <c r="E87" s="15"/>
      <c r="F87" s="14"/>
      <c r="G87" s="16"/>
      <c r="H87" s="14"/>
      <c r="I87" s="14"/>
      <c r="J87" s="14"/>
      <c r="K87" s="14"/>
      <c r="L87" s="68">
        <f>SUBTOTAL(9,L85:L86)</f>
        <v>5020000</v>
      </c>
      <c r="M87" s="69">
        <f>SUBTOTAL(9,M85:M86)</f>
        <v>3728000</v>
      </c>
      <c r="N87" s="68">
        <f>SUBTOTAL(9,N85:N86)</f>
        <v>1292000</v>
      </c>
      <c r="O87" s="53">
        <f t="shared" ref="O87:O98" si="14">M87/L87</f>
        <v>0.742629482071713</v>
      </c>
      <c r="P87" s="71"/>
      <c r="Q87" s="68"/>
      <c r="R87" s="71"/>
    </row>
    <row r="88" customFormat="1" ht="48" spans="1:18">
      <c r="A88" s="17" t="s">
        <v>46</v>
      </c>
      <c r="B88" s="17" t="s">
        <v>47</v>
      </c>
      <c r="C88" s="18">
        <v>44907</v>
      </c>
      <c r="D88" s="13" t="s">
        <v>48</v>
      </c>
      <c r="E88" s="19">
        <v>44939</v>
      </c>
      <c r="F88" s="13" t="s">
        <v>49</v>
      </c>
      <c r="G88" s="37" t="s">
        <v>192</v>
      </c>
      <c r="H88" s="37" t="s">
        <v>193</v>
      </c>
      <c r="I88" s="51" t="s">
        <v>52</v>
      </c>
      <c r="J88" s="51" t="s">
        <v>53</v>
      </c>
      <c r="K88" s="51" t="s">
        <v>54</v>
      </c>
      <c r="L88" s="55">
        <v>90000</v>
      </c>
      <c r="M88" s="56"/>
      <c r="N88" s="57">
        <f>L88-M88</f>
        <v>90000</v>
      </c>
      <c r="O88" s="58">
        <f t="shared" si="14"/>
        <v>0</v>
      </c>
      <c r="P88" s="59" t="s">
        <v>54</v>
      </c>
      <c r="Q88" s="59" t="s">
        <v>54</v>
      </c>
      <c r="R88" s="76" t="s">
        <v>56</v>
      </c>
    </row>
    <row r="89" customFormat="1" ht="36" spans="1:18">
      <c r="A89" s="17" t="s">
        <v>46</v>
      </c>
      <c r="B89" s="17" t="s">
        <v>47</v>
      </c>
      <c r="C89" s="18">
        <v>44907</v>
      </c>
      <c r="D89" s="13" t="s">
        <v>48</v>
      </c>
      <c r="E89" s="19">
        <v>44939</v>
      </c>
      <c r="F89" s="13" t="s">
        <v>49</v>
      </c>
      <c r="G89" s="37" t="s">
        <v>192</v>
      </c>
      <c r="H89" s="37" t="s">
        <v>193</v>
      </c>
      <c r="I89" s="51" t="s">
        <v>52</v>
      </c>
      <c r="J89" s="51" t="s">
        <v>53</v>
      </c>
      <c r="K89" s="51" t="s">
        <v>54</v>
      </c>
      <c r="L89" s="55">
        <v>2410000</v>
      </c>
      <c r="M89" s="56">
        <v>2239200</v>
      </c>
      <c r="N89" s="57">
        <f>L89-M89</f>
        <v>170800</v>
      </c>
      <c r="O89" s="58">
        <f t="shared" si="14"/>
        <v>0.929128630705394</v>
      </c>
      <c r="P89" s="59" t="s">
        <v>54</v>
      </c>
      <c r="Q89" s="59" t="s">
        <v>54</v>
      </c>
      <c r="R89" s="59" t="s">
        <v>163</v>
      </c>
    </row>
    <row r="90" customFormat="1" ht="48" spans="1:18">
      <c r="A90" s="17" t="s">
        <v>46</v>
      </c>
      <c r="B90" s="17" t="s">
        <v>47</v>
      </c>
      <c r="C90" s="18">
        <v>44907</v>
      </c>
      <c r="D90" s="13" t="s">
        <v>48</v>
      </c>
      <c r="E90" s="19">
        <v>44939</v>
      </c>
      <c r="F90" s="13" t="s">
        <v>49</v>
      </c>
      <c r="G90" s="20" t="s">
        <v>192</v>
      </c>
      <c r="H90" s="25" t="s">
        <v>194</v>
      </c>
      <c r="I90" s="51" t="s">
        <v>52</v>
      </c>
      <c r="J90" s="51" t="s">
        <v>53</v>
      </c>
      <c r="K90" s="51" t="s">
        <v>54</v>
      </c>
      <c r="L90" s="72">
        <v>2650000</v>
      </c>
      <c r="M90" s="56">
        <v>2637300</v>
      </c>
      <c r="N90" s="57">
        <f t="shared" ref="N90:N95" si="15">L90-M90</f>
        <v>12700</v>
      </c>
      <c r="O90" s="58">
        <f t="shared" si="14"/>
        <v>0.995207547169811</v>
      </c>
      <c r="P90" s="59" t="s">
        <v>54</v>
      </c>
      <c r="Q90" s="59" t="s">
        <v>54</v>
      </c>
      <c r="R90" s="76" t="s">
        <v>56</v>
      </c>
    </row>
    <row r="91" customFormat="1" ht="29" customHeight="1" spans="1:18">
      <c r="A91" s="14" t="s">
        <v>23</v>
      </c>
      <c r="B91" s="14"/>
      <c r="C91" s="15"/>
      <c r="D91" s="14"/>
      <c r="E91" s="15"/>
      <c r="F91" s="14"/>
      <c r="G91" s="16"/>
      <c r="H91" s="14"/>
      <c r="I91" s="14"/>
      <c r="J91" s="14"/>
      <c r="K91" s="14"/>
      <c r="L91" s="68">
        <f t="shared" ref="L91:Q91" si="16">SUBTOTAL(9,L88:L90)</f>
        <v>5150000</v>
      </c>
      <c r="M91" s="69">
        <f t="shared" si="16"/>
        <v>4876500</v>
      </c>
      <c r="N91" s="68">
        <f t="shared" si="16"/>
        <v>273500</v>
      </c>
      <c r="O91" s="53">
        <f t="shared" si="14"/>
        <v>0.946893203883495</v>
      </c>
      <c r="P91" s="71"/>
      <c r="Q91" s="68"/>
      <c r="R91" s="71"/>
    </row>
    <row r="92" customFormat="1" ht="36" spans="1:18">
      <c r="A92" s="17" t="s">
        <v>46</v>
      </c>
      <c r="B92" s="17" t="s">
        <v>47</v>
      </c>
      <c r="C92" s="18">
        <v>44907</v>
      </c>
      <c r="D92" s="13" t="s">
        <v>48</v>
      </c>
      <c r="E92" s="19">
        <v>44939</v>
      </c>
      <c r="F92" s="13" t="s">
        <v>49</v>
      </c>
      <c r="G92" s="20" t="s">
        <v>195</v>
      </c>
      <c r="H92" s="20" t="s">
        <v>196</v>
      </c>
      <c r="I92" s="51" t="s">
        <v>52</v>
      </c>
      <c r="J92" s="51" t="s">
        <v>53</v>
      </c>
      <c r="K92" s="51" t="s">
        <v>54</v>
      </c>
      <c r="L92" s="55">
        <v>2030000</v>
      </c>
      <c r="M92" s="56">
        <v>2030000</v>
      </c>
      <c r="N92" s="57">
        <f t="shared" si="15"/>
        <v>0</v>
      </c>
      <c r="O92" s="58">
        <f t="shared" si="14"/>
        <v>1</v>
      </c>
      <c r="P92" s="59" t="s">
        <v>54</v>
      </c>
      <c r="Q92" s="62" t="s">
        <v>55</v>
      </c>
      <c r="R92" s="76" t="s">
        <v>113</v>
      </c>
    </row>
    <row r="93" customFormat="1" ht="36" spans="1:18">
      <c r="A93" s="17" t="s">
        <v>46</v>
      </c>
      <c r="B93" s="17" t="s">
        <v>47</v>
      </c>
      <c r="C93" s="18">
        <v>44907</v>
      </c>
      <c r="D93" s="13" t="s">
        <v>48</v>
      </c>
      <c r="E93" s="19">
        <v>44939</v>
      </c>
      <c r="F93" s="13" t="s">
        <v>49</v>
      </c>
      <c r="G93" s="20" t="s">
        <v>195</v>
      </c>
      <c r="H93" s="20" t="s">
        <v>197</v>
      </c>
      <c r="I93" s="51" t="s">
        <v>52</v>
      </c>
      <c r="J93" s="51" t="s">
        <v>53</v>
      </c>
      <c r="K93" s="51" t="s">
        <v>54</v>
      </c>
      <c r="L93" s="55">
        <v>250000</v>
      </c>
      <c r="M93" s="56">
        <v>249983</v>
      </c>
      <c r="N93" s="57">
        <f t="shared" si="15"/>
        <v>17</v>
      </c>
      <c r="O93" s="58">
        <f t="shared" si="14"/>
        <v>0.999932</v>
      </c>
      <c r="P93" s="59" t="s">
        <v>54</v>
      </c>
      <c r="Q93" s="62" t="s">
        <v>55</v>
      </c>
      <c r="R93" s="76" t="s">
        <v>113</v>
      </c>
    </row>
    <row r="94" customFormat="1" ht="24" customHeight="1" spans="1:18">
      <c r="A94" s="14" t="s">
        <v>24</v>
      </c>
      <c r="B94" s="14"/>
      <c r="C94" s="15"/>
      <c r="D94" s="14"/>
      <c r="E94" s="15"/>
      <c r="F94" s="14"/>
      <c r="G94" s="16"/>
      <c r="H94" s="14"/>
      <c r="I94" s="14"/>
      <c r="J94" s="14"/>
      <c r="K94" s="14"/>
      <c r="L94" s="68">
        <f t="shared" ref="L94:Q94" si="17">SUBTOTAL(9,L92:L93)</f>
        <v>2280000</v>
      </c>
      <c r="M94" s="69">
        <f t="shared" si="17"/>
        <v>2279983</v>
      </c>
      <c r="N94" s="68">
        <f t="shared" si="17"/>
        <v>17</v>
      </c>
      <c r="O94" s="53">
        <f t="shared" si="14"/>
        <v>0.999992543859649</v>
      </c>
      <c r="P94" s="71"/>
      <c r="Q94" s="68"/>
      <c r="R94" s="71"/>
    </row>
    <row r="95" s="1" customFormat="1" ht="43" customHeight="1" spans="1:18">
      <c r="A95" s="13" t="s">
        <v>184</v>
      </c>
      <c r="B95" s="25" t="s">
        <v>185</v>
      </c>
      <c r="C95" s="18">
        <v>45057</v>
      </c>
      <c r="D95" s="13" t="s">
        <v>186</v>
      </c>
      <c r="E95" s="18">
        <v>45087</v>
      </c>
      <c r="F95" s="13" t="s">
        <v>187</v>
      </c>
      <c r="G95" s="41" t="s">
        <v>198</v>
      </c>
      <c r="H95" s="39" t="s">
        <v>199</v>
      </c>
      <c r="I95" s="51" t="s">
        <v>52</v>
      </c>
      <c r="J95" s="74" t="s">
        <v>74</v>
      </c>
      <c r="K95" s="63" t="s">
        <v>55</v>
      </c>
      <c r="L95" s="73">
        <v>250000</v>
      </c>
      <c r="M95" s="56">
        <v>200000</v>
      </c>
      <c r="N95" s="65">
        <f t="shared" si="15"/>
        <v>50000</v>
      </c>
      <c r="O95" s="66">
        <f t="shared" si="14"/>
        <v>0.8</v>
      </c>
      <c r="P95" s="63" t="s">
        <v>55</v>
      </c>
      <c r="Q95" s="73" t="s">
        <v>55</v>
      </c>
      <c r="R95" s="76" t="s">
        <v>56</v>
      </c>
    </row>
    <row r="96" customFormat="1" ht="24" customHeight="1" spans="1:18">
      <c r="A96" s="14" t="s">
        <v>27</v>
      </c>
      <c r="B96" s="14"/>
      <c r="C96" s="15"/>
      <c r="D96" s="14"/>
      <c r="E96" s="15"/>
      <c r="F96" s="14"/>
      <c r="G96" s="16"/>
      <c r="H96" s="14"/>
      <c r="I96" s="14"/>
      <c r="J96" s="14"/>
      <c r="K96" s="14"/>
      <c r="L96" s="68">
        <f>SUBTOTAL(9,L95:L95)</f>
        <v>250000</v>
      </c>
      <c r="M96" s="69">
        <f>SUBTOTAL(9,M95:M95)</f>
        <v>200000</v>
      </c>
      <c r="N96" s="68">
        <f>SUBTOTAL(9,N95:N95)</f>
        <v>50000</v>
      </c>
      <c r="O96" s="53">
        <f t="shared" si="14"/>
        <v>0.8</v>
      </c>
      <c r="P96" s="71"/>
      <c r="Q96" s="68"/>
      <c r="R96" s="71"/>
    </row>
    <row r="97" ht="54" customHeight="1" spans="1:18">
      <c r="A97" s="13" t="s">
        <v>70</v>
      </c>
      <c r="B97" s="22" t="s">
        <v>71</v>
      </c>
      <c r="C97" s="18">
        <v>44727</v>
      </c>
      <c r="D97" s="13" t="s">
        <v>72</v>
      </c>
      <c r="E97" s="18">
        <v>45107</v>
      </c>
      <c r="F97" s="23" t="s">
        <v>80</v>
      </c>
      <c r="G97" s="30" t="s">
        <v>200</v>
      </c>
      <c r="H97" s="20" t="s">
        <v>201</v>
      </c>
      <c r="I97" s="51" t="s">
        <v>52</v>
      </c>
      <c r="J97" s="74" t="s">
        <v>74</v>
      </c>
      <c r="K97" s="63" t="s">
        <v>54</v>
      </c>
      <c r="L97" s="124">
        <v>600000</v>
      </c>
      <c r="M97" s="125">
        <v>600000</v>
      </c>
      <c r="N97" s="126">
        <f>L97-M97</f>
        <v>0</v>
      </c>
      <c r="O97" s="58">
        <f t="shared" si="14"/>
        <v>1</v>
      </c>
      <c r="P97" s="63" t="s">
        <v>55</v>
      </c>
      <c r="Q97" s="73" t="s">
        <v>55</v>
      </c>
      <c r="R97" s="76" t="s">
        <v>56</v>
      </c>
    </row>
    <row r="98" ht="38" customHeight="1" spans="1:18">
      <c r="A98" s="120" t="s">
        <v>25</v>
      </c>
      <c r="B98" s="121"/>
      <c r="C98" s="121"/>
      <c r="D98" s="121"/>
      <c r="E98" s="121"/>
      <c r="F98" s="121"/>
      <c r="G98" s="121"/>
      <c r="H98" s="121"/>
      <c r="I98" s="121"/>
      <c r="J98" s="121"/>
      <c r="K98" s="123"/>
      <c r="L98" s="68">
        <f>SUBTOTAL(9,L97:L97)</f>
        <v>600000</v>
      </c>
      <c r="M98" s="69">
        <f>SUBTOTAL(9,M97:M97)</f>
        <v>600000</v>
      </c>
      <c r="N98" s="68">
        <f>SUBTOTAL(9,N97:N97)</f>
        <v>0</v>
      </c>
      <c r="O98" s="53">
        <f t="shared" si="14"/>
        <v>1</v>
      </c>
      <c r="P98" s="75"/>
      <c r="Q98" s="75"/>
      <c r="R98" s="75"/>
    </row>
    <row r="99" spans="13:13">
      <c r="M99" s="79"/>
    </row>
    <row r="100" spans="13:13">
      <c r="M100" s="79"/>
    </row>
    <row r="101" spans="13:13">
      <c r="M101" s="79"/>
    </row>
    <row r="102" spans="13:13">
      <c r="M102" s="79"/>
    </row>
    <row r="103" spans="13:13">
      <c r="M103" s="79"/>
    </row>
    <row r="104" spans="13:13">
      <c r="M104" s="79"/>
    </row>
    <row r="105" spans="13:13">
      <c r="M105" s="79"/>
    </row>
    <row r="106" spans="13:13">
      <c r="M106" s="79"/>
    </row>
    <row r="107" spans="13:13">
      <c r="M107" s="79"/>
    </row>
    <row r="108" spans="13:13">
      <c r="M108" s="79"/>
    </row>
    <row r="109" spans="13:13">
      <c r="M109" s="79"/>
    </row>
    <row r="110" spans="13:13">
      <c r="M110" s="79"/>
    </row>
    <row r="111" spans="13:13">
      <c r="M111" s="79"/>
    </row>
    <row r="112" spans="13:13">
      <c r="M112" s="79"/>
    </row>
    <row r="113" spans="13:13">
      <c r="M113" s="79"/>
    </row>
    <row r="114" spans="13:13">
      <c r="M114" s="79"/>
    </row>
    <row r="115" spans="13:13">
      <c r="M115" s="79"/>
    </row>
    <row r="116" spans="13:13">
      <c r="M116" s="79"/>
    </row>
    <row r="117" spans="13:13">
      <c r="M117" s="79"/>
    </row>
    <row r="118" spans="13:13">
      <c r="M118" s="79"/>
    </row>
    <row r="119" spans="13:13">
      <c r="M119" s="79"/>
    </row>
    <row r="120" spans="13:13">
      <c r="M120" s="79"/>
    </row>
    <row r="121" spans="13:13">
      <c r="M121" s="79"/>
    </row>
    <row r="122" spans="13:13">
      <c r="M122" s="79"/>
    </row>
    <row r="123" spans="13:13">
      <c r="M123" s="79"/>
    </row>
    <row r="124" spans="13:13">
      <c r="M124" s="79"/>
    </row>
    <row r="125" spans="13:13">
      <c r="M125" s="79"/>
    </row>
    <row r="126" spans="13:13">
      <c r="M126" s="79"/>
    </row>
    <row r="127" spans="13:13">
      <c r="M127" s="79"/>
    </row>
    <row r="128" spans="13:13">
      <c r="M128" s="79"/>
    </row>
    <row r="129" spans="13:13">
      <c r="M129" s="79"/>
    </row>
    <row r="130" spans="13:13">
      <c r="M130" s="79"/>
    </row>
    <row r="131" spans="13:13">
      <c r="M131" s="79"/>
    </row>
    <row r="132" spans="13:13">
      <c r="M132" s="79"/>
    </row>
    <row r="133" spans="13:13">
      <c r="M133" s="79"/>
    </row>
    <row r="134" spans="13:13">
      <c r="M134" s="79"/>
    </row>
    <row r="135" spans="13:13">
      <c r="M135" s="79"/>
    </row>
    <row r="136" spans="13:13">
      <c r="M136" s="79"/>
    </row>
    <row r="137" spans="13:13">
      <c r="M137" s="79"/>
    </row>
    <row r="138" spans="13:13">
      <c r="M138" s="79"/>
    </row>
    <row r="139" spans="13:13">
      <c r="M139" s="79"/>
    </row>
    <row r="140" spans="13:13">
      <c r="M140" s="79"/>
    </row>
    <row r="141" spans="13:13">
      <c r="M141" s="79"/>
    </row>
    <row r="142" spans="13:13">
      <c r="M142" s="79"/>
    </row>
    <row r="143" spans="13:13">
      <c r="M143" s="79"/>
    </row>
    <row r="144" spans="13:13">
      <c r="M144" s="79"/>
    </row>
    <row r="145" spans="13:13">
      <c r="M145" s="79"/>
    </row>
    <row r="146" spans="13:13">
      <c r="M146" s="79"/>
    </row>
    <row r="147" spans="13:13">
      <c r="M147" s="79"/>
    </row>
    <row r="148" spans="13:13">
      <c r="M148" s="79"/>
    </row>
    <row r="149" spans="13:13">
      <c r="M149" s="79"/>
    </row>
    <row r="150" spans="13:13">
      <c r="M150" s="79"/>
    </row>
    <row r="151" spans="13:13">
      <c r="M151" s="79"/>
    </row>
    <row r="152" spans="13:13">
      <c r="M152" s="79"/>
    </row>
    <row r="153" spans="13:13">
      <c r="M153" s="79"/>
    </row>
    <row r="154" spans="13:13">
      <c r="M154" s="79"/>
    </row>
    <row r="155" spans="13:13">
      <c r="M155" s="79"/>
    </row>
    <row r="156" spans="13:13">
      <c r="M156" s="79"/>
    </row>
    <row r="157" spans="13:13">
      <c r="M157" s="79"/>
    </row>
    <row r="158" spans="13:13">
      <c r="M158" s="79"/>
    </row>
    <row r="159" spans="13:13">
      <c r="M159" s="79"/>
    </row>
    <row r="160" spans="13:13">
      <c r="M160" s="79"/>
    </row>
    <row r="161" spans="13:13">
      <c r="M161" s="79"/>
    </row>
    <row r="162" spans="13:13">
      <c r="M162" s="79"/>
    </row>
    <row r="163" spans="13:13">
      <c r="M163" s="79"/>
    </row>
    <row r="164" spans="13:13">
      <c r="M164" s="79"/>
    </row>
    <row r="165" spans="13:13">
      <c r="M165" s="79"/>
    </row>
    <row r="166" spans="13:13">
      <c r="M166" s="79"/>
    </row>
    <row r="167" spans="13:13">
      <c r="M167" s="79"/>
    </row>
    <row r="168" spans="13:13">
      <c r="M168" s="79"/>
    </row>
    <row r="169" spans="13:13">
      <c r="M169" s="79"/>
    </row>
    <row r="170" spans="13:13">
      <c r="M170" s="79"/>
    </row>
    <row r="171" spans="13:13">
      <c r="M171" s="79"/>
    </row>
    <row r="172" spans="13:13">
      <c r="M172" s="79"/>
    </row>
    <row r="173" spans="13:13">
      <c r="M173" s="79"/>
    </row>
    <row r="174" spans="13:13">
      <c r="M174" s="79"/>
    </row>
    <row r="175" spans="13:13">
      <c r="M175" s="79"/>
    </row>
    <row r="176" spans="13:13">
      <c r="M176" s="79"/>
    </row>
    <row r="177" spans="13:13">
      <c r="M177" s="79"/>
    </row>
    <row r="178" spans="13:13">
      <c r="M178" s="79"/>
    </row>
    <row r="179" spans="13:13">
      <c r="M179" s="79"/>
    </row>
    <row r="180" spans="13:13">
      <c r="M180" s="79"/>
    </row>
    <row r="181" spans="13:13">
      <c r="M181" s="79"/>
    </row>
    <row r="182" spans="13:13">
      <c r="M182" s="79"/>
    </row>
    <row r="183" spans="13:13">
      <c r="M183" s="79"/>
    </row>
    <row r="184" spans="13:13">
      <c r="M184" s="79"/>
    </row>
    <row r="185" spans="13:13">
      <c r="M185" s="79"/>
    </row>
    <row r="186" spans="13:13">
      <c r="M186" s="79"/>
    </row>
    <row r="187" spans="13:13">
      <c r="M187" s="79"/>
    </row>
    <row r="188" spans="13:13">
      <c r="M188" s="79"/>
    </row>
    <row r="189" spans="13:13">
      <c r="M189" s="79"/>
    </row>
    <row r="190" spans="13:13">
      <c r="M190" s="79"/>
    </row>
    <row r="191" spans="13:13">
      <c r="M191" s="79"/>
    </row>
    <row r="192" spans="13:13">
      <c r="M192" s="79"/>
    </row>
    <row r="193" spans="13:13">
      <c r="M193" s="79"/>
    </row>
    <row r="194" spans="13:13">
      <c r="M194" s="79"/>
    </row>
    <row r="195" spans="13:13">
      <c r="M195" s="79"/>
    </row>
  </sheetData>
  <mergeCells count="19">
    <mergeCell ref="A1:R1"/>
    <mergeCell ref="A2:E2"/>
    <mergeCell ref="A4:K4"/>
    <mergeCell ref="A35:K35"/>
    <mergeCell ref="A46:K46"/>
    <mergeCell ref="A52:K52"/>
    <mergeCell ref="A54:K54"/>
    <mergeCell ref="A56:K56"/>
    <mergeCell ref="A58:K58"/>
    <mergeCell ref="A61:K61"/>
    <mergeCell ref="A63:K63"/>
    <mergeCell ref="A72:K72"/>
    <mergeCell ref="A79:K79"/>
    <mergeCell ref="A84:K84"/>
    <mergeCell ref="A87:K87"/>
    <mergeCell ref="A91:K91"/>
    <mergeCell ref="A94:K94"/>
    <mergeCell ref="A96:K96"/>
    <mergeCell ref="A98:K98"/>
  </mergeCells>
  <pageMargins left="0.751388888888889" right="0.751388888888889" top="1" bottom="1" header="0.511805555555556" footer="0.511805555555556"/>
  <pageSetup paperSize="8" scale="90"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9"/>
  <sheetViews>
    <sheetView workbookViewId="0">
      <selection activeCell="J16" sqref="J16"/>
    </sheetView>
  </sheetViews>
  <sheetFormatPr defaultColWidth="9" defaultRowHeight="13.5" outlineLevelCol="7"/>
  <cols>
    <col min="1" max="1" width="12.225" style="80" customWidth="1"/>
    <col min="2" max="2" width="40.6416666666667" style="3" customWidth="1"/>
    <col min="3" max="3" width="25.375" style="3" customWidth="1"/>
    <col min="4" max="4" width="24" customWidth="1"/>
    <col min="5" max="5" width="24.0666666666667" customWidth="1"/>
    <col min="6" max="6" width="22.6666666666667" customWidth="1"/>
    <col min="7" max="7" width="17.65" style="6" customWidth="1"/>
    <col min="8" max="8" width="25.65" customWidth="1"/>
  </cols>
  <sheetData>
    <row r="1" customFormat="1" ht="29" customHeight="1" spans="1:8">
      <c r="A1" s="81" t="s">
        <v>202</v>
      </c>
      <c r="B1" s="82"/>
      <c r="C1" s="82"/>
      <c r="D1" s="83"/>
      <c r="E1" s="83"/>
      <c r="F1" s="83"/>
      <c r="G1" s="84"/>
      <c r="H1" s="83"/>
    </row>
    <row r="2" customFormat="1" ht="29" customHeight="1" spans="1:8">
      <c r="A2" s="85" t="s">
        <v>1</v>
      </c>
      <c r="B2" s="3"/>
      <c r="C2" s="3"/>
      <c r="D2" s="86"/>
      <c r="E2" s="86"/>
      <c r="F2" s="4" t="s">
        <v>2</v>
      </c>
      <c r="G2" s="46"/>
      <c r="H2" s="4"/>
    </row>
    <row r="3" customFormat="1" ht="33" customHeight="1" spans="1:8">
      <c r="A3" s="87" t="s">
        <v>3</v>
      </c>
      <c r="B3" s="127" t="s">
        <v>4</v>
      </c>
      <c r="C3" s="47" t="s">
        <v>5</v>
      </c>
      <c r="D3" s="74" t="s">
        <v>6</v>
      </c>
      <c r="E3" s="74" t="s">
        <v>7</v>
      </c>
      <c r="F3" s="74" t="s">
        <v>8</v>
      </c>
      <c r="G3" s="88" t="s">
        <v>9</v>
      </c>
      <c r="H3" s="129" t="s">
        <v>10</v>
      </c>
    </row>
    <row r="4" customFormat="1" ht="30" customHeight="1" spans="1:8">
      <c r="A4" s="89" t="s">
        <v>11</v>
      </c>
      <c r="B4" s="90"/>
      <c r="C4" s="91">
        <f>SUM(C5:C19)</f>
        <v>49</v>
      </c>
      <c r="D4" s="92">
        <f>SUM(D5:D19)</f>
        <v>126365200</v>
      </c>
      <c r="E4" s="92">
        <f>SUM(E5:E19)</f>
        <v>72109831.29</v>
      </c>
      <c r="F4" s="92">
        <f>SUM(F5:F19)</f>
        <v>54255368.71</v>
      </c>
      <c r="G4" s="93">
        <f t="shared" ref="G4:G19" si="0">E4/D4</f>
        <v>0.570646279909342</v>
      </c>
      <c r="H4" s="92"/>
    </row>
    <row r="5" customFormat="1" ht="33" customHeight="1" spans="1:8">
      <c r="A5" s="94">
        <v>1</v>
      </c>
      <c r="B5" s="95" t="s">
        <v>12</v>
      </c>
      <c r="C5" s="96">
        <v>16</v>
      </c>
      <c r="D5" s="97">
        <v>48208000</v>
      </c>
      <c r="E5" s="97">
        <v>16910800</v>
      </c>
      <c r="F5" s="98">
        <v>31297200</v>
      </c>
      <c r="G5" s="99">
        <f t="shared" si="0"/>
        <v>0.350788250912712</v>
      </c>
      <c r="H5" s="100"/>
    </row>
    <row r="6" customFormat="1" ht="33" customHeight="1" spans="1:8">
      <c r="A6" s="94">
        <v>2</v>
      </c>
      <c r="B6" s="95" t="s">
        <v>13</v>
      </c>
      <c r="C6" s="96">
        <v>8</v>
      </c>
      <c r="D6" s="97">
        <v>11420000</v>
      </c>
      <c r="E6" s="97">
        <v>4900000</v>
      </c>
      <c r="F6" s="98">
        <v>6520000</v>
      </c>
      <c r="G6" s="99">
        <f t="shared" si="0"/>
        <v>0.42907180385289</v>
      </c>
      <c r="H6" s="100"/>
    </row>
    <row r="7" customFormat="1" ht="33" customHeight="1" spans="1:8">
      <c r="A7" s="94">
        <v>3</v>
      </c>
      <c r="B7" s="95" t="s">
        <v>14</v>
      </c>
      <c r="C7" s="96">
        <v>3</v>
      </c>
      <c r="D7" s="97">
        <v>6615200</v>
      </c>
      <c r="E7" s="97">
        <v>4336165.11</v>
      </c>
      <c r="F7" s="98">
        <v>2279034.89</v>
      </c>
      <c r="G7" s="99">
        <f t="shared" si="0"/>
        <v>0.655485111561253</v>
      </c>
      <c r="H7" s="100"/>
    </row>
    <row r="8" customFormat="1" ht="33" customHeight="1" spans="1:8">
      <c r="A8" s="94">
        <v>4</v>
      </c>
      <c r="B8" s="95" t="s">
        <v>15</v>
      </c>
      <c r="C8" s="101">
        <v>1</v>
      </c>
      <c r="D8" s="102">
        <v>3500000</v>
      </c>
      <c r="E8" s="102">
        <v>2980000</v>
      </c>
      <c r="F8" s="102">
        <v>520000</v>
      </c>
      <c r="G8" s="99">
        <f t="shared" si="0"/>
        <v>0.851428571428571</v>
      </c>
      <c r="H8" s="100"/>
    </row>
    <row r="9" customFormat="1" ht="33" customHeight="1" spans="1:8">
      <c r="A9" s="94">
        <v>5</v>
      </c>
      <c r="B9" s="95" t="s">
        <v>16</v>
      </c>
      <c r="C9" s="96">
        <v>1</v>
      </c>
      <c r="D9" s="98">
        <v>2800000</v>
      </c>
      <c r="E9" s="98">
        <v>2800000</v>
      </c>
      <c r="F9" s="98">
        <f>D9-E9</f>
        <v>0</v>
      </c>
      <c r="G9" s="99">
        <f t="shared" si="0"/>
        <v>1</v>
      </c>
      <c r="H9" s="100"/>
    </row>
    <row r="10" customFormat="1" ht="33" customHeight="1" spans="1:8">
      <c r="A10" s="94">
        <v>6</v>
      </c>
      <c r="B10" s="95" t="s">
        <v>17</v>
      </c>
      <c r="C10" s="96">
        <v>2</v>
      </c>
      <c r="D10" s="97">
        <v>991000</v>
      </c>
      <c r="E10" s="97">
        <v>555000</v>
      </c>
      <c r="F10" s="98">
        <v>436000</v>
      </c>
      <c r="G10" s="99">
        <f t="shared" si="0"/>
        <v>0.560040363269425</v>
      </c>
      <c r="H10" s="100"/>
    </row>
    <row r="11" customFormat="1" ht="33" customHeight="1" spans="1:8">
      <c r="A11" s="94">
        <v>7</v>
      </c>
      <c r="B11" s="95" t="s">
        <v>18</v>
      </c>
      <c r="C11" s="96">
        <v>1</v>
      </c>
      <c r="D11" s="98">
        <v>300000</v>
      </c>
      <c r="E11" s="98">
        <v>178800</v>
      </c>
      <c r="F11" s="98">
        <v>121200</v>
      </c>
      <c r="G11" s="99">
        <f t="shared" si="0"/>
        <v>0.596</v>
      </c>
      <c r="H11" s="100"/>
    </row>
    <row r="12" customFormat="1" ht="33" customHeight="1" spans="1:8">
      <c r="A12" s="94">
        <v>8</v>
      </c>
      <c r="B12" s="95" t="s">
        <v>19</v>
      </c>
      <c r="C12" s="96">
        <v>4</v>
      </c>
      <c r="D12" s="98">
        <v>19015000</v>
      </c>
      <c r="E12" s="98">
        <v>15571583.18</v>
      </c>
      <c r="F12" s="98">
        <v>3443416.82</v>
      </c>
      <c r="G12" s="99">
        <f t="shared" si="0"/>
        <v>0.818910501183276</v>
      </c>
      <c r="H12" s="100"/>
    </row>
    <row r="13" customFormat="1" ht="33" customHeight="1" spans="1:8">
      <c r="A13" s="94">
        <v>9</v>
      </c>
      <c r="B13" s="95" t="s">
        <v>20</v>
      </c>
      <c r="C13" s="96">
        <v>3</v>
      </c>
      <c r="D13" s="97">
        <v>11395000</v>
      </c>
      <c r="E13" s="97">
        <v>8500000</v>
      </c>
      <c r="F13" s="98">
        <v>2895000</v>
      </c>
      <c r="G13" s="99">
        <f t="shared" si="0"/>
        <v>0.745941202281702</v>
      </c>
      <c r="H13" s="100"/>
    </row>
    <row r="14" customFormat="1" ht="33" customHeight="1" spans="1:8">
      <c r="A14" s="94">
        <v>10</v>
      </c>
      <c r="B14" s="95" t="s">
        <v>21</v>
      </c>
      <c r="C14" s="101">
        <v>2</v>
      </c>
      <c r="D14" s="102">
        <v>6700000</v>
      </c>
      <c r="E14" s="102">
        <v>3893000</v>
      </c>
      <c r="F14" s="102">
        <v>2807000</v>
      </c>
      <c r="G14" s="99">
        <f t="shared" si="0"/>
        <v>0.581044776119403</v>
      </c>
      <c r="H14" s="100"/>
    </row>
    <row r="15" customFormat="1" ht="33" customHeight="1" spans="1:8">
      <c r="A15" s="94">
        <v>11</v>
      </c>
      <c r="B15" s="95" t="s">
        <v>22</v>
      </c>
      <c r="C15" s="96">
        <v>2</v>
      </c>
      <c r="D15" s="98">
        <v>5020000</v>
      </c>
      <c r="E15" s="98">
        <v>3728000</v>
      </c>
      <c r="F15" s="98">
        <v>1292000</v>
      </c>
      <c r="G15" s="99">
        <f t="shared" si="0"/>
        <v>0.742629482071713</v>
      </c>
      <c r="H15" s="100"/>
    </row>
    <row r="16" customFormat="1" ht="33" customHeight="1" spans="1:8">
      <c r="A16" s="94">
        <v>12</v>
      </c>
      <c r="B16" s="95" t="s">
        <v>23</v>
      </c>
      <c r="C16" s="96">
        <v>2</v>
      </c>
      <c r="D16" s="98">
        <v>5150000</v>
      </c>
      <c r="E16" s="98">
        <v>4876500</v>
      </c>
      <c r="F16" s="98">
        <v>273500</v>
      </c>
      <c r="G16" s="99">
        <f t="shared" si="0"/>
        <v>0.946893203883495</v>
      </c>
      <c r="H16" s="100"/>
    </row>
    <row r="17" customFormat="1" ht="33" customHeight="1" spans="1:8">
      <c r="A17" s="94">
        <v>13</v>
      </c>
      <c r="B17" s="95" t="s">
        <v>24</v>
      </c>
      <c r="C17" s="96">
        <v>2</v>
      </c>
      <c r="D17" s="98">
        <v>2280000</v>
      </c>
      <c r="E17" s="98">
        <v>2279983</v>
      </c>
      <c r="F17" s="98">
        <v>17</v>
      </c>
      <c r="G17" s="99">
        <f t="shared" si="0"/>
        <v>0.999992543859649</v>
      </c>
      <c r="H17" s="100"/>
    </row>
    <row r="18" customFormat="1" ht="33" customHeight="1" spans="1:8">
      <c r="A18" s="94">
        <v>14</v>
      </c>
      <c r="B18" s="95" t="s">
        <v>25</v>
      </c>
      <c r="C18" s="96">
        <v>1</v>
      </c>
      <c r="D18" s="98">
        <v>600000</v>
      </c>
      <c r="E18" s="98">
        <v>600000</v>
      </c>
      <c r="F18" s="98">
        <v>0</v>
      </c>
      <c r="G18" s="99">
        <f t="shared" si="0"/>
        <v>1</v>
      </c>
      <c r="H18" s="100"/>
    </row>
    <row r="19" ht="36" customHeight="1" spans="1:8">
      <c r="A19" s="94">
        <v>15</v>
      </c>
      <c r="B19" s="95" t="s">
        <v>26</v>
      </c>
      <c r="C19" s="101">
        <v>1</v>
      </c>
      <c r="D19" s="102">
        <v>2371000</v>
      </c>
      <c r="E19" s="102">
        <v>0</v>
      </c>
      <c r="F19" s="102">
        <v>2371000</v>
      </c>
      <c r="G19" s="99">
        <f t="shared" si="0"/>
        <v>0</v>
      </c>
      <c r="H19" s="11"/>
    </row>
  </sheetData>
  <mergeCells count="2">
    <mergeCell ref="A1:H1"/>
    <mergeCell ref="A4:B4"/>
  </mergeCells>
  <pageMargins left="1.53541666666667" right="0.751388888888889" top="0.668055555555556" bottom="0.707638888888889" header="0.511805555555556" footer="0.511805555555556"/>
  <pageSetup paperSize="8"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91"/>
  <sheetViews>
    <sheetView tabSelected="1" workbookViewId="0">
      <selection activeCell="S11" sqref="S11"/>
    </sheetView>
  </sheetViews>
  <sheetFormatPr defaultColWidth="9" defaultRowHeight="13.5"/>
  <cols>
    <col min="3" max="3" width="10.125" style="2"/>
    <col min="5" max="5" width="10.5" style="2" customWidth="1"/>
    <col min="6" max="6" width="29.5" customWidth="1"/>
    <col min="7" max="7" width="9" style="3"/>
    <col min="8" max="8" width="22.125" customWidth="1"/>
    <col min="9" max="9" width="6.875" style="4" customWidth="1"/>
    <col min="10" max="10" width="6" style="4" customWidth="1"/>
    <col min="11" max="11" width="9" style="4"/>
    <col min="12" max="12" width="16"/>
    <col min="13" max="13" width="14.375" style="5" customWidth="1"/>
    <col min="14" max="14" width="16"/>
    <col min="15" max="15" width="12.125" style="6"/>
    <col min="17" max="17" width="8.25" customWidth="1"/>
  </cols>
  <sheetData>
    <row r="1" customFormat="1" ht="32" customHeight="1" spans="1:18">
      <c r="A1" s="7" t="s">
        <v>203</v>
      </c>
      <c r="B1" s="7"/>
      <c r="C1" s="8"/>
      <c r="D1" s="7"/>
      <c r="E1" s="8"/>
      <c r="F1" s="7"/>
      <c r="G1" s="7"/>
      <c r="H1" s="7"/>
      <c r="I1" s="7"/>
      <c r="J1" s="7"/>
      <c r="K1" s="7"/>
      <c r="L1" s="7"/>
      <c r="M1" s="44"/>
      <c r="N1" s="7"/>
      <c r="O1" s="7"/>
      <c r="P1" s="7"/>
      <c r="Q1" s="7"/>
      <c r="R1" s="7"/>
    </row>
    <row r="2" customFormat="1" ht="32" customHeight="1" spans="1:18">
      <c r="A2" s="9" t="s">
        <v>1</v>
      </c>
      <c r="B2" s="9"/>
      <c r="C2" s="2"/>
      <c r="D2" s="9"/>
      <c r="E2" s="2"/>
      <c r="F2" s="4"/>
      <c r="G2" s="10"/>
      <c r="H2" s="4"/>
      <c r="I2" s="4"/>
      <c r="J2" s="4"/>
      <c r="K2" s="4"/>
      <c r="L2" s="4"/>
      <c r="M2" s="45"/>
      <c r="N2" s="4" t="s">
        <v>2</v>
      </c>
      <c r="O2" s="46"/>
      <c r="P2" s="4"/>
      <c r="Q2" s="4"/>
      <c r="R2" s="4"/>
    </row>
    <row r="3" customFormat="1" ht="53" customHeight="1" spans="1:18">
      <c r="A3" s="11" t="s">
        <v>29</v>
      </c>
      <c r="B3" s="11" t="s">
        <v>30</v>
      </c>
      <c r="C3" s="12" t="s">
        <v>31</v>
      </c>
      <c r="D3" s="11" t="s">
        <v>32</v>
      </c>
      <c r="E3" s="47" t="s">
        <v>33</v>
      </c>
      <c r="F3" s="11" t="s">
        <v>34</v>
      </c>
      <c r="G3" s="13" t="s">
        <v>35</v>
      </c>
      <c r="H3" s="11" t="s">
        <v>36</v>
      </c>
      <c r="I3" s="47" t="s">
        <v>37</v>
      </c>
      <c r="J3" s="47" t="s">
        <v>38</v>
      </c>
      <c r="K3" s="47" t="s">
        <v>39</v>
      </c>
      <c r="L3" s="11" t="s">
        <v>6</v>
      </c>
      <c r="M3" s="48" t="s">
        <v>7</v>
      </c>
      <c r="N3" s="49" t="s">
        <v>40</v>
      </c>
      <c r="O3" s="50" t="s">
        <v>41</v>
      </c>
      <c r="P3" s="51" t="s">
        <v>42</v>
      </c>
      <c r="Q3" s="51" t="s">
        <v>43</v>
      </c>
      <c r="R3" s="11" t="s">
        <v>44</v>
      </c>
    </row>
    <row r="4" customFormat="1" ht="36" customHeight="1" spans="1:18">
      <c r="A4" s="103" t="s">
        <v>45</v>
      </c>
      <c r="B4" s="104"/>
      <c r="C4" s="105"/>
      <c r="D4" s="104"/>
      <c r="E4" s="105"/>
      <c r="F4" s="104"/>
      <c r="G4" s="106"/>
      <c r="H4" s="104"/>
      <c r="I4" s="104"/>
      <c r="J4" s="104"/>
      <c r="K4" s="116"/>
      <c r="L4" s="117">
        <f>L34+L45+L51+L53+L55+L57++L60+L62+L71+L78+L82+L85+L89+L92+L94</f>
        <v>126365200</v>
      </c>
      <c r="M4" s="117">
        <f>M34+M45+M51+M53+M55+M57++M60+M62+M71+M78+M82+M85+M89+M92+M94</f>
        <v>72109831.29</v>
      </c>
      <c r="N4" s="117">
        <f>N34+N45+N51+N53+N55+N57++N60+N62+N71+N78+N82+N85+N89+N92+N94</f>
        <v>54255368.71</v>
      </c>
      <c r="O4" s="53">
        <f t="shared" ref="O4:O26" si="0">M4/L4</f>
        <v>0.570646279909342</v>
      </c>
      <c r="P4" s="54"/>
      <c r="Q4" s="52"/>
      <c r="R4" s="71"/>
    </row>
    <row r="5" customFormat="1" ht="48" spans="1:18">
      <c r="A5" s="17" t="s">
        <v>46</v>
      </c>
      <c r="B5" s="17" t="s">
        <v>47</v>
      </c>
      <c r="C5" s="18">
        <v>44907</v>
      </c>
      <c r="D5" s="13" t="s">
        <v>48</v>
      </c>
      <c r="E5" s="19">
        <v>44939</v>
      </c>
      <c r="F5" s="13" t="s">
        <v>49</v>
      </c>
      <c r="G5" s="20" t="s">
        <v>50</v>
      </c>
      <c r="H5" s="21" t="s">
        <v>51</v>
      </c>
      <c r="I5" s="51" t="s">
        <v>52</v>
      </c>
      <c r="J5" s="51" t="s">
        <v>53</v>
      </c>
      <c r="K5" s="51" t="s">
        <v>54</v>
      </c>
      <c r="L5" s="55">
        <v>4837500</v>
      </c>
      <c r="M5" s="118">
        <v>4424000</v>
      </c>
      <c r="N5" s="57">
        <f t="shared" ref="N5:N34" si="1">L5-M5</f>
        <v>413500</v>
      </c>
      <c r="O5" s="58">
        <f t="shared" si="0"/>
        <v>0.914521963824289</v>
      </c>
      <c r="P5" s="59" t="s">
        <v>54</v>
      </c>
      <c r="Q5" s="62" t="s">
        <v>55</v>
      </c>
      <c r="R5" s="76" t="s">
        <v>56</v>
      </c>
    </row>
    <row r="6" customFormat="1" ht="46" customHeight="1" spans="1:18">
      <c r="A6" s="17" t="s">
        <v>57</v>
      </c>
      <c r="B6" s="17" t="s">
        <v>58</v>
      </c>
      <c r="C6" s="18">
        <v>44903</v>
      </c>
      <c r="D6" s="13" t="s">
        <v>59</v>
      </c>
      <c r="E6" s="19">
        <v>44943</v>
      </c>
      <c r="F6" s="24" t="s">
        <v>60</v>
      </c>
      <c r="G6" s="76" t="s">
        <v>50</v>
      </c>
      <c r="H6" s="20" t="s">
        <v>61</v>
      </c>
      <c r="I6" s="59" t="s">
        <v>62</v>
      </c>
      <c r="J6" s="51" t="s">
        <v>53</v>
      </c>
      <c r="K6" s="51" t="s">
        <v>54</v>
      </c>
      <c r="L6" s="55">
        <v>9156000</v>
      </c>
      <c r="M6" s="56">
        <v>3226965.35</v>
      </c>
      <c r="N6" s="57">
        <f t="shared" si="1"/>
        <v>5929034.65</v>
      </c>
      <c r="O6" s="58">
        <f t="shared" si="0"/>
        <v>0.352442698776758</v>
      </c>
      <c r="P6" s="59" t="s">
        <v>54</v>
      </c>
      <c r="Q6" s="62" t="s">
        <v>55</v>
      </c>
      <c r="R6" s="147" t="s">
        <v>63</v>
      </c>
    </row>
    <row r="7" customFormat="1" ht="46" customHeight="1" spans="1:18">
      <c r="A7" s="17" t="s">
        <v>57</v>
      </c>
      <c r="B7" s="17" t="s">
        <v>58</v>
      </c>
      <c r="C7" s="18">
        <v>44903</v>
      </c>
      <c r="D7" s="13" t="s">
        <v>59</v>
      </c>
      <c r="E7" s="19">
        <v>44943</v>
      </c>
      <c r="F7" s="24" t="s">
        <v>64</v>
      </c>
      <c r="G7" s="76" t="s">
        <v>50</v>
      </c>
      <c r="H7" s="20" t="s">
        <v>65</v>
      </c>
      <c r="I7" s="59" t="s">
        <v>62</v>
      </c>
      <c r="J7" s="51" t="s">
        <v>53</v>
      </c>
      <c r="K7" s="51" t="s">
        <v>54</v>
      </c>
      <c r="L7" s="55">
        <v>7784000</v>
      </c>
      <c r="M7" s="56">
        <v>2773034.65</v>
      </c>
      <c r="N7" s="57">
        <f t="shared" si="1"/>
        <v>5010965.35</v>
      </c>
      <c r="O7" s="58">
        <f t="shared" si="0"/>
        <v>0.356248028006167</v>
      </c>
      <c r="P7" s="59" t="s">
        <v>54</v>
      </c>
      <c r="Q7" s="62" t="s">
        <v>55</v>
      </c>
      <c r="R7" s="147" t="s">
        <v>63</v>
      </c>
    </row>
    <row r="8" customFormat="1" ht="46" customHeight="1" spans="1:18">
      <c r="A8" s="13" t="s">
        <v>66</v>
      </c>
      <c r="B8" s="22" t="s">
        <v>67</v>
      </c>
      <c r="C8" s="18">
        <v>45076</v>
      </c>
      <c r="D8" s="13" t="s">
        <v>68</v>
      </c>
      <c r="E8" s="19">
        <v>45107</v>
      </c>
      <c r="F8" s="23" t="s">
        <v>69</v>
      </c>
      <c r="G8" s="13" t="s">
        <v>50</v>
      </c>
      <c r="H8" s="20" t="s">
        <v>65</v>
      </c>
      <c r="I8" s="59" t="s">
        <v>62</v>
      </c>
      <c r="J8" s="51" t="s">
        <v>53</v>
      </c>
      <c r="K8" s="51" t="s">
        <v>54</v>
      </c>
      <c r="L8" s="55">
        <v>1095000</v>
      </c>
      <c r="M8" s="56"/>
      <c r="N8" s="57">
        <f t="shared" si="1"/>
        <v>1095000</v>
      </c>
      <c r="O8" s="58">
        <f t="shared" si="0"/>
        <v>0</v>
      </c>
      <c r="P8" s="59" t="s">
        <v>54</v>
      </c>
      <c r="Q8" s="62" t="s">
        <v>55</v>
      </c>
      <c r="R8" s="147" t="s">
        <v>63</v>
      </c>
    </row>
    <row r="9" customFormat="1" ht="46" customHeight="1" spans="1:18">
      <c r="A9" s="13" t="s">
        <v>70</v>
      </c>
      <c r="B9" s="22" t="s">
        <v>71</v>
      </c>
      <c r="C9" s="18">
        <v>44727</v>
      </c>
      <c r="D9" s="13" t="s">
        <v>72</v>
      </c>
      <c r="E9" s="18">
        <v>45180</v>
      </c>
      <c r="F9" s="23" t="s">
        <v>73</v>
      </c>
      <c r="G9" s="13" t="s">
        <v>50</v>
      </c>
      <c r="H9" s="20" t="s">
        <v>65</v>
      </c>
      <c r="I9" s="51" t="s">
        <v>52</v>
      </c>
      <c r="J9" s="60" t="s">
        <v>74</v>
      </c>
      <c r="K9" s="51" t="s">
        <v>54</v>
      </c>
      <c r="L9" s="55">
        <v>3000000</v>
      </c>
      <c r="M9" s="56"/>
      <c r="N9" s="57">
        <f t="shared" si="1"/>
        <v>3000000</v>
      </c>
      <c r="O9" s="58">
        <f t="shared" si="0"/>
        <v>0</v>
      </c>
      <c r="P9" s="59" t="s">
        <v>54</v>
      </c>
      <c r="Q9" s="62" t="s">
        <v>55</v>
      </c>
      <c r="R9" s="76" t="s">
        <v>56</v>
      </c>
    </row>
    <row r="10" customFormat="1" ht="63" customHeight="1" spans="1:18">
      <c r="A10" s="13" t="s">
        <v>75</v>
      </c>
      <c r="B10" s="17" t="s">
        <v>76</v>
      </c>
      <c r="C10" s="18">
        <v>44945</v>
      </c>
      <c r="D10" s="13" t="s">
        <v>77</v>
      </c>
      <c r="E10" s="19">
        <v>44960</v>
      </c>
      <c r="F10" s="24" t="s">
        <v>78</v>
      </c>
      <c r="G10" s="21" t="s">
        <v>50</v>
      </c>
      <c r="H10" s="25" t="s">
        <v>79</v>
      </c>
      <c r="I10" s="51" t="s">
        <v>52</v>
      </c>
      <c r="J10" s="60" t="s">
        <v>74</v>
      </c>
      <c r="K10" s="51" t="s">
        <v>54</v>
      </c>
      <c r="L10" s="61">
        <v>2187500</v>
      </c>
      <c r="M10" s="56">
        <v>2187500</v>
      </c>
      <c r="N10" s="57">
        <f t="shared" si="1"/>
        <v>0</v>
      </c>
      <c r="O10" s="58">
        <f t="shared" si="0"/>
        <v>1</v>
      </c>
      <c r="P10" s="62" t="s">
        <v>54</v>
      </c>
      <c r="Q10" s="62" t="s">
        <v>55</v>
      </c>
      <c r="R10" s="76" t="s">
        <v>56</v>
      </c>
    </row>
    <row r="11" s="1" customFormat="1" ht="63" customHeight="1" spans="1:18">
      <c r="A11" s="13" t="s">
        <v>70</v>
      </c>
      <c r="B11" s="22" t="s">
        <v>71</v>
      </c>
      <c r="C11" s="18">
        <v>44727</v>
      </c>
      <c r="D11" s="13" t="s">
        <v>72</v>
      </c>
      <c r="E11" s="18">
        <v>45107</v>
      </c>
      <c r="F11" s="23" t="s">
        <v>80</v>
      </c>
      <c r="G11" s="21" t="s">
        <v>50</v>
      </c>
      <c r="H11" s="25" t="s">
        <v>79</v>
      </c>
      <c r="I11" s="51" t="s">
        <v>52</v>
      </c>
      <c r="J11" s="63" t="s">
        <v>74</v>
      </c>
      <c r="K11" s="51" t="s">
        <v>54</v>
      </c>
      <c r="L11" s="64">
        <v>2622300</v>
      </c>
      <c r="M11" s="56">
        <v>2513500</v>
      </c>
      <c r="N11" s="65">
        <f t="shared" si="1"/>
        <v>108800</v>
      </c>
      <c r="O11" s="66">
        <f t="shared" si="0"/>
        <v>0.958509705220608</v>
      </c>
      <c r="P11" s="62" t="s">
        <v>54</v>
      </c>
      <c r="Q11" s="62" t="s">
        <v>55</v>
      </c>
      <c r="R11" s="76" t="s">
        <v>56</v>
      </c>
    </row>
    <row r="12" s="1" customFormat="1" ht="68" customHeight="1" spans="1:18">
      <c r="A12" s="24" t="s">
        <v>81</v>
      </c>
      <c r="B12" s="25" t="s">
        <v>82</v>
      </c>
      <c r="C12" s="18">
        <v>45098</v>
      </c>
      <c r="D12" s="13" t="s">
        <v>83</v>
      </c>
      <c r="E12" s="19">
        <v>45107</v>
      </c>
      <c r="F12" s="140" t="s">
        <v>84</v>
      </c>
      <c r="G12" s="21" t="s">
        <v>50</v>
      </c>
      <c r="H12" s="25" t="s">
        <v>85</v>
      </c>
      <c r="I12" s="51" t="s">
        <v>62</v>
      </c>
      <c r="J12" s="63" t="s">
        <v>53</v>
      </c>
      <c r="K12" s="51" t="s">
        <v>54</v>
      </c>
      <c r="L12" s="64">
        <v>3050000</v>
      </c>
      <c r="M12" s="56"/>
      <c r="N12" s="65">
        <f t="shared" si="1"/>
        <v>3050000</v>
      </c>
      <c r="O12" s="66">
        <f t="shared" si="0"/>
        <v>0</v>
      </c>
      <c r="P12" s="62" t="s">
        <v>54</v>
      </c>
      <c r="Q12" s="62" t="s">
        <v>55</v>
      </c>
      <c r="R12" s="76"/>
    </row>
    <row r="13" s="1" customFormat="1" ht="59" customHeight="1" spans="1:18">
      <c r="A13" s="24" t="s">
        <v>81</v>
      </c>
      <c r="B13" s="25" t="s">
        <v>82</v>
      </c>
      <c r="C13" s="18">
        <v>45098</v>
      </c>
      <c r="D13" s="13" t="s">
        <v>83</v>
      </c>
      <c r="E13" s="19">
        <v>45107</v>
      </c>
      <c r="F13" s="140" t="s">
        <v>84</v>
      </c>
      <c r="G13" s="21" t="s">
        <v>50</v>
      </c>
      <c r="H13" s="140" t="s">
        <v>86</v>
      </c>
      <c r="I13" s="51" t="s">
        <v>62</v>
      </c>
      <c r="J13" s="63" t="s">
        <v>53</v>
      </c>
      <c r="K13" s="51" t="s">
        <v>54</v>
      </c>
      <c r="L13" s="55">
        <v>639200</v>
      </c>
      <c r="M13" s="56"/>
      <c r="N13" s="65">
        <f t="shared" si="1"/>
        <v>639200</v>
      </c>
      <c r="O13" s="66">
        <f t="shared" si="0"/>
        <v>0</v>
      </c>
      <c r="P13" s="62" t="s">
        <v>54</v>
      </c>
      <c r="Q13" s="62" t="s">
        <v>55</v>
      </c>
      <c r="R13" s="76"/>
    </row>
    <row r="14" s="1" customFormat="1" ht="46" customHeight="1" spans="1:18">
      <c r="A14" s="13" t="s">
        <v>87</v>
      </c>
      <c r="B14" s="25" t="s">
        <v>88</v>
      </c>
      <c r="C14" s="18">
        <v>45008</v>
      </c>
      <c r="D14" s="13" t="s">
        <v>89</v>
      </c>
      <c r="E14" s="19">
        <v>45034</v>
      </c>
      <c r="F14" s="13" t="s">
        <v>90</v>
      </c>
      <c r="G14" s="21" t="s">
        <v>50</v>
      </c>
      <c r="H14" s="13" t="s">
        <v>91</v>
      </c>
      <c r="I14" s="59" t="s">
        <v>62</v>
      </c>
      <c r="J14" s="63" t="s">
        <v>74</v>
      </c>
      <c r="K14" s="51" t="s">
        <v>54</v>
      </c>
      <c r="L14" s="55">
        <v>130000</v>
      </c>
      <c r="M14" s="56"/>
      <c r="N14" s="65">
        <f t="shared" si="1"/>
        <v>130000</v>
      </c>
      <c r="O14" s="66">
        <f t="shared" si="0"/>
        <v>0</v>
      </c>
      <c r="P14" s="59" t="s">
        <v>55</v>
      </c>
      <c r="Q14" s="62" t="s">
        <v>55</v>
      </c>
      <c r="R14" s="147"/>
    </row>
    <row r="15" s="1" customFormat="1" ht="54" customHeight="1" spans="1:18">
      <c r="A15" s="13"/>
      <c r="B15" s="25"/>
      <c r="C15" s="18"/>
      <c r="D15" s="13" t="s">
        <v>92</v>
      </c>
      <c r="E15" s="19">
        <v>45051</v>
      </c>
      <c r="F15" s="13" t="s">
        <v>93</v>
      </c>
      <c r="G15" s="21" t="s">
        <v>50</v>
      </c>
      <c r="H15" s="13" t="s">
        <v>91</v>
      </c>
      <c r="I15" s="59" t="s">
        <v>52</v>
      </c>
      <c r="J15" s="51" t="s">
        <v>94</v>
      </c>
      <c r="K15" s="51" t="s">
        <v>54</v>
      </c>
      <c r="L15" s="55">
        <v>966100</v>
      </c>
      <c r="M15" s="56">
        <v>966100</v>
      </c>
      <c r="N15" s="65">
        <f t="shared" si="1"/>
        <v>0</v>
      </c>
      <c r="O15" s="66">
        <f t="shared" si="0"/>
        <v>1</v>
      </c>
      <c r="P15" s="59" t="s">
        <v>55</v>
      </c>
      <c r="Q15" s="62" t="s">
        <v>55</v>
      </c>
      <c r="R15" s="76" t="s">
        <v>56</v>
      </c>
    </row>
    <row r="16" s="1" customFormat="1" ht="46" customHeight="1" spans="1:18">
      <c r="A16" s="13"/>
      <c r="B16" s="25"/>
      <c r="C16" s="18"/>
      <c r="D16" s="13" t="s">
        <v>95</v>
      </c>
      <c r="E16" s="19">
        <v>45051</v>
      </c>
      <c r="F16" s="13" t="s">
        <v>96</v>
      </c>
      <c r="G16" s="21" t="s">
        <v>50</v>
      </c>
      <c r="H16" s="13" t="s">
        <v>91</v>
      </c>
      <c r="I16" s="59" t="s">
        <v>62</v>
      </c>
      <c r="J16" s="51" t="s">
        <v>94</v>
      </c>
      <c r="K16" s="51" t="s">
        <v>54</v>
      </c>
      <c r="L16" s="55">
        <v>334200</v>
      </c>
      <c r="M16" s="56"/>
      <c r="N16" s="65">
        <f t="shared" si="1"/>
        <v>334200</v>
      </c>
      <c r="O16" s="66">
        <f t="shared" si="0"/>
        <v>0</v>
      </c>
      <c r="P16" s="59" t="s">
        <v>55</v>
      </c>
      <c r="Q16" s="62" t="s">
        <v>55</v>
      </c>
      <c r="R16" s="147"/>
    </row>
    <row r="17" s="1" customFormat="1" ht="46" customHeight="1" spans="1:18">
      <c r="A17" s="13"/>
      <c r="B17" s="25"/>
      <c r="C17" s="18"/>
      <c r="D17" s="13" t="s">
        <v>97</v>
      </c>
      <c r="E17" s="19">
        <v>45051</v>
      </c>
      <c r="F17" s="107" t="s">
        <v>98</v>
      </c>
      <c r="G17" s="21" t="s">
        <v>50</v>
      </c>
      <c r="H17" s="13" t="s">
        <v>91</v>
      </c>
      <c r="I17" s="59" t="s">
        <v>52</v>
      </c>
      <c r="J17" s="51" t="s">
        <v>94</v>
      </c>
      <c r="K17" s="51" t="s">
        <v>54</v>
      </c>
      <c r="L17" s="55">
        <v>669700</v>
      </c>
      <c r="M17" s="56">
        <v>669700</v>
      </c>
      <c r="N17" s="65">
        <f t="shared" si="1"/>
        <v>0</v>
      </c>
      <c r="O17" s="66">
        <f t="shared" si="0"/>
        <v>1</v>
      </c>
      <c r="P17" s="59" t="s">
        <v>55</v>
      </c>
      <c r="Q17" s="62" t="s">
        <v>55</v>
      </c>
      <c r="R17" s="76" t="s">
        <v>56</v>
      </c>
    </row>
    <row r="18" s="1" customFormat="1" ht="46" customHeight="1" spans="1:18">
      <c r="A18" s="13"/>
      <c r="B18" s="25"/>
      <c r="C18" s="18"/>
      <c r="D18" s="13" t="s">
        <v>97</v>
      </c>
      <c r="E18" s="19">
        <v>45051</v>
      </c>
      <c r="F18" s="107" t="s">
        <v>98</v>
      </c>
      <c r="G18" s="21" t="s">
        <v>50</v>
      </c>
      <c r="H18" s="13" t="s">
        <v>91</v>
      </c>
      <c r="I18" s="59" t="s">
        <v>52</v>
      </c>
      <c r="J18" s="51" t="s">
        <v>94</v>
      </c>
      <c r="K18" s="51" t="s">
        <v>54</v>
      </c>
      <c r="L18" s="55">
        <v>100000</v>
      </c>
      <c r="M18" s="56">
        <v>100000</v>
      </c>
      <c r="N18" s="65">
        <f t="shared" si="1"/>
        <v>0</v>
      </c>
      <c r="O18" s="66">
        <f t="shared" si="0"/>
        <v>1</v>
      </c>
      <c r="P18" s="59" t="s">
        <v>55</v>
      </c>
      <c r="Q18" s="62" t="s">
        <v>54</v>
      </c>
      <c r="R18" s="76" t="s">
        <v>56</v>
      </c>
    </row>
    <row r="19" s="1" customFormat="1" ht="46" customHeight="1" spans="1:18">
      <c r="A19" s="141" t="s">
        <v>99</v>
      </c>
      <c r="B19" s="25" t="s">
        <v>100</v>
      </c>
      <c r="C19" s="18">
        <v>45036</v>
      </c>
      <c r="D19" s="13" t="s">
        <v>101</v>
      </c>
      <c r="E19" s="19">
        <v>45068</v>
      </c>
      <c r="F19" s="17" t="s">
        <v>102</v>
      </c>
      <c r="G19" s="13" t="s">
        <v>50</v>
      </c>
      <c r="H19" s="13" t="s">
        <v>103</v>
      </c>
      <c r="I19" s="59" t="s">
        <v>62</v>
      </c>
      <c r="J19" s="51" t="s">
        <v>74</v>
      </c>
      <c r="K19" s="51" t="s">
        <v>54</v>
      </c>
      <c r="L19" s="55">
        <v>170000</v>
      </c>
      <c r="M19" s="56"/>
      <c r="N19" s="65">
        <f t="shared" si="1"/>
        <v>170000</v>
      </c>
      <c r="O19" s="66">
        <f t="shared" si="0"/>
        <v>0</v>
      </c>
      <c r="P19" s="59" t="s">
        <v>54</v>
      </c>
      <c r="Q19" s="62" t="s">
        <v>55</v>
      </c>
      <c r="R19" s="76"/>
    </row>
    <row r="20" s="1" customFormat="1" ht="46" customHeight="1" spans="1:18">
      <c r="A20" s="141" t="s">
        <v>99</v>
      </c>
      <c r="B20" s="25" t="s">
        <v>100</v>
      </c>
      <c r="C20" s="18">
        <v>45036</v>
      </c>
      <c r="D20" s="13" t="s">
        <v>101</v>
      </c>
      <c r="E20" s="19">
        <v>45068</v>
      </c>
      <c r="F20" s="17" t="s">
        <v>102</v>
      </c>
      <c r="G20" s="13" t="s">
        <v>50</v>
      </c>
      <c r="H20" s="13" t="s">
        <v>104</v>
      </c>
      <c r="I20" s="59" t="s">
        <v>62</v>
      </c>
      <c r="J20" s="51" t="s">
        <v>74</v>
      </c>
      <c r="K20" s="51" t="s">
        <v>54</v>
      </c>
      <c r="L20" s="55">
        <v>200000</v>
      </c>
      <c r="M20" s="56"/>
      <c r="N20" s="65">
        <f t="shared" si="1"/>
        <v>200000</v>
      </c>
      <c r="O20" s="66">
        <f t="shared" si="0"/>
        <v>0</v>
      </c>
      <c r="P20" s="59" t="s">
        <v>54</v>
      </c>
      <c r="Q20" s="62" t="s">
        <v>55</v>
      </c>
      <c r="R20" s="76"/>
    </row>
    <row r="21" s="1" customFormat="1" ht="46" customHeight="1" spans="1:18">
      <c r="A21" s="141" t="s">
        <v>99</v>
      </c>
      <c r="B21" s="25" t="s">
        <v>100</v>
      </c>
      <c r="C21" s="18">
        <v>45036</v>
      </c>
      <c r="D21" s="13" t="s">
        <v>101</v>
      </c>
      <c r="E21" s="19">
        <v>45068</v>
      </c>
      <c r="F21" s="17" t="s">
        <v>102</v>
      </c>
      <c r="G21" s="13" t="s">
        <v>50</v>
      </c>
      <c r="H21" s="13" t="s">
        <v>105</v>
      </c>
      <c r="I21" s="59" t="s">
        <v>62</v>
      </c>
      <c r="J21" s="51" t="s">
        <v>74</v>
      </c>
      <c r="K21" s="51" t="s">
        <v>54</v>
      </c>
      <c r="L21" s="55">
        <v>210000</v>
      </c>
      <c r="M21" s="56"/>
      <c r="N21" s="65">
        <f t="shared" si="1"/>
        <v>210000</v>
      </c>
      <c r="O21" s="66">
        <f t="shared" si="0"/>
        <v>0</v>
      </c>
      <c r="P21" s="59" t="s">
        <v>54</v>
      </c>
      <c r="Q21" s="62" t="s">
        <v>55</v>
      </c>
      <c r="R21" s="76"/>
    </row>
    <row r="22" s="1" customFormat="1" ht="46" customHeight="1" spans="1:18">
      <c r="A22" s="141" t="s">
        <v>99</v>
      </c>
      <c r="B22" s="25" t="s">
        <v>100</v>
      </c>
      <c r="C22" s="18">
        <v>45036</v>
      </c>
      <c r="D22" s="13" t="s">
        <v>101</v>
      </c>
      <c r="E22" s="19">
        <v>45068</v>
      </c>
      <c r="F22" s="17" t="s">
        <v>102</v>
      </c>
      <c r="G22" s="13" t="s">
        <v>50</v>
      </c>
      <c r="H22" s="13" t="s">
        <v>106</v>
      </c>
      <c r="I22" s="59" t="s">
        <v>62</v>
      </c>
      <c r="J22" s="51" t="s">
        <v>74</v>
      </c>
      <c r="K22" s="51" t="s">
        <v>54</v>
      </c>
      <c r="L22" s="55">
        <v>159300</v>
      </c>
      <c r="M22" s="56">
        <v>9300</v>
      </c>
      <c r="N22" s="65">
        <f t="shared" si="1"/>
        <v>150000</v>
      </c>
      <c r="O22" s="66">
        <f t="shared" si="0"/>
        <v>0.0583804143126177</v>
      </c>
      <c r="P22" s="59" t="s">
        <v>54</v>
      </c>
      <c r="Q22" s="62" t="s">
        <v>55</v>
      </c>
      <c r="R22" s="76"/>
    </row>
    <row r="23" s="1" customFormat="1" ht="46" customHeight="1" spans="1:18">
      <c r="A23" s="13"/>
      <c r="B23" s="25"/>
      <c r="C23" s="18"/>
      <c r="D23" s="13" t="s">
        <v>107</v>
      </c>
      <c r="E23" s="19">
        <v>45068</v>
      </c>
      <c r="F23" s="107" t="s">
        <v>98</v>
      </c>
      <c r="G23" s="13" t="s">
        <v>50</v>
      </c>
      <c r="H23" s="13" t="s">
        <v>106</v>
      </c>
      <c r="I23" s="59" t="s">
        <v>52</v>
      </c>
      <c r="J23" s="51" t="s">
        <v>94</v>
      </c>
      <c r="K23" s="51" t="s">
        <v>54</v>
      </c>
      <c r="L23" s="55">
        <v>40700</v>
      </c>
      <c r="M23" s="56">
        <v>40700</v>
      </c>
      <c r="N23" s="65">
        <f t="shared" si="1"/>
        <v>0</v>
      </c>
      <c r="O23" s="66">
        <f t="shared" si="0"/>
        <v>1</v>
      </c>
      <c r="P23" s="59" t="s">
        <v>54</v>
      </c>
      <c r="Q23" s="62" t="s">
        <v>55</v>
      </c>
      <c r="R23" s="76" t="s">
        <v>56</v>
      </c>
    </row>
    <row r="24" s="1" customFormat="1" ht="46" customHeight="1" spans="1:18">
      <c r="A24" s="13" t="s">
        <v>108</v>
      </c>
      <c r="B24" s="25" t="s">
        <v>109</v>
      </c>
      <c r="C24" s="18">
        <v>45065</v>
      </c>
      <c r="D24" s="13" t="s">
        <v>110</v>
      </c>
      <c r="E24" s="18">
        <v>45087</v>
      </c>
      <c r="F24" s="17" t="s">
        <v>111</v>
      </c>
      <c r="G24" s="13" t="s">
        <v>50</v>
      </c>
      <c r="H24" s="108" t="s">
        <v>112</v>
      </c>
      <c r="I24" s="59" t="s">
        <v>52</v>
      </c>
      <c r="J24" s="51" t="s">
        <v>53</v>
      </c>
      <c r="K24" s="51" t="s">
        <v>54</v>
      </c>
      <c r="L24" s="55">
        <v>1074000</v>
      </c>
      <c r="M24" s="56"/>
      <c r="N24" s="65">
        <f t="shared" si="1"/>
        <v>1074000</v>
      </c>
      <c r="O24" s="66">
        <f t="shared" si="0"/>
        <v>0</v>
      </c>
      <c r="P24" s="59" t="s">
        <v>54</v>
      </c>
      <c r="Q24" s="62" t="s">
        <v>55</v>
      </c>
      <c r="R24" s="76" t="s">
        <v>56</v>
      </c>
    </row>
    <row r="25" s="1" customFormat="1" ht="46" customHeight="1" spans="1:18">
      <c r="A25" s="13" t="s">
        <v>108</v>
      </c>
      <c r="B25" s="25" t="s">
        <v>109</v>
      </c>
      <c r="C25" s="18">
        <v>45065</v>
      </c>
      <c r="D25" s="13" t="s">
        <v>110</v>
      </c>
      <c r="E25" s="18">
        <v>45087</v>
      </c>
      <c r="F25" s="17" t="s">
        <v>111</v>
      </c>
      <c r="G25" s="13" t="s">
        <v>50</v>
      </c>
      <c r="H25" s="26" t="s">
        <v>112</v>
      </c>
      <c r="I25" s="59" t="s">
        <v>52</v>
      </c>
      <c r="J25" s="51" t="s">
        <v>53</v>
      </c>
      <c r="K25" s="51" t="s">
        <v>54</v>
      </c>
      <c r="L25" s="55">
        <v>370000</v>
      </c>
      <c r="M25" s="56"/>
      <c r="N25" s="65">
        <f t="shared" si="1"/>
        <v>370000</v>
      </c>
      <c r="O25" s="66">
        <f t="shared" si="0"/>
        <v>0</v>
      </c>
      <c r="P25" s="59" t="s">
        <v>54</v>
      </c>
      <c r="Q25" s="62" t="s">
        <v>55</v>
      </c>
      <c r="R25" s="76" t="s">
        <v>113</v>
      </c>
    </row>
    <row r="26" s="1" customFormat="1" ht="46" customHeight="1" spans="1:18">
      <c r="A26" s="13" t="s">
        <v>70</v>
      </c>
      <c r="B26" s="22" t="s">
        <v>71</v>
      </c>
      <c r="C26" s="18">
        <v>44727</v>
      </c>
      <c r="D26" s="13" t="s">
        <v>72</v>
      </c>
      <c r="E26" s="18">
        <v>45107</v>
      </c>
      <c r="F26" s="23" t="s">
        <v>80</v>
      </c>
      <c r="G26" s="13" t="s">
        <v>50</v>
      </c>
      <c r="H26" s="109" t="s">
        <v>112</v>
      </c>
      <c r="I26" s="59" t="s">
        <v>52</v>
      </c>
      <c r="J26" s="51" t="s">
        <v>74</v>
      </c>
      <c r="K26" s="51" t="s">
        <v>54</v>
      </c>
      <c r="L26" s="55">
        <v>556000</v>
      </c>
      <c r="M26" s="56"/>
      <c r="N26" s="65">
        <f t="shared" si="1"/>
        <v>556000</v>
      </c>
      <c r="O26" s="66">
        <f t="shared" si="0"/>
        <v>0</v>
      </c>
      <c r="P26" s="59" t="s">
        <v>54</v>
      </c>
      <c r="Q26" s="62" t="s">
        <v>55</v>
      </c>
      <c r="R26" s="76" t="s">
        <v>56</v>
      </c>
    </row>
    <row r="27" s="1" customFormat="1" ht="46" customHeight="1" spans="1:18">
      <c r="A27" s="13" t="s">
        <v>66</v>
      </c>
      <c r="B27" s="22" t="s">
        <v>67</v>
      </c>
      <c r="C27" s="18">
        <v>45076</v>
      </c>
      <c r="D27" s="13" t="s">
        <v>68</v>
      </c>
      <c r="E27" s="19">
        <v>45107</v>
      </c>
      <c r="F27" s="23" t="s">
        <v>69</v>
      </c>
      <c r="G27" s="13" t="s">
        <v>50</v>
      </c>
      <c r="H27" s="110" t="s">
        <v>117</v>
      </c>
      <c r="I27" s="59" t="s">
        <v>62</v>
      </c>
      <c r="J27" s="51" t="s">
        <v>53</v>
      </c>
      <c r="K27" s="51" t="s">
        <v>54</v>
      </c>
      <c r="L27" s="67">
        <v>3705000</v>
      </c>
      <c r="M27" s="56"/>
      <c r="N27" s="65">
        <f t="shared" si="1"/>
        <v>3705000</v>
      </c>
      <c r="O27" s="66">
        <f t="shared" ref="O27:O66" si="2">M27/L27</f>
        <v>0</v>
      </c>
      <c r="P27" s="59" t="s">
        <v>54</v>
      </c>
      <c r="Q27" s="62" t="s">
        <v>55</v>
      </c>
      <c r="R27" s="76" t="s">
        <v>63</v>
      </c>
    </row>
    <row r="28" s="1" customFormat="1" ht="46" customHeight="1" spans="1:18">
      <c r="A28" s="13" t="s">
        <v>118</v>
      </c>
      <c r="B28" s="22" t="s">
        <v>119</v>
      </c>
      <c r="C28" s="18">
        <v>45077</v>
      </c>
      <c r="D28" s="13" t="s">
        <v>120</v>
      </c>
      <c r="E28" s="19">
        <v>45106</v>
      </c>
      <c r="F28" s="13" t="s">
        <v>121</v>
      </c>
      <c r="G28" s="13" t="s">
        <v>50</v>
      </c>
      <c r="H28" s="35" t="s">
        <v>122</v>
      </c>
      <c r="I28" s="59" t="s">
        <v>62</v>
      </c>
      <c r="J28" s="51" t="s">
        <v>53</v>
      </c>
      <c r="K28" s="51" t="s">
        <v>54</v>
      </c>
      <c r="L28" s="67">
        <v>346000</v>
      </c>
      <c r="M28" s="56"/>
      <c r="N28" s="65">
        <f t="shared" si="1"/>
        <v>346000</v>
      </c>
      <c r="O28" s="66">
        <f t="shared" si="2"/>
        <v>0</v>
      </c>
      <c r="P28" s="59" t="s">
        <v>54</v>
      </c>
      <c r="Q28" s="62" t="s">
        <v>55</v>
      </c>
      <c r="R28" s="76"/>
    </row>
    <row r="29" s="1" customFormat="1" ht="46" customHeight="1" spans="1:18">
      <c r="A29" s="17" t="s">
        <v>123</v>
      </c>
      <c r="B29" s="17" t="s">
        <v>124</v>
      </c>
      <c r="C29" s="18">
        <v>45103</v>
      </c>
      <c r="D29" s="13" t="s">
        <v>125</v>
      </c>
      <c r="E29" s="19">
        <v>45139</v>
      </c>
      <c r="F29" s="13" t="s">
        <v>126</v>
      </c>
      <c r="G29" s="13" t="s">
        <v>50</v>
      </c>
      <c r="H29" s="142" t="s">
        <v>127</v>
      </c>
      <c r="I29" s="59" t="s">
        <v>62</v>
      </c>
      <c r="J29" s="51" t="s">
        <v>53</v>
      </c>
      <c r="K29" s="51" t="s">
        <v>54</v>
      </c>
      <c r="L29" s="67">
        <v>1200000</v>
      </c>
      <c r="M29" s="56"/>
      <c r="N29" s="65">
        <f t="shared" si="1"/>
        <v>1200000</v>
      </c>
      <c r="O29" s="66">
        <f t="shared" si="2"/>
        <v>0</v>
      </c>
      <c r="P29" s="59" t="s">
        <v>54</v>
      </c>
      <c r="Q29" s="62" t="s">
        <v>55</v>
      </c>
      <c r="R29" s="76"/>
    </row>
    <row r="30" s="1" customFormat="1" ht="46" customHeight="1" spans="1:18">
      <c r="A30" s="13" t="s">
        <v>118</v>
      </c>
      <c r="B30" s="22" t="s">
        <v>119</v>
      </c>
      <c r="C30" s="18">
        <v>45077</v>
      </c>
      <c r="D30" s="13" t="s">
        <v>120</v>
      </c>
      <c r="E30" s="19">
        <v>45106</v>
      </c>
      <c r="F30" s="13" t="s">
        <v>121</v>
      </c>
      <c r="G30" s="13" t="s">
        <v>50</v>
      </c>
      <c r="H30" s="23" t="s">
        <v>128</v>
      </c>
      <c r="I30" s="59" t="s">
        <v>62</v>
      </c>
      <c r="J30" s="51" t="s">
        <v>53</v>
      </c>
      <c r="K30" s="51" t="s">
        <v>54</v>
      </c>
      <c r="L30" s="67">
        <v>154000</v>
      </c>
      <c r="M30" s="56"/>
      <c r="N30" s="65">
        <f t="shared" si="1"/>
        <v>154000</v>
      </c>
      <c r="O30" s="66">
        <f t="shared" si="2"/>
        <v>0</v>
      </c>
      <c r="P30" s="59" t="s">
        <v>54</v>
      </c>
      <c r="Q30" s="62" t="s">
        <v>55</v>
      </c>
      <c r="R30" s="76"/>
    </row>
    <row r="31" s="1" customFormat="1" ht="46" customHeight="1" spans="1:18">
      <c r="A31" s="17" t="s">
        <v>123</v>
      </c>
      <c r="B31" s="17" t="s">
        <v>124</v>
      </c>
      <c r="C31" s="18">
        <v>45103</v>
      </c>
      <c r="D31" s="13" t="s">
        <v>125</v>
      </c>
      <c r="E31" s="19">
        <v>45139</v>
      </c>
      <c r="F31" s="13" t="s">
        <v>126</v>
      </c>
      <c r="G31" s="13" t="s">
        <v>50</v>
      </c>
      <c r="H31" s="23" t="s">
        <v>128</v>
      </c>
      <c r="I31" s="59" t="s">
        <v>62</v>
      </c>
      <c r="J31" s="51" t="s">
        <v>53</v>
      </c>
      <c r="K31" s="51" t="s">
        <v>54</v>
      </c>
      <c r="L31" s="67">
        <v>690000</v>
      </c>
      <c r="M31" s="56"/>
      <c r="N31" s="65">
        <f t="shared" si="1"/>
        <v>690000</v>
      </c>
      <c r="O31" s="66">
        <f t="shared" si="2"/>
        <v>0</v>
      </c>
      <c r="P31" s="59" t="s">
        <v>54</v>
      </c>
      <c r="Q31" s="62" t="s">
        <v>55</v>
      </c>
      <c r="R31" s="76"/>
    </row>
    <row r="32" s="1" customFormat="1" ht="46" customHeight="1" spans="1:18">
      <c r="A32" s="17" t="s">
        <v>129</v>
      </c>
      <c r="B32" s="17" t="s">
        <v>130</v>
      </c>
      <c r="C32" s="18">
        <v>45111</v>
      </c>
      <c r="D32" s="13" t="s">
        <v>131</v>
      </c>
      <c r="E32" s="19">
        <v>45139</v>
      </c>
      <c r="F32" s="13" t="s">
        <v>132</v>
      </c>
      <c r="G32" s="13" t="s">
        <v>50</v>
      </c>
      <c r="H32" s="23" t="s">
        <v>128</v>
      </c>
      <c r="I32" s="59" t="s">
        <v>62</v>
      </c>
      <c r="J32" s="51" t="s">
        <v>74</v>
      </c>
      <c r="K32" s="51" t="s">
        <v>54</v>
      </c>
      <c r="L32" s="67">
        <v>360000</v>
      </c>
      <c r="M32" s="56"/>
      <c r="N32" s="65">
        <f t="shared" si="1"/>
        <v>360000</v>
      </c>
      <c r="O32" s="66">
        <f t="shared" si="2"/>
        <v>0</v>
      </c>
      <c r="P32" s="59" t="s">
        <v>54</v>
      </c>
      <c r="Q32" s="62" t="s">
        <v>55</v>
      </c>
      <c r="R32" s="76"/>
    </row>
    <row r="33" s="1" customFormat="1" ht="46" customHeight="1" spans="1:18">
      <c r="A33" s="13" t="s">
        <v>70</v>
      </c>
      <c r="B33" s="22" t="s">
        <v>71</v>
      </c>
      <c r="C33" s="18">
        <v>44727</v>
      </c>
      <c r="D33" s="13" t="s">
        <v>72</v>
      </c>
      <c r="E33" s="18">
        <v>45107</v>
      </c>
      <c r="F33" s="23" t="s">
        <v>80</v>
      </c>
      <c r="G33" s="13" t="s">
        <v>50</v>
      </c>
      <c r="H33" s="23" t="s">
        <v>128</v>
      </c>
      <c r="I33" s="59" t="s">
        <v>52</v>
      </c>
      <c r="J33" s="51" t="s">
        <v>74</v>
      </c>
      <c r="K33" s="51" t="s">
        <v>54</v>
      </c>
      <c r="L33" s="67">
        <v>2401500</v>
      </c>
      <c r="M33" s="56"/>
      <c r="N33" s="65">
        <f t="shared" si="1"/>
        <v>2401500</v>
      </c>
      <c r="O33" s="66">
        <f t="shared" si="2"/>
        <v>0</v>
      </c>
      <c r="P33" s="59" t="s">
        <v>54</v>
      </c>
      <c r="Q33" s="62" t="s">
        <v>55</v>
      </c>
      <c r="R33" s="76" t="s">
        <v>56</v>
      </c>
    </row>
    <row r="34" s="1" customFormat="1" ht="27" customHeight="1" spans="1:18">
      <c r="A34" s="103" t="s">
        <v>12</v>
      </c>
      <c r="B34" s="104"/>
      <c r="C34" s="104"/>
      <c r="D34" s="104"/>
      <c r="E34" s="104"/>
      <c r="F34" s="104"/>
      <c r="G34" s="104"/>
      <c r="H34" s="104"/>
      <c r="I34" s="104"/>
      <c r="J34" s="104"/>
      <c r="K34" s="116"/>
      <c r="L34" s="68">
        <f>SUBTOTAL(9,L5:L33)</f>
        <v>48208000</v>
      </c>
      <c r="M34" s="69">
        <f>SUBTOTAL(9,M5:M33)</f>
        <v>16910800</v>
      </c>
      <c r="N34" s="68">
        <f>SUBTOTAL(9,N5:N33)</f>
        <v>31297200</v>
      </c>
      <c r="O34" s="53">
        <f t="shared" si="2"/>
        <v>0.350788250912712</v>
      </c>
      <c r="P34" s="52"/>
      <c r="Q34" s="68"/>
      <c r="R34" s="71"/>
    </row>
    <row r="35" customFormat="1" ht="45" customHeight="1" spans="1:18">
      <c r="A35" s="17" t="s">
        <v>133</v>
      </c>
      <c r="B35" s="13" t="s">
        <v>134</v>
      </c>
      <c r="C35" s="18">
        <v>44908</v>
      </c>
      <c r="D35" s="13" t="s">
        <v>135</v>
      </c>
      <c r="E35" s="19">
        <v>44960</v>
      </c>
      <c r="F35" s="24" t="s">
        <v>136</v>
      </c>
      <c r="G35" s="30" t="s">
        <v>137</v>
      </c>
      <c r="H35" s="143" t="s">
        <v>138</v>
      </c>
      <c r="I35" s="60" t="s">
        <v>62</v>
      </c>
      <c r="J35" s="60" t="s">
        <v>53</v>
      </c>
      <c r="K35" s="51" t="s">
        <v>54</v>
      </c>
      <c r="L35" s="146">
        <v>2190000</v>
      </c>
      <c r="M35" s="56"/>
      <c r="N35" s="57">
        <f t="shared" ref="N35:N44" si="3">L35-M35</f>
        <v>2190000</v>
      </c>
      <c r="O35" s="58">
        <f t="shared" si="2"/>
        <v>0</v>
      </c>
      <c r="P35" s="60" t="s">
        <v>55</v>
      </c>
      <c r="Q35" s="146" t="s">
        <v>54</v>
      </c>
      <c r="R35" s="76" t="s">
        <v>139</v>
      </c>
    </row>
    <row r="36" customFormat="1" ht="48" spans="1:18">
      <c r="A36" s="17" t="s">
        <v>133</v>
      </c>
      <c r="B36" s="13" t="s">
        <v>134</v>
      </c>
      <c r="C36" s="18">
        <v>44908</v>
      </c>
      <c r="D36" s="13" t="s">
        <v>135</v>
      </c>
      <c r="E36" s="19">
        <v>44960</v>
      </c>
      <c r="F36" s="24" t="s">
        <v>136</v>
      </c>
      <c r="G36" s="30" t="s">
        <v>137</v>
      </c>
      <c r="H36" s="143" t="s">
        <v>140</v>
      </c>
      <c r="I36" s="60" t="s">
        <v>62</v>
      </c>
      <c r="J36" s="60" t="s">
        <v>53</v>
      </c>
      <c r="K36" s="51" t="s">
        <v>54</v>
      </c>
      <c r="L36" s="56">
        <v>360000</v>
      </c>
      <c r="M36" s="56"/>
      <c r="N36" s="57">
        <f t="shared" si="3"/>
        <v>360000</v>
      </c>
      <c r="O36" s="58">
        <f t="shared" si="2"/>
        <v>0</v>
      </c>
      <c r="P36" s="60" t="s">
        <v>55</v>
      </c>
      <c r="Q36" s="62" t="s">
        <v>55</v>
      </c>
      <c r="R36" s="76" t="s">
        <v>140</v>
      </c>
    </row>
    <row r="37" customFormat="1" ht="36" spans="1:18">
      <c r="A37" s="17" t="s">
        <v>133</v>
      </c>
      <c r="B37" s="13" t="s">
        <v>134</v>
      </c>
      <c r="C37" s="18">
        <v>44908</v>
      </c>
      <c r="D37" s="13" t="s">
        <v>135</v>
      </c>
      <c r="E37" s="19">
        <v>44960</v>
      </c>
      <c r="F37" s="24" t="s">
        <v>136</v>
      </c>
      <c r="G37" s="30" t="s">
        <v>137</v>
      </c>
      <c r="H37" s="143" t="s">
        <v>141</v>
      </c>
      <c r="I37" s="60" t="s">
        <v>62</v>
      </c>
      <c r="J37" s="60" t="s">
        <v>53</v>
      </c>
      <c r="K37" s="51" t="s">
        <v>54</v>
      </c>
      <c r="L37" s="146">
        <v>4950000</v>
      </c>
      <c r="M37" s="56">
        <v>4500000</v>
      </c>
      <c r="N37" s="57">
        <f t="shared" si="3"/>
        <v>450000</v>
      </c>
      <c r="O37" s="58">
        <f t="shared" si="2"/>
        <v>0.909090909090909</v>
      </c>
      <c r="P37" s="60" t="s">
        <v>55</v>
      </c>
      <c r="Q37" s="62" t="s">
        <v>55</v>
      </c>
      <c r="R37" s="76" t="s">
        <v>142</v>
      </c>
    </row>
    <row r="38" customFormat="1" ht="36" spans="1:18">
      <c r="A38" s="17" t="s">
        <v>133</v>
      </c>
      <c r="B38" s="13" t="s">
        <v>134</v>
      </c>
      <c r="C38" s="18">
        <v>44908</v>
      </c>
      <c r="D38" s="13" t="s">
        <v>135</v>
      </c>
      <c r="E38" s="19">
        <v>44960</v>
      </c>
      <c r="F38" s="24" t="s">
        <v>136</v>
      </c>
      <c r="G38" s="30" t="s">
        <v>137</v>
      </c>
      <c r="H38" s="143" t="s">
        <v>141</v>
      </c>
      <c r="I38" s="60" t="s">
        <v>62</v>
      </c>
      <c r="J38" s="60" t="s">
        <v>53</v>
      </c>
      <c r="K38" s="51" t="s">
        <v>54</v>
      </c>
      <c r="L38" s="146">
        <v>50000</v>
      </c>
      <c r="M38" s="56"/>
      <c r="N38" s="57">
        <f t="shared" si="3"/>
        <v>50000</v>
      </c>
      <c r="O38" s="58">
        <f t="shared" si="2"/>
        <v>0</v>
      </c>
      <c r="P38" s="60" t="s">
        <v>55</v>
      </c>
      <c r="Q38" s="62" t="s">
        <v>54</v>
      </c>
      <c r="R38" s="76" t="s">
        <v>142</v>
      </c>
    </row>
    <row r="39" customFormat="1" ht="36" spans="1:18">
      <c r="A39" s="17" t="s">
        <v>133</v>
      </c>
      <c r="B39" s="13" t="s">
        <v>134</v>
      </c>
      <c r="C39" s="18">
        <v>44908</v>
      </c>
      <c r="D39" s="13" t="s">
        <v>135</v>
      </c>
      <c r="E39" s="19">
        <v>44960</v>
      </c>
      <c r="F39" s="24" t="s">
        <v>136</v>
      </c>
      <c r="G39" s="30" t="s">
        <v>137</v>
      </c>
      <c r="H39" s="143" t="s">
        <v>143</v>
      </c>
      <c r="I39" s="60" t="s">
        <v>62</v>
      </c>
      <c r="J39" s="60" t="s">
        <v>53</v>
      </c>
      <c r="K39" s="51" t="s">
        <v>54</v>
      </c>
      <c r="L39" s="146">
        <v>1130000</v>
      </c>
      <c r="M39" s="56"/>
      <c r="N39" s="57">
        <f t="shared" si="3"/>
        <v>1130000</v>
      </c>
      <c r="O39" s="58">
        <f t="shared" si="2"/>
        <v>0</v>
      </c>
      <c r="P39" s="60" t="s">
        <v>55</v>
      </c>
      <c r="Q39" s="62" t="s">
        <v>55</v>
      </c>
      <c r="R39" s="76" t="s">
        <v>144</v>
      </c>
    </row>
    <row r="40" customFormat="1" ht="36" spans="1:18">
      <c r="A40" s="17" t="s">
        <v>133</v>
      </c>
      <c r="B40" s="13" t="s">
        <v>134</v>
      </c>
      <c r="C40" s="18">
        <v>44908</v>
      </c>
      <c r="D40" s="13" t="s">
        <v>135</v>
      </c>
      <c r="E40" s="19">
        <v>44960</v>
      </c>
      <c r="F40" s="24" t="s">
        <v>136</v>
      </c>
      <c r="G40" s="30" t="s">
        <v>137</v>
      </c>
      <c r="H40" s="143" t="s">
        <v>145</v>
      </c>
      <c r="I40" s="60" t="s">
        <v>62</v>
      </c>
      <c r="J40" s="60" t="s">
        <v>53</v>
      </c>
      <c r="K40" s="51" t="s">
        <v>54</v>
      </c>
      <c r="L40" s="56">
        <v>590000</v>
      </c>
      <c r="M40" s="56"/>
      <c r="N40" s="57">
        <f t="shared" si="3"/>
        <v>590000</v>
      </c>
      <c r="O40" s="58">
        <f t="shared" si="2"/>
        <v>0</v>
      </c>
      <c r="P40" s="60" t="s">
        <v>55</v>
      </c>
      <c r="Q40" s="62" t="s">
        <v>55</v>
      </c>
      <c r="R40" s="76" t="s">
        <v>146</v>
      </c>
    </row>
    <row r="41" customFormat="1" ht="36" spans="1:18">
      <c r="A41" s="17" t="s">
        <v>133</v>
      </c>
      <c r="B41" s="13" t="s">
        <v>134</v>
      </c>
      <c r="C41" s="18">
        <v>44908</v>
      </c>
      <c r="D41" s="13" t="s">
        <v>135</v>
      </c>
      <c r="E41" s="19">
        <v>44960</v>
      </c>
      <c r="F41" s="24" t="s">
        <v>136</v>
      </c>
      <c r="G41" s="30" t="s">
        <v>137</v>
      </c>
      <c r="H41" s="30" t="s">
        <v>147</v>
      </c>
      <c r="I41" s="60" t="s">
        <v>62</v>
      </c>
      <c r="J41" s="60" t="s">
        <v>53</v>
      </c>
      <c r="K41" s="51" t="s">
        <v>54</v>
      </c>
      <c r="L41" s="70">
        <v>580000</v>
      </c>
      <c r="M41" s="56"/>
      <c r="N41" s="57">
        <f t="shared" si="3"/>
        <v>580000</v>
      </c>
      <c r="O41" s="58">
        <f t="shared" si="2"/>
        <v>0</v>
      </c>
      <c r="P41" s="60" t="s">
        <v>55</v>
      </c>
      <c r="Q41" s="62" t="s">
        <v>55</v>
      </c>
      <c r="R41" s="76" t="s">
        <v>148</v>
      </c>
    </row>
    <row r="42" s="1" customFormat="1" ht="36" spans="1:18">
      <c r="A42" s="17" t="s">
        <v>149</v>
      </c>
      <c r="B42" s="13" t="s">
        <v>150</v>
      </c>
      <c r="C42" s="18">
        <v>44918</v>
      </c>
      <c r="D42" s="13" t="s">
        <v>151</v>
      </c>
      <c r="E42" s="19">
        <v>45034</v>
      </c>
      <c r="F42" s="17" t="s">
        <v>152</v>
      </c>
      <c r="G42" s="30" t="s">
        <v>137</v>
      </c>
      <c r="H42" s="35" t="s">
        <v>153</v>
      </c>
      <c r="I42" s="63" t="s">
        <v>62</v>
      </c>
      <c r="J42" s="63" t="s">
        <v>74</v>
      </c>
      <c r="K42" s="51" t="s">
        <v>54</v>
      </c>
      <c r="L42" s="56">
        <v>670000</v>
      </c>
      <c r="M42" s="56"/>
      <c r="N42" s="65">
        <f t="shared" si="3"/>
        <v>670000</v>
      </c>
      <c r="O42" s="66">
        <f t="shared" si="2"/>
        <v>0</v>
      </c>
      <c r="P42" s="59" t="s">
        <v>55</v>
      </c>
      <c r="Q42" s="62" t="s">
        <v>54</v>
      </c>
      <c r="R42" s="76" t="s">
        <v>146</v>
      </c>
    </row>
    <row r="43" s="1" customFormat="1" ht="42" customHeight="1" spans="1:18">
      <c r="A43" s="13" t="s">
        <v>87</v>
      </c>
      <c r="B43" s="25" t="s">
        <v>88</v>
      </c>
      <c r="C43" s="18">
        <v>45008</v>
      </c>
      <c r="D43" s="13" t="s">
        <v>89</v>
      </c>
      <c r="E43" s="19">
        <v>45034</v>
      </c>
      <c r="F43" s="13" t="s">
        <v>90</v>
      </c>
      <c r="G43" s="30" t="s">
        <v>137</v>
      </c>
      <c r="H43" s="35" t="s">
        <v>153</v>
      </c>
      <c r="I43" s="63" t="s">
        <v>62</v>
      </c>
      <c r="J43" s="63" t="s">
        <v>74</v>
      </c>
      <c r="K43" s="51" t="s">
        <v>54</v>
      </c>
      <c r="L43" s="70">
        <v>100000</v>
      </c>
      <c r="M43" s="56"/>
      <c r="N43" s="65">
        <f t="shared" si="3"/>
        <v>100000</v>
      </c>
      <c r="O43" s="66">
        <f t="shared" si="2"/>
        <v>0</v>
      </c>
      <c r="P43" s="59" t="s">
        <v>55</v>
      </c>
      <c r="Q43" s="62" t="s">
        <v>54</v>
      </c>
      <c r="R43" s="76"/>
    </row>
    <row r="44" s="1" customFormat="1" ht="42" customHeight="1" spans="1:18">
      <c r="A44" s="28" t="s">
        <v>70</v>
      </c>
      <c r="B44" s="22" t="s">
        <v>71</v>
      </c>
      <c r="C44" s="18">
        <v>44727</v>
      </c>
      <c r="D44" s="13" t="s">
        <v>72</v>
      </c>
      <c r="E44" s="18">
        <v>45107</v>
      </c>
      <c r="F44" s="29" t="s">
        <v>80</v>
      </c>
      <c r="G44" s="30" t="s">
        <v>137</v>
      </c>
      <c r="H44" s="30" t="s">
        <v>154</v>
      </c>
      <c r="I44" s="63" t="s">
        <v>52</v>
      </c>
      <c r="J44" s="63" t="s">
        <v>74</v>
      </c>
      <c r="K44" s="51" t="s">
        <v>54</v>
      </c>
      <c r="L44" s="70">
        <v>800000</v>
      </c>
      <c r="M44" s="56">
        <v>400000</v>
      </c>
      <c r="N44" s="65">
        <f t="shared" si="3"/>
        <v>400000</v>
      </c>
      <c r="O44" s="66">
        <f t="shared" si="2"/>
        <v>0.5</v>
      </c>
      <c r="P44" s="59" t="s">
        <v>55</v>
      </c>
      <c r="Q44" s="62" t="s">
        <v>55</v>
      </c>
      <c r="R44" s="76" t="s">
        <v>56</v>
      </c>
    </row>
    <row r="45" customFormat="1" ht="27" customHeight="1" spans="1:18">
      <c r="A45" s="112" t="s">
        <v>13</v>
      </c>
      <c r="B45" s="112"/>
      <c r="C45" s="113"/>
      <c r="D45" s="112"/>
      <c r="E45" s="113"/>
      <c r="F45" s="112"/>
      <c r="G45" s="114"/>
      <c r="H45" s="112"/>
      <c r="I45" s="112"/>
      <c r="J45" s="112"/>
      <c r="K45" s="112"/>
      <c r="L45" s="68">
        <f t="shared" ref="L45:N45" si="4">SUBTOTAL(9,L35:L44)</f>
        <v>11420000</v>
      </c>
      <c r="M45" s="69">
        <f t="shared" si="4"/>
        <v>4900000</v>
      </c>
      <c r="N45" s="68">
        <f t="shared" si="4"/>
        <v>6520000</v>
      </c>
      <c r="O45" s="53">
        <f t="shared" si="2"/>
        <v>0.42907180385289</v>
      </c>
      <c r="P45" s="52"/>
      <c r="Q45" s="68"/>
      <c r="R45" s="119"/>
    </row>
    <row r="46" customFormat="1" ht="48" spans="1:18">
      <c r="A46" s="17" t="s">
        <v>46</v>
      </c>
      <c r="B46" s="17" t="s">
        <v>47</v>
      </c>
      <c r="C46" s="18">
        <v>44907</v>
      </c>
      <c r="D46" s="13" t="s">
        <v>48</v>
      </c>
      <c r="E46" s="19">
        <v>44939</v>
      </c>
      <c r="F46" s="13" t="s">
        <v>49</v>
      </c>
      <c r="G46" s="31" t="s">
        <v>155</v>
      </c>
      <c r="H46" s="21" t="s">
        <v>156</v>
      </c>
      <c r="I46" s="51" t="s">
        <v>52</v>
      </c>
      <c r="J46" s="51" t="s">
        <v>53</v>
      </c>
      <c r="K46" s="51" t="s">
        <v>54</v>
      </c>
      <c r="L46" s="55">
        <v>1622500</v>
      </c>
      <c r="M46" s="56">
        <v>1001371.34</v>
      </c>
      <c r="N46" s="57">
        <f t="shared" ref="N46:N50" si="5">L46-M46</f>
        <v>621128.66</v>
      </c>
      <c r="O46" s="58">
        <f t="shared" si="2"/>
        <v>0.617178021571649</v>
      </c>
      <c r="P46" s="59" t="s">
        <v>54</v>
      </c>
      <c r="Q46" s="62" t="s">
        <v>55</v>
      </c>
      <c r="R46" s="76" t="s">
        <v>56</v>
      </c>
    </row>
    <row r="47" customFormat="1" ht="48" spans="1:18">
      <c r="A47" s="13" t="s">
        <v>75</v>
      </c>
      <c r="B47" s="17" t="s">
        <v>76</v>
      </c>
      <c r="C47" s="18">
        <v>44945</v>
      </c>
      <c r="D47" s="13" t="s">
        <v>77</v>
      </c>
      <c r="E47" s="19">
        <v>44960</v>
      </c>
      <c r="F47" s="24" t="s">
        <v>78</v>
      </c>
      <c r="G47" s="31" t="s">
        <v>155</v>
      </c>
      <c r="H47" s="21" t="s">
        <v>156</v>
      </c>
      <c r="I47" s="51" t="s">
        <v>52</v>
      </c>
      <c r="J47" s="60" t="s">
        <v>74</v>
      </c>
      <c r="K47" s="51" t="s">
        <v>54</v>
      </c>
      <c r="L47" s="55">
        <v>1577500</v>
      </c>
      <c r="M47" s="56">
        <v>874593.77</v>
      </c>
      <c r="N47" s="57">
        <f t="shared" si="5"/>
        <v>702906.23</v>
      </c>
      <c r="O47" s="58">
        <f t="shared" si="2"/>
        <v>0.554417603803487</v>
      </c>
      <c r="P47" s="59" t="s">
        <v>54</v>
      </c>
      <c r="Q47" s="62" t="s">
        <v>55</v>
      </c>
      <c r="R47" s="76" t="s">
        <v>56</v>
      </c>
    </row>
    <row r="48" s="1" customFormat="1" ht="60" customHeight="1" spans="1:18">
      <c r="A48" s="13" t="s">
        <v>70</v>
      </c>
      <c r="B48" s="22" t="s">
        <v>71</v>
      </c>
      <c r="C48" s="18">
        <v>44727</v>
      </c>
      <c r="D48" s="13" t="s">
        <v>72</v>
      </c>
      <c r="E48" s="18">
        <v>45107</v>
      </c>
      <c r="F48" s="23" t="s">
        <v>80</v>
      </c>
      <c r="G48" s="31" t="s">
        <v>155</v>
      </c>
      <c r="H48" s="23" t="s">
        <v>157</v>
      </c>
      <c r="I48" s="51" t="s">
        <v>52</v>
      </c>
      <c r="J48" s="63" t="s">
        <v>74</v>
      </c>
      <c r="K48" s="51" t="s">
        <v>54</v>
      </c>
      <c r="L48" s="55">
        <v>15200</v>
      </c>
      <c r="M48" s="56">
        <v>15200</v>
      </c>
      <c r="N48" s="65">
        <f t="shared" si="5"/>
        <v>0</v>
      </c>
      <c r="O48" s="66">
        <f t="shared" si="2"/>
        <v>1</v>
      </c>
      <c r="P48" s="59" t="s">
        <v>55</v>
      </c>
      <c r="Q48" s="62"/>
      <c r="R48" s="76" t="s">
        <v>56</v>
      </c>
    </row>
    <row r="49" s="1" customFormat="1" ht="48" spans="1:18">
      <c r="A49" s="13" t="s">
        <v>108</v>
      </c>
      <c r="B49" s="25" t="s">
        <v>109</v>
      </c>
      <c r="C49" s="18">
        <v>45065</v>
      </c>
      <c r="D49" s="13" t="s">
        <v>110</v>
      </c>
      <c r="E49" s="18">
        <v>45087</v>
      </c>
      <c r="F49" s="17" t="s">
        <v>111</v>
      </c>
      <c r="G49" s="31" t="s">
        <v>155</v>
      </c>
      <c r="H49" s="21" t="s">
        <v>158</v>
      </c>
      <c r="I49" s="51" t="s">
        <v>52</v>
      </c>
      <c r="J49" s="63" t="s">
        <v>53</v>
      </c>
      <c r="K49" s="51" t="s">
        <v>54</v>
      </c>
      <c r="L49" s="55">
        <v>1400000</v>
      </c>
      <c r="M49" s="56">
        <v>1121500</v>
      </c>
      <c r="N49" s="65">
        <f t="shared" si="5"/>
        <v>278500</v>
      </c>
      <c r="O49" s="66">
        <f t="shared" si="2"/>
        <v>0.801071428571429</v>
      </c>
      <c r="P49" s="59" t="s">
        <v>55</v>
      </c>
      <c r="Q49" s="62" t="s">
        <v>55</v>
      </c>
      <c r="R49" s="77" t="s">
        <v>56</v>
      </c>
    </row>
    <row r="50" customFormat="1" ht="48" spans="1:18">
      <c r="A50" s="17" t="s">
        <v>46</v>
      </c>
      <c r="B50" s="17" t="s">
        <v>47</v>
      </c>
      <c r="C50" s="18">
        <v>44907</v>
      </c>
      <c r="D50" s="13" t="s">
        <v>48</v>
      </c>
      <c r="E50" s="19">
        <v>44939</v>
      </c>
      <c r="F50" s="13" t="s">
        <v>49</v>
      </c>
      <c r="G50" s="31" t="s">
        <v>155</v>
      </c>
      <c r="H50" s="21" t="s">
        <v>158</v>
      </c>
      <c r="I50" s="51" t="s">
        <v>52</v>
      </c>
      <c r="J50" s="51" t="s">
        <v>53</v>
      </c>
      <c r="K50" s="51" t="s">
        <v>54</v>
      </c>
      <c r="L50" s="55">
        <v>2000000</v>
      </c>
      <c r="M50" s="56">
        <v>1323500</v>
      </c>
      <c r="N50" s="57">
        <f t="shared" si="5"/>
        <v>676500</v>
      </c>
      <c r="O50" s="58">
        <f t="shared" si="2"/>
        <v>0.66175</v>
      </c>
      <c r="P50" s="59" t="s">
        <v>55</v>
      </c>
      <c r="Q50" s="62" t="s">
        <v>55</v>
      </c>
      <c r="R50" s="76" t="s">
        <v>56</v>
      </c>
    </row>
    <row r="51" customFormat="1" ht="26" customHeight="1" spans="1:18">
      <c r="A51" s="14" t="s">
        <v>14</v>
      </c>
      <c r="B51" s="14"/>
      <c r="C51" s="15"/>
      <c r="D51" s="14"/>
      <c r="E51" s="15"/>
      <c r="F51" s="14"/>
      <c r="G51" s="16"/>
      <c r="H51" s="14"/>
      <c r="I51" s="14"/>
      <c r="J51" s="14"/>
      <c r="K51" s="14"/>
      <c r="L51" s="68">
        <f t="shared" ref="L51:N51" si="6">SUBTOTAL(9,L46:L50)</f>
        <v>6615200</v>
      </c>
      <c r="M51" s="69">
        <f t="shared" si="6"/>
        <v>4336165.11</v>
      </c>
      <c r="N51" s="68">
        <f t="shared" si="6"/>
        <v>2279034.89</v>
      </c>
      <c r="O51" s="53">
        <f t="shared" si="2"/>
        <v>0.655485111561253</v>
      </c>
      <c r="P51" s="71"/>
      <c r="Q51" s="68"/>
      <c r="R51" s="71"/>
    </row>
    <row r="52" customFormat="1" ht="48" spans="1:18">
      <c r="A52" s="17" t="s">
        <v>46</v>
      </c>
      <c r="B52" s="17" t="s">
        <v>47</v>
      </c>
      <c r="C52" s="18">
        <v>44907</v>
      </c>
      <c r="D52" s="13" t="s">
        <v>48</v>
      </c>
      <c r="E52" s="19">
        <v>44939</v>
      </c>
      <c r="F52" s="13" t="s">
        <v>49</v>
      </c>
      <c r="G52" s="20" t="s">
        <v>159</v>
      </c>
      <c r="H52" s="20" t="s">
        <v>160</v>
      </c>
      <c r="I52" s="51" t="s">
        <v>52</v>
      </c>
      <c r="J52" s="51" t="s">
        <v>53</v>
      </c>
      <c r="K52" s="51" t="s">
        <v>54</v>
      </c>
      <c r="L52" s="55">
        <v>3500000</v>
      </c>
      <c r="M52" s="56">
        <v>2980000</v>
      </c>
      <c r="N52" s="57">
        <f t="shared" ref="N52:N56" si="7">L52-M52</f>
        <v>520000</v>
      </c>
      <c r="O52" s="58">
        <f t="shared" si="2"/>
        <v>0.851428571428571</v>
      </c>
      <c r="P52" s="59" t="s">
        <v>55</v>
      </c>
      <c r="Q52" s="62" t="s">
        <v>55</v>
      </c>
      <c r="R52" s="76" t="s">
        <v>56</v>
      </c>
    </row>
    <row r="53" customFormat="1" ht="29" customHeight="1" spans="1:18">
      <c r="A53" s="14" t="s">
        <v>15</v>
      </c>
      <c r="B53" s="14"/>
      <c r="C53" s="15"/>
      <c r="D53" s="14"/>
      <c r="E53" s="15"/>
      <c r="F53" s="14"/>
      <c r="G53" s="16"/>
      <c r="H53" s="14"/>
      <c r="I53" s="14"/>
      <c r="J53" s="14"/>
      <c r="K53" s="14"/>
      <c r="L53" s="68">
        <f t="shared" ref="L53:N53" si="8">SUBTOTAL(9,L52:L52)</f>
        <v>3500000</v>
      </c>
      <c r="M53" s="69">
        <f t="shared" si="8"/>
        <v>2980000</v>
      </c>
      <c r="N53" s="68">
        <f t="shared" si="8"/>
        <v>520000</v>
      </c>
      <c r="O53" s="53">
        <f t="shared" si="2"/>
        <v>0.851428571428571</v>
      </c>
      <c r="P53" s="71"/>
      <c r="Q53" s="68"/>
      <c r="R53" s="71"/>
    </row>
    <row r="54" customFormat="1" ht="36" spans="1:18">
      <c r="A54" s="13" t="s">
        <v>75</v>
      </c>
      <c r="B54" s="17" t="s">
        <v>76</v>
      </c>
      <c r="C54" s="18">
        <v>44945</v>
      </c>
      <c r="D54" s="13" t="s">
        <v>77</v>
      </c>
      <c r="E54" s="19">
        <v>44960</v>
      </c>
      <c r="F54" s="24" t="s">
        <v>78</v>
      </c>
      <c r="G54" s="31" t="s">
        <v>161</v>
      </c>
      <c r="H54" s="32" t="s">
        <v>162</v>
      </c>
      <c r="I54" s="51" t="s">
        <v>52</v>
      </c>
      <c r="J54" s="60" t="s">
        <v>74</v>
      </c>
      <c r="K54" s="51" t="s">
        <v>54</v>
      </c>
      <c r="L54" s="72">
        <v>2800000</v>
      </c>
      <c r="M54" s="56">
        <v>2800000</v>
      </c>
      <c r="N54" s="57">
        <f t="shared" si="7"/>
        <v>0</v>
      </c>
      <c r="O54" s="58">
        <f t="shared" si="2"/>
        <v>1</v>
      </c>
      <c r="P54" s="59" t="s">
        <v>55</v>
      </c>
      <c r="Q54" s="62" t="s">
        <v>55</v>
      </c>
      <c r="R54" s="78" t="s">
        <v>163</v>
      </c>
    </row>
    <row r="55" customFormat="1" ht="33" customHeight="1" spans="1:18">
      <c r="A55" s="14" t="s">
        <v>16</v>
      </c>
      <c r="B55" s="14"/>
      <c r="C55" s="15"/>
      <c r="D55" s="14"/>
      <c r="E55" s="15"/>
      <c r="F55" s="14"/>
      <c r="G55" s="16"/>
      <c r="H55" s="14"/>
      <c r="I55" s="14"/>
      <c r="J55" s="14"/>
      <c r="K55" s="14"/>
      <c r="L55" s="68">
        <f t="shared" ref="L55:N55" si="9">SUBTOTAL(9,L54:L54)</f>
        <v>2800000</v>
      </c>
      <c r="M55" s="69">
        <f t="shared" si="9"/>
        <v>2800000</v>
      </c>
      <c r="N55" s="68">
        <f t="shared" si="9"/>
        <v>0</v>
      </c>
      <c r="O55" s="53">
        <f t="shared" si="2"/>
        <v>1</v>
      </c>
      <c r="P55" s="71"/>
      <c r="Q55" s="68"/>
      <c r="R55" s="71"/>
    </row>
    <row r="56" s="1" customFormat="1" ht="46" customHeight="1" spans="1:18">
      <c r="A56" s="63"/>
      <c r="B56" s="63"/>
      <c r="C56" s="144"/>
      <c r="D56" s="13" t="s">
        <v>95</v>
      </c>
      <c r="E56" s="19">
        <v>45051</v>
      </c>
      <c r="F56" s="13" t="s">
        <v>96</v>
      </c>
      <c r="G56" s="33" t="s">
        <v>164</v>
      </c>
      <c r="H56" s="145" t="s">
        <v>165</v>
      </c>
      <c r="I56" s="63" t="s">
        <v>62</v>
      </c>
      <c r="J56" s="63" t="s">
        <v>94</v>
      </c>
      <c r="K56" s="63" t="s">
        <v>54</v>
      </c>
      <c r="L56" s="73">
        <v>2371000</v>
      </c>
      <c r="M56" s="56"/>
      <c r="N56" s="65">
        <f t="shared" si="7"/>
        <v>2371000</v>
      </c>
      <c r="O56" s="66">
        <f t="shared" si="2"/>
        <v>0</v>
      </c>
      <c r="P56" s="63" t="s">
        <v>55</v>
      </c>
      <c r="Q56" s="73" t="s">
        <v>54</v>
      </c>
      <c r="R56" s="107"/>
    </row>
    <row r="57" customFormat="1" ht="33" customHeight="1" spans="1:18">
      <c r="A57" s="14" t="s">
        <v>26</v>
      </c>
      <c r="B57" s="14"/>
      <c r="C57" s="15"/>
      <c r="D57" s="14"/>
      <c r="E57" s="15"/>
      <c r="F57" s="14"/>
      <c r="G57" s="16"/>
      <c r="H57" s="14"/>
      <c r="I57" s="14"/>
      <c r="J57" s="14"/>
      <c r="K57" s="14"/>
      <c r="L57" s="68">
        <f t="shared" ref="L57:N57" si="10">SUBTOTAL(9,L56:L56)</f>
        <v>2371000</v>
      </c>
      <c r="M57" s="69">
        <f t="shared" si="10"/>
        <v>0</v>
      </c>
      <c r="N57" s="68">
        <f t="shared" si="10"/>
        <v>2371000</v>
      </c>
      <c r="O57" s="53">
        <f t="shared" si="2"/>
        <v>0</v>
      </c>
      <c r="P57" s="71"/>
      <c r="Q57" s="68"/>
      <c r="R57" s="71"/>
    </row>
    <row r="58" s="1" customFormat="1" ht="55" customHeight="1" spans="1:18">
      <c r="A58" s="13" t="s">
        <v>70</v>
      </c>
      <c r="B58" s="22" t="s">
        <v>71</v>
      </c>
      <c r="C58" s="18">
        <v>44727</v>
      </c>
      <c r="D58" s="13" t="s">
        <v>72</v>
      </c>
      <c r="E58" s="18">
        <v>45107</v>
      </c>
      <c r="F58" s="23" t="s">
        <v>80</v>
      </c>
      <c r="G58" s="33" t="s">
        <v>166</v>
      </c>
      <c r="H58" s="23" t="s">
        <v>167</v>
      </c>
      <c r="I58" s="51" t="s">
        <v>52</v>
      </c>
      <c r="J58" s="51" t="s">
        <v>74</v>
      </c>
      <c r="K58" s="51" t="s">
        <v>54</v>
      </c>
      <c r="L58" s="73">
        <v>175000</v>
      </c>
      <c r="M58" s="56">
        <v>175000</v>
      </c>
      <c r="N58" s="65">
        <f t="shared" ref="N58:N61" si="11">L58-M58</f>
        <v>0</v>
      </c>
      <c r="O58" s="66">
        <f t="shared" si="2"/>
        <v>1</v>
      </c>
      <c r="P58" s="59" t="s">
        <v>55</v>
      </c>
      <c r="Q58" s="73"/>
      <c r="R58" s="76" t="s">
        <v>56</v>
      </c>
    </row>
    <row r="59" s="1" customFormat="1" ht="48" customHeight="1" spans="1:18">
      <c r="A59" s="13" t="s">
        <v>108</v>
      </c>
      <c r="B59" s="25" t="s">
        <v>109</v>
      </c>
      <c r="C59" s="18">
        <v>45065</v>
      </c>
      <c r="D59" s="13" t="s">
        <v>110</v>
      </c>
      <c r="E59" s="18">
        <v>45087</v>
      </c>
      <c r="F59" s="17" t="s">
        <v>111</v>
      </c>
      <c r="G59" s="33" t="s">
        <v>166</v>
      </c>
      <c r="H59" s="34" t="s">
        <v>168</v>
      </c>
      <c r="I59" s="51" t="s">
        <v>52</v>
      </c>
      <c r="J59" s="51" t="s">
        <v>53</v>
      </c>
      <c r="K59" s="51" t="s">
        <v>54</v>
      </c>
      <c r="L59" s="73">
        <v>816000</v>
      </c>
      <c r="M59" s="56">
        <v>380000</v>
      </c>
      <c r="N59" s="65">
        <f t="shared" si="11"/>
        <v>436000</v>
      </c>
      <c r="O59" s="66">
        <f t="shared" si="2"/>
        <v>0.465686274509804</v>
      </c>
      <c r="P59" s="63" t="s">
        <v>55</v>
      </c>
      <c r="Q59" s="73" t="s">
        <v>55</v>
      </c>
      <c r="R59" s="77" t="s">
        <v>56</v>
      </c>
    </row>
    <row r="60" customFormat="1" ht="34" customHeight="1" spans="1:18">
      <c r="A60" s="14" t="s">
        <v>17</v>
      </c>
      <c r="B60" s="14"/>
      <c r="C60" s="15"/>
      <c r="D60" s="14"/>
      <c r="E60" s="15"/>
      <c r="F60" s="14"/>
      <c r="G60" s="16"/>
      <c r="H60" s="14"/>
      <c r="I60" s="14"/>
      <c r="J60" s="14"/>
      <c r="K60" s="14"/>
      <c r="L60" s="68">
        <f t="shared" ref="L60:N60" si="12">SUBTOTAL(9,L58:L59)</f>
        <v>991000</v>
      </c>
      <c r="M60" s="69">
        <f t="shared" si="12"/>
        <v>555000</v>
      </c>
      <c r="N60" s="68">
        <f t="shared" si="12"/>
        <v>436000</v>
      </c>
      <c r="O60" s="53">
        <f t="shared" si="2"/>
        <v>0.560040363269425</v>
      </c>
      <c r="P60" s="71"/>
      <c r="Q60" s="68"/>
      <c r="R60" s="71"/>
    </row>
    <row r="61" s="1" customFormat="1" ht="34" customHeight="1" spans="1:18">
      <c r="A61" s="13" t="s">
        <v>70</v>
      </c>
      <c r="B61" s="22" t="s">
        <v>71</v>
      </c>
      <c r="C61" s="18">
        <v>44727</v>
      </c>
      <c r="D61" s="13" t="s">
        <v>72</v>
      </c>
      <c r="E61" s="18">
        <v>45107</v>
      </c>
      <c r="F61" s="23" t="s">
        <v>80</v>
      </c>
      <c r="G61" s="33" t="s">
        <v>204</v>
      </c>
      <c r="H61" s="20" t="s">
        <v>170</v>
      </c>
      <c r="I61" s="51" t="s">
        <v>52</v>
      </c>
      <c r="J61" s="63" t="s">
        <v>74</v>
      </c>
      <c r="K61" s="63" t="s">
        <v>54</v>
      </c>
      <c r="L61" s="72">
        <v>300000</v>
      </c>
      <c r="M61" s="56">
        <v>178800</v>
      </c>
      <c r="N61" s="65">
        <f t="shared" si="11"/>
        <v>121200</v>
      </c>
      <c r="O61" s="66">
        <f t="shared" si="2"/>
        <v>0.596</v>
      </c>
      <c r="P61" s="63" t="s">
        <v>55</v>
      </c>
      <c r="Q61" s="73" t="s">
        <v>55</v>
      </c>
      <c r="R61" s="76" t="s">
        <v>56</v>
      </c>
    </row>
    <row r="62" customFormat="1" ht="28" customHeight="1" spans="1:18">
      <c r="A62" s="14" t="s">
        <v>18</v>
      </c>
      <c r="B62" s="14"/>
      <c r="C62" s="15"/>
      <c r="D62" s="14"/>
      <c r="E62" s="15"/>
      <c r="F62" s="14"/>
      <c r="G62" s="16"/>
      <c r="H62" s="14"/>
      <c r="I62" s="14"/>
      <c r="J62" s="14"/>
      <c r="K62" s="14"/>
      <c r="L62" s="68">
        <f t="shared" ref="L62:N62" si="13">SUBTOTAL(9,L61:L61)</f>
        <v>300000</v>
      </c>
      <c r="M62" s="69">
        <f t="shared" si="13"/>
        <v>178800</v>
      </c>
      <c r="N62" s="68">
        <f t="shared" si="13"/>
        <v>121200</v>
      </c>
      <c r="O62" s="53">
        <f t="shared" si="2"/>
        <v>0.596</v>
      </c>
      <c r="P62" s="71"/>
      <c r="Q62" s="68"/>
      <c r="R62" s="71"/>
    </row>
    <row r="63" customFormat="1" ht="48" spans="1:18">
      <c r="A63" s="17" t="s">
        <v>46</v>
      </c>
      <c r="B63" s="17" t="s">
        <v>47</v>
      </c>
      <c r="C63" s="18">
        <v>44907</v>
      </c>
      <c r="D63" s="13" t="s">
        <v>48</v>
      </c>
      <c r="E63" s="19">
        <v>44939</v>
      </c>
      <c r="F63" s="13" t="s">
        <v>49</v>
      </c>
      <c r="G63" s="21" t="s">
        <v>171</v>
      </c>
      <c r="H63" s="21" t="s">
        <v>172</v>
      </c>
      <c r="I63" s="51" t="s">
        <v>52</v>
      </c>
      <c r="J63" s="51" t="s">
        <v>53</v>
      </c>
      <c r="K63" s="51" t="s">
        <v>54</v>
      </c>
      <c r="L63" s="55">
        <v>6500000</v>
      </c>
      <c r="M63" s="56">
        <v>6451583.18</v>
      </c>
      <c r="N63" s="57">
        <f t="shared" ref="N63:N70" si="14">L63-M63</f>
        <v>48416.8200000003</v>
      </c>
      <c r="O63" s="58">
        <f t="shared" si="2"/>
        <v>0.992551258461538</v>
      </c>
      <c r="P63" s="59" t="s">
        <v>54</v>
      </c>
      <c r="Q63" s="55" t="s">
        <v>54</v>
      </c>
      <c r="R63" s="76" t="s">
        <v>56</v>
      </c>
    </row>
    <row r="64" customFormat="1" ht="48" spans="1:18">
      <c r="A64" s="17" t="s">
        <v>46</v>
      </c>
      <c r="B64" s="17" t="s">
        <v>47</v>
      </c>
      <c r="C64" s="18">
        <v>44907</v>
      </c>
      <c r="D64" s="13" t="s">
        <v>48</v>
      </c>
      <c r="E64" s="19">
        <v>44939</v>
      </c>
      <c r="F64" s="13" t="s">
        <v>49</v>
      </c>
      <c r="G64" s="21" t="s">
        <v>171</v>
      </c>
      <c r="H64" s="21" t="s">
        <v>173</v>
      </c>
      <c r="I64" s="51" t="s">
        <v>52</v>
      </c>
      <c r="J64" s="51" t="s">
        <v>53</v>
      </c>
      <c r="K64" s="51" t="s">
        <v>54</v>
      </c>
      <c r="L64" s="55">
        <v>2000000</v>
      </c>
      <c r="M64" s="56">
        <v>1670000</v>
      </c>
      <c r="N64" s="57">
        <f t="shared" si="14"/>
        <v>330000</v>
      </c>
      <c r="O64" s="58">
        <f t="shared" si="2"/>
        <v>0.835</v>
      </c>
      <c r="P64" s="59" t="s">
        <v>55</v>
      </c>
      <c r="Q64" s="55" t="s">
        <v>54</v>
      </c>
      <c r="R64" s="76" t="s">
        <v>56</v>
      </c>
    </row>
    <row r="65" customFormat="1" ht="48" spans="1:18">
      <c r="A65" s="13" t="s">
        <v>75</v>
      </c>
      <c r="B65" s="17" t="s">
        <v>76</v>
      </c>
      <c r="C65" s="18">
        <v>44945</v>
      </c>
      <c r="D65" s="13" t="s">
        <v>77</v>
      </c>
      <c r="E65" s="19">
        <v>44960</v>
      </c>
      <c r="F65" s="24" t="s">
        <v>78</v>
      </c>
      <c r="G65" s="21" t="s">
        <v>171</v>
      </c>
      <c r="H65" s="21" t="s">
        <v>173</v>
      </c>
      <c r="I65" s="51" t="s">
        <v>52</v>
      </c>
      <c r="J65" s="60" t="s">
        <v>74</v>
      </c>
      <c r="K65" s="51" t="s">
        <v>54</v>
      </c>
      <c r="L65" s="55">
        <v>1390000</v>
      </c>
      <c r="M65" s="56">
        <v>870000</v>
      </c>
      <c r="N65" s="57">
        <f t="shared" si="14"/>
        <v>520000</v>
      </c>
      <c r="O65" s="58">
        <f t="shared" si="2"/>
        <v>0.62589928057554</v>
      </c>
      <c r="P65" s="59" t="s">
        <v>55</v>
      </c>
      <c r="Q65" s="55" t="s">
        <v>54</v>
      </c>
      <c r="R65" s="76" t="s">
        <v>56</v>
      </c>
    </row>
    <row r="66" customFormat="1" ht="48" spans="1:18">
      <c r="A66" s="17" t="s">
        <v>46</v>
      </c>
      <c r="B66" s="17" t="s">
        <v>47</v>
      </c>
      <c r="C66" s="18">
        <v>44907</v>
      </c>
      <c r="D66" s="13" t="s">
        <v>48</v>
      </c>
      <c r="E66" s="19">
        <v>44939</v>
      </c>
      <c r="F66" s="13" t="s">
        <v>49</v>
      </c>
      <c r="G66" s="21" t="s">
        <v>171</v>
      </c>
      <c r="H66" s="21" t="s">
        <v>174</v>
      </c>
      <c r="I66" s="51" t="s">
        <v>52</v>
      </c>
      <c r="J66" s="51" t="s">
        <v>53</v>
      </c>
      <c r="K66" s="51" t="s">
        <v>54</v>
      </c>
      <c r="L66" s="55">
        <v>2000000</v>
      </c>
      <c r="M66" s="56">
        <v>1090000</v>
      </c>
      <c r="N66" s="57">
        <f t="shared" si="14"/>
        <v>910000</v>
      </c>
      <c r="O66" s="58">
        <f t="shared" si="2"/>
        <v>0.545</v>
      </c>
      <c r="P66" s="59" t="s">
        <v>55</v>
      </c>
      <c r="Q66" s="55" t="s">
        <v>54</v>
      </c>
      <c r="R66" s="76" t="s">
        <v>56</v>
      </c>
    </row>
    <row r="67" customFormat="1" ht="48" spans="1:18">
      <c r="A67" s="13" t="s">
        <v>75</v>
      </c>
      <c r="B67" s="17" t="s">
        <v>76</v>
      </c>
      <c r="C67" s="18">
        <v>44945</v>
      </c>
      <c r="D67" s="13" t="s">
        <v>77</v>
      </c>
      <c r="E67" s="19">
        <v>44960</v>
      </c>
      <c r="F67" s="24" t="s">
        <v>78</v>
      </c>
      <c r="G67" s="21" t="s">
        <v>171</v>
      </c>
      <c r="H67" s="21" t="s">
        <v>174</v>
      </c>
      <c r="I67" s="51" t="s">
        <v>52</v>
      </c>
      <c r="J67" s="60" t="s">
        <v>74</v>
      </c>
      <c r="K67" s="51" t="s">
        <v>54</v>
      </c>
      <c r="L67" s="55">
        <v>2000000</v>
      </c>
      <c r="M67" s="56">
        <v>2000000</v>
      </c>
      <c r="N67" s="57">
        <f t="shared" si="14"/>
        <v>0</v>
      </c>
      <c r="O67" s="58">
        <f t="shared" ref="O67:O97" si="15">M67/L67</f>
        <v>1</v>
      </c>
      <c r="P67" s="59" t="s">
        <v>55</v>
      </c>
      <c r="Q67" s="55" t="s">
        <v>54</v>
      </c>
      <c r="R67" s="76" t="s">
        <v>56</v>
      </c>
    </row>
    <row r="68" s="1" customFormat="1" ht="40" customHeight="1" spans="1:18">
      <c r="A68" s="13"/>
      <c r="B68" s="17"/>
      <c r="C68" s="18"/>
      <c r="D68" s="13" t="s">
        <v>92</v>
      </c>
      <c r="E68" s="19">
        <v>45051</v>
      </c>
      <c r="F68" s="13" t="s">
        <v>93</v>
      </c>
      <c r="G68" s="21" t="s">
        <v>171</v>
      </c>
      <c r="H68" s="13" t="s">
        <v>174</v>
      </c>
      <c r="I68" s="51" t="s">
        <v>52</v>
      </c>
      <c r="J68" s="63" t="s">
        <v>94</v>
      </c>
      <c r="K68" s="51" t="s">
        <v>54</v>
      </c>
      <c r="L68" s="55">
        <v>125000</v>
      </c>
      <c r="M68" s="56"/>
      <c r="N68" s="65">
        <f t="shared" si="14"/>
        <v>125000</v>
      </c>
      <c r="O68" s="66">
        <f t="shared" si="15"/>
        <v>0</v>
      </c>
      <c r="P68" s="59" t="s">
        <v>55</v>
      </c>
      <c r="Q68" s="55" t="s">
        <v>54</v>
      </c>
      <c r="R68" s="76" t="s">
        <v>56</v>
      </c>
    </row>
    <row r="69" customFormat="1" ht="48" spans="1:18">
      <c r="A69" s="13" t="s">
        <v>75</v>
      </c>
      <c r="B69" s="17" t="s">
        <v>76</v>
      </c>
      <c r="C69" s="18">
        <v>44945</v>
      </c>
      <c r="D69" s="13" t="s">
        <v>77</v>
      </c>
      <c r="E69" s="19">
        <v>44960</v>
      </c>
      <c r="F69" s="24" t="s">
        <v>78</v>
      </c>
      <c r="G69" s="35" t="s">
        <v>171</v>
      </c>
      <c r="H69" s="35" t="s">
        <v>175</v>
      </c>
      <c r="I69" s="51" t="s">
        <v>52</v>
      </c>
      <c r="J69" s="60" t="s">
        <v>74</v>
      </c>
      <c r="K69" s="51" t="s">
        <v>54</v>
      </c>
      <c r="L69" s="55">
        <v>985000</v>
      </c>
      <c r="M69" s="56"/>
      <c r="N69" s="57">
        <f t="shared" si="14"/>
        <v>985000</v>
      </c>
      <c r="O69" s="58">
        <f t="shared" si="15"/>
        <v>0</v>
      </c>
      <c r="P69" s="59" t="s">
        <v>54</v>
      </c>
      <c r="Q69" s="55" t="s">
        <v>54</v>
      </c>
      <c r="R69" s="76" t="s">
        <v>56</v>
      </c>
    </row>
    <row r="70" customFormat="1" ht="44" customHeight="1" spans="1:18">
      <c r="A70" s="13" t="s">
        <v>75</v>
      </c>
      <c r="B70" s="17" t="s">
        <v>76</v>
      </c>
      <c r="C70" s="18">
        <v>44945</v>
      </c>
      <c r="D70" s="13" t="s">
        <v>77</v>
      </c>
      <c r="E70" s="19">
        <v>44960</v>
      </c>
      <c r="F70" s="24" t="s">
        <v>78</v>
      </c>
      <c r="G70" s="35" t="s">
        <v>171</v>
      </c>
      <c r="H70" s="35" t="s">
        <v>175</v>
      </c>
      <c r="I70" s="51" t="s">
        <v>52</v>
      </c>
      <c r="J70" s="60" t="s">
        <v>74</v>
      </c>
      <c r="K70" s="51" t="s">
        <v>54</v>
      </c>
      <c r="L70" s="55">
        <v>4015000</v>
      </c>
      <c r="M70" s="56">
        <v>3490000</v>
      </c>
      <c r="N70" s="57">
        <f t="shared" si="14"/>
        <v>525000</v>
      </c>
      <c r="O70" s="58">
        <f t="shared" si="15"/>
        <v>0.869240348692404</v>
      </c>
      <c r="P70" s="59" t="s">
        <v>54</v>
      </c>
      <c r="Q70" s="55" t="s">
        <v>54</v>
      </c>
      <c r="R70" s="78" t="s">
        <v>163</v>
      </c>
    </row>
    <row r="71" customFormat="1" ht="29" customHeight="1" spans="1:18">
      <c r="A71" s="14" t="s">
        <v>19</v>
      </c>
      <c r="B71" s="14"/>
      <c r="C71" s="15"/>
      <c r="D71" s="14"/>
      <c r="E71" s="15"/>
      <c r="F71" s="14"/>
      <c r="G71" s="16"/>
      <c r="H71" s="14"/>
      <c r="I71" s="14"/>
      <c r="J71" s="14"/>
      <c r="K71" s="14"/>
      <c r="L71" s="68">
        <f t="shared" ref="L71:N71" si="16">SUBTOTAL(9,L63:L70)</f>
        <v>19015000</v>
      </c>
      <c r="M71" s="69">
        <f t="shared" si="16"/>
        <v>15571583.18</v>
      </c>
      <c r="N71" s="68">
        <f t="shared" si="16"/>
        <v>3443416.82</v>
      </c>
      <c r="O71" s="53">
        <f t="shared" si="15"/>
        <v>0.818910501183276</v>
      </c>
      <c r="P71" s="71"/>
      <c r="Q71" s="68"/>
      <c r="R71" s="71"/>
    </row>
    <row r="72" customFormat="1" ht="48" spans="1:18">
      <c r="A72" s="17" t="s">
        <v>46</v>
      </c>
      <c r="B72" s="17" t="s">
        <v>47</v>
      </c>
      <c r="C72" s="18">
        <v>44907</v>
      </c>
      <c r="D72" s="13" t="s">
        <v>48</v>
      </c>
      <c r="E72" s="19">
        <v>44939</v>
      </c>
      <c r="F72" s="13" t="s">
        <v>49</v>
      </c>
      <c r="G72" s="20" t="s">
        <v>176</v>
      </c>
      <c r="H72" s="20" t="s">
        <v>177</v>
      </c>
      <c r="I72" s="51" t="s">
        <v>52</v>
      </c>
      <c r="J72" s="51" t="s">
        <v>53</v>
      </c>
      <c r="K72" s="51" t="s">
        <v>54</v>
      </c>
      <c r="L72" s="55">
        <v>5500000</v>
      </c>
      <c r="M72" s="56">
        <v>4000000</v>
      </c>
      <c r="N72" s="57">
        <f t="shared" ref="N72:N77" si="17">L72-M72</f>
        <v>1500000</v>
      </c>
      <c r="O72" s="58">
        <f t="shared" si="15"/>
        <v>0.727272727272727</v>
      </c>
      <c r="P72" s="59" t="s">
        <v>54</v>
      </c>
      <c r="Q72" s="55" t="s">
        <v>54</v>
      </c>
      <c r="R72" s="76" t="s">
        <v>56</v>
      </c>
    </row>
    <row r="73" customFormat="1" ht="48" spans="1:18">
      <c r="A73" s="17" t="s">
        <v>46</v>
      </c>
      <c r="B73" s="17" t="s">
        <v>47</v>
      </c>
      <c r="C73" s="18">
        <v>44907</v>
      </c>
      <c r="D73" s="13" t="s">
        <v>48</v>
      </c>
      <c r="E73" s="19">
        <v>44939</v>
      </c>
      <c r="F73" s="13" t="s">
        <v>49</v>
      </c>
      <c r="G73" s="21" t="s">
        <v>176</v>
      </c>
      <c r="H73" s="20" t="s">
        <v>178</v>
      </c>
      <c r="I73" s="51" t="s">
        <v>52</v>
      </c>
      <c r="J73" s="51" t="s">
        <v>53</v>
      </c>
      <c r="K73" s="51" t="s">
        <v>54</v>
      </c>
      <c r="L73" s="72">
        <v>2000000</v>
      </c>
      <c r="M73" s="56">
        <v>2000000</v>
      </c>
      <c r="N73" s="57">
        <f t="shared" si="17"/>
        <v>0</v>
      </c>
      <c r="O73" s="58">
        <f t="shared" si="15"/>
        <v>1</v>
      </c>
      <c r="P73" s="59" t="s">
        <v>55</v>
      </c>
      <c r="Q73" s="55" t="s">
        <v>54</v>
      </c>
      <c r="R73" s="76" t="s">
        <v>56</v>
      </c>
    </row>
    <row r="74" customFormat="1" ht="48" spans="1:18">
      <c r="A74" s="13" t="s">
        <v>75</v>
      </c>
      <c r="B74" s="17" t="s">
        <v>76</v>
      </c>
      <c r="C74" s="18">
        <v>44945</v>
      </c>
      <c r="D74" s="13" t="s">
        <v>77</v>
      </c>
      <c r="E74" s="19">
        <v>44960</v>
      </c>
      <c r="F74" s="24" t="s">
        <v>78</v>
      </c>
      <c r="G74" s="36" t="s">
        <v>176</v>
      </c>
      <c r="H74" s="37" t="s">
        <v>178</v>
      </c>
      <c r="I74" s="51" t="s">
        <v>52</v>
      </c>
      <c r="J74" s="60" t="s">
        <v>74</v>
      </c>
      <c r="K74" s="51" t="s">
        <v>54</v>
      </c>
      <c r="L74" s="72">
        <v>940000</v>
      </c>
      <c r="M74" s="56">
        <v>600000</v>
      </c>
      <c r="N74" s="57">
        <f t="shared" si="17"/>
        <v>340000</v>
      </c>
      <c r="O74" s="58">
        <f t="shared" si="15"/>
        <v>0.638297872340426</v>
      </c>
      <c r="P74" s="59" t="s">
        <v>55</v>
      </c>
      <c r="Q74" s="55" t="s">
        <v>54</v>
      </c>
      <c r="R74" s="76" t="s">
        <v>56</v>
      </c>
    </row>
    <row r="75" customFormat="1" ht="47" customHeight="1" spans="1:18">
      <c r="A75" s="13" t="s">
        <v>75</v>
      </c>
      <c r="B75" s="17" t="s">
        <v>76</v>
      </c>
      <c r="C75" s="18">
        <v>44945</v>
      </c>
      <c r="D75" s="13" t="s">
        <v>77</v>
      </c>
      <c r="E75" s="19">
        <v>44960</v>
      </c>
      <c r="F75" s="24" t="s">
        <v>78</v>
      </c>
      <c r="G75" s="36" t="s">
        <v>176</v>
      </c>
      <c r="H75" s="37" t="s">
        <v>178</v>
      </c>
      <c r="I75" s="51" t="s">
        <v>52</v>
      </c>
      <c r="J75" s="60" t="s">
        <v>74</v>
      </c>
      <c r="K75" s="51" t="s">
        <v>54</v>
      </c>
      <c r="L75" s="72">
        <v>495000</v>
      </c>
      <c r="M75" s="56"/>
      <c r="N75" s="57">
        <f t="shared" si="17"/>
        <v>495000</v>
      </c>
      <c r="O75" s="58">
        <f t="shared" si="15"/>
        <v>0</v>
      </c>
      <c r="P75" s="59" t="s">
        <v>55</v>
      </c>
      <c r="Q75" s="55" t="s">
        <v>54</v>
      </c>
      <c r="R75" s="78" t="s">
        <v>163</v>
      </c>
    </row>
    <row r="76" customFormat="1" ht="48" customHeight="1" spans="1:18">
      <c r="A76" s="17" t="s">
        <v>46</v>
      </c>
      <c r="B76" s="17" t="s">
        <v>47</v>
      </c>
      <c r="C76" s="18">
        <v>44907</v>
      </c>
      <c r="D76" s="13" t="s">
        <v>48</v>
      </c>
      <c r="E76" s="19">
        <v>44939</v>
      </c>
      <c r="F76" s="13" t="s">
        <v>49</v>
      </c>
      <c r="G76" s="21" t="s">
        <v>176</v>
      </c>
      <c r="H76" s="20" t="s">
        <v>179</v>
      </c>
      <c r="I76" s="51" t="s">
        <v>52</v>
      </c>
      <c r="J76" s="51" t="s">
        <v>53</v>
      </c>
      <c r="K76" s="51" t="s">
        <v>54</v>
      </c>
      <c r="L76" s="55">
        <v>2000000</v>
      </c>
      <c r="M76" s="56">
        <v>1900000</v>
      </c>
      <c r="N76" s="57">
        <f t="shared" si="17"/>
        <v>100000</v>
      </c>
      <c r="O76" s="58">
        <f t="shared" si="15"/>
        <v>0.95</v>
      </c>
      <c r="P76" s="59" t="s">
        <v>55</v>
      </c>
      <c r="Q76" s="55" t="s">
        <v>54</v>
      </c>
      <c r="R76" s="78" t="s">
        <v>56</v>
      </c>
    </row>
    <row r="77" customFormat="1" ht="40" customHeight="1" spans="1:18">
      <c r="A77" s="13" t="s">
        <v>75</v>
      </c>
      <c r="B77" s="17" t="s">
        <v>76</v>
      </c>
      <c r="C77" s="18">
        <v>44945</v>
      </c>
      <c r="D77" s="13" t="s">
        <v>77</v>
      </c>
      <c r="E77" s="19">
        <v>44960</v>
      </c>
      <c r="F77" s="24" t="s">
        <v>78</v>
      </c>
      <c r="G77" s="21" t="s">
        <v>176</v>
      </c>
      <c r="H77" s="20" t="s">
        <v>179</v>
      </c>
      <c r="I77" s="51" t="s">
        <v>52</v>
      </c>
      <c r="J77" s="60" t="s">
        <v>74</v>
      </c>
      <c r="K77" s="51" t="s">
        <v>54</v>
      </c>
      <c r="L77" s="55">
        <v>460000</v>
      </c>
      <c r="M77" s="56"/>
      <c r="N77" s="57">
        <f t="shared" si="17"/>
        <v>460000</v>
      </c>
      <c r="O77" s="58">
        <f t="shared" si="15"/>
        <v>0</v>
      </c>
      <c r="P77" s="59" t="s">
        <v>55</v>
      </c>
      <c r="Q77" s="55" t="s">
        <v>54</v>
      </c>
      <c r="R77" s="78" t="s">
        <v>163</v>
      </c>
    </row>
    <row r="78" customFormat="1" ht="23" customHeight="1" spans="1:18">
      <c r="A78" s="14" t="s">
        <v>20</v>
      </c>
      <c r="B78" s="14"/>
      <c r="C78" s="15"/>
      <c r="D78" s="14"/>
      <c r="E78" s="15"/>
      <c r="F78" s="14"/>
      <c r="G78" s="16"/>
      <c r="H78" s="14"/>
      <c r="I78" s="14"/>
      <c r="J78" s="14"/>
      <c r="K78" s="14"/>
      <c r="L78" s="68">
        <f t="shared" ref="L78:N78" si="18">SUBTOTAL(9,L72:L77)</f>
        <v>11395000</v>
      </c>
      <c r="M78" s="69">
        <f t="shared" si="18"/>
        <v>8500000</v>
      </c>
      <c r="N78" s="68">
        <f t="shared" si="18"/>
        <v>2895000</v>
      </c>
      <c r="O78" s="53">
        <f t="shared" si="15"/>
        <v>0.745941202281702</v>
      </c>
      <c r="P78" s="71"/>
      <c r="Q78" s="68"/>
      <c r="R78" s="71"/>
    </row>
    <row r="79" customFormat="1" ht="36" spans="1:18">
      <c r="A79" s="17" t="s">
        <v>46</v>
      </c>
      <c r="B79" s="17" t="s">
        <v>47</v>
      </c>
      <c r="C79" s="18">
        <v>44907</v>
      </c>
      <c r="D79" s="13" t="s">
        <v>48</v>
      </c>
      <c r="E79" s="19">
        <v>44939</v>
      </c>
      <c r="F79" s="13" t="s">
        <v>49</v>
      </c>
      <c r="G79" s="20" t="s">
        <v>180</v>
      </c>
      <c r="H79" s="21" t="s">
        <v>181</v>
      </c>
      <c r="I79" s="51" t="s">
        <v>52</v>
      </c>
      <c r="J79" s="51" t="s">
        <v>53</v>
      </c>
      <c r="K79" s="51" t="s">
        <v>54</v>
      </c>
      <c r="L79" s="55">
        <v>3900000</v>
      </c>
      <c r="M79" s="56">
        <v>3056000</v>
      </c>
      <c r="N79" s="57">
        <f>L79-M79</f>
        <v>844000</v>
      </c>
      <c r="O79" s="58">
        <f t="shared" si="15"/>
        <v>0.783589743589744</v>
      </c>
      <c r="P79" s="59" t="s">
        <v>55</v>
      </c>
      <c r="Q79" s="59" t="s">
        <v>55</v>
      </c>
      <c r="R79" s="59" t="s">
        <v>182</v>
      </c>
    </row>
    <row r="80" s="1" customFormat="1" ht="48" spans="1:18">
      <c r="A80" s="13" t="s">
        <v>108</v>
      </c>
      <c r="B80" s="25" t="s">
        <v>109</v>
      </c>
      <c r="C80" s="18">
        <v>45065</v>
      </c>
      <c r="D80" s="13" t="s">
        <v>110</v>
      </c>
      <c r="E80" s="18">
        <v>45087</v>
      </c>
      <c r="F80" s="17" t="s">
        <v>111</v>
      </c>
      <c r="G80" s="20" t="s">
        <v>180</v>
      </c>
      <c r="H80" s="115" t="s">
        <v>183</v>
      </c>
      <c r="I80" s="51" t="s">
        <v>52</v>
      </c>
      <c r="J80" s="51" t="s">
        <v>53</v>
      </c>
      <c r="K80" s="51" t="s">
        <v>54</v>
      </c>
      <c r="L80" s="55">
        <v>2300000</v>
      </c>
      <c r="M80" s="56">
        <v>837000</v>
      </c>
      <c r="N80" s="65">
        <f>L80-M80</f>
        <v>1463000</v>
      </c>
      <c r="O80" s="66">
        <f t="shared" si="15"/>
        <v>0.363913043478261</v>
      </c>
      <c r="P80" s="59" t="s">
        <v>54</v>
      </c>
      <c r="Q80" s="59" t="s">
        <v>55</v>
      </c>
      <c r="R80" s="76" t="s">
        <v>56</v>
      </c>
    </row>
    <row r="81" s="1" customFormat="1" ht="50" customHeight="1" spans="1:18">
      <c r="A81" s="13" t="s">
        <v>108</v>
      </c>
      <c r="B81" s="25" t="s">
        <v>109</v>
      </c>
      <c r="C81" s="18">
        <v>45065</v>
      </c>
      <c r="D81" s="13" t="s">
        <v>110</v>
      </c>
      <c r="E81" s="18">
        <v>45087</v>
      </c>
      <c r="F81" s="17" t="s">
        <v>111</v>
      </c>
      <c r="G81" s="20" t="s">
        <v>180</v>
      </c>
      <c r="H81" s="115" t="s">
        <v>183</v>
      </c>
      <c r="I81" s="51" t="s">
        <v>52</v>
      </c>
      <c r="J81" s="51" t="s">
        <v>53</v>
      </c>
      <c r="K81" s="51" t="s">
        <v>54</v>
      </c>
      <c r="L81" s="55">
        <v>500000</v>
      </c>
      <c r="M81" s="56"/>
      <c r="N81" s="65">
        <f>L81-M81</f>
        <v>500000</v>
      </c>
      <c r="O81" s="66">
        <f t="shared" si="15"/>
        <v>0</v>
      </c>
      <c r="P81" s="59" t="s">
        <v>54</v>
      </c>
      <c r="Q81" s="59" t="s">
        <v>55</v>
      </c>
      <c r="R81" s="59" t="s">
        <v>163</v>
      </c>
    </row>
    <row r="82" customFormat="1" ht="27" customHeight="1" spans="1:18">
      <c r="A82" s="14" t="s">
        <v>21</v>
      </c>
      <c r="B82" s="14"/>
      <c r="C82" s="15"/>
      <c r="D82" s="14"/>
      <c r="E82" s="15"/>
      <c r="F82" s="14"/>
      <c r="G82" s="16"/>
      <c r="H82" s="14"/>
      <c r="I82" s="14"/>
      <c r="J82" s="14"/>
      <c r="K82" s="14"/>
      <c r="L82" s="68">
        <f>SUBTOTAL(9,L79:L81)</f>
        <v>6700000</v>
      </c>
      <c r="M82" s="69">
        <f>SUBTOTAL(9,M79:M81)</f>
        <v>3893000</v>
      </c>
      <c r="N82" s="68">
        <f>SUBTOTAL(9,N79:N81)</f>
        <v>2807000</v>
      </c>
      <c r="O82" s="53">
        <f t="shared" si="15"/>
        <v>0.581044776119403</v>
      </c>
      <c r="P82" s="71"/>
      <c r="Q82" s="68"/>
      <c r="R82" s="71"/>
    </row>
    <row r="83" customFormat="1" ht="48" spans="1:18">
      <c r="A83" s="17" t="s">
        <v>46</v>
      </c>
      <c r="B83" s="17" t="s">
        <v>47</v>
      </c>
      <c r="C83" s="18">
        <v>44907</v>
      </c>
      <c r="D83" s="13" t="s">
        <v>48</v>
      </c>
      <c r="E83" s="19">
        <v>44939</v>
      </c>
      <c r="F83" s="13" t="s">
        <v>49</v>
      </c>
      <c r="G83" s="20" t="s">
        <v>189</v>
      </c>
      <c r="H83" s="20" t="s">
        <v>190</v>
      </c>
      <c r="I83" s="51" t="s">
        <v>52</v>
      </c>
      <c r="J83" s="51" t="s">
        <v>53</v>
      </c>
      <c r="K83" s="51" t="s">
        <v>54</v>
      </c>
      <c r="L83" s="55">
        <v>3220000</v>
      </c>
      <c r="M83" s="56">
        <v>2304000</v>
      </c>
      <c r="N83" s="57">
        <f t="shared" ref="N83:N88" si="19">L83-M83</f>
        <v>916000</v>
      </c>
      <c r="O83" s="58">
        <f t="shared" si="15"/>
        <v>0.715527950310559</v>
      </c>
      <c r="P83" s="59" t="s">
        <v>54</v>
      </c>
      <c r="Q83" s="59" t="s">
        <v>55</v>
      </c>
      <c r="R83" s="76" t="s">
        <v>56</v>
      </c>
    </row>
    <row r="84" customFormat="1" ht="48" spans="1:18">
      <c r="A84" s="17" t="s">
        <v>46</v>
      </c>
      <c r="B84" s="17" t="s">
        <v>47</v>
      </c>
      <c r="C84" s="18">
        <v>44907</v>
      </c>
      <c r="D84" s="13" t="s">
        <v>48</v>
      </c>
      <c r="E84" s="19">
        <v>44939</v>
      </c>
      <c r="F84" s="13" t="s">
        <v>49</v>
      </c>
      <c r="G84" s="30" t="s">
        <v>189</v>
      </c>
      <c r="H84" s="40" t="s">
        <v>191</v>
      </c>
      <c r="I84" s="51" t="s">
        <v>52</v>
      </c>
      <c r="J84" s="51" t="s">
        <v>53</v>
      </c>
      <c r="K84" s="51" t="s">
        <v>54</v>
      </c>
      <c r="L84" s="55">
        <v>1800000</v>
      </c>
      <c r="M84" s="56">
        <v>1424000</v>
      </c>
      <c r="N84" s="57">
        <f t="shared" si="19"/>
        <v>376000</v>
      </c>
      <c r="O84" s="58">
        <f t="shared" si="15"/>
        <v>0.791111111111111</v>
      </c>
      <c r="P84" s="59" t="s">
        <v>55</v>
      </c>
      <c r="Q84" s="59" t="s">
        <v>55</v>
      </c>
      <c r="R84" s="76" t="s">
        <v>56</v>
      </c>
    </row>
    <row r="85" customFormat="1" ht="25" customHeight="1" spans="1:18">
      <c r="A85" s="14" t="s">
        <v>22</v>
      </c>
      <c r="B85" s="14"/>
      <c r="C85" s="15"/>
      <c r="D85" s="14"/>
      <c r="E85" s="15"/>
      <c r="F85" s="14"/>
      <c r="G85" s="16"/>
      <c r="H85" s="14"/>
      <c r="I85" s="14"/>
      <c r="J85" s="14"/>
      <c r="K85" s="14"/>
      <c r="L85" s="68">
        <f t="shared" ref="L85:N85" si="20">SUBTOTAL(9,L83:L84)</f>
        <v>5020000</v>
      </c>
      <c r="M85" s="69">
        <f t="shared" si="20"/>
        <v>3728000</v>
      </c>
      <c r="N85" s="68">
        <f t="shared" si="20"/>
        <v>1292000</v>
      </c>
      <c r="O85" s="53">
        <f t="shared" si="15"/>
        <v>0.742629482071713</v>
      </c>
      <c r="P85" s="71"/>
      <c r="Q85" s="68"/>
      <c r="R85" s="71"/>
    </row>
    <row r="86" customFormat="1" ht="48" spans="1:18">
      <c r="A86" s="17" t="s">
        <v>46</v>
      </c>
      <c r="B86" s="17" t="s">
        <v>47</v>
      </c>
      <c r="C86" s="18">
        <v>44907</v>
      </c>
      <c r="D86" s="13" t="s">
        <v>48</v>
      </c>
      <c r="E86" s="19">
        <v>44939</v>
      </c>
      <c r="F86" s="13" t="s">
        <v>49</v>
      </c>
      <c r="G86" s="37" t="s">
        <v>192</v>
      </c>
      <c r="H86" s="37" t="s">
        <v>193</v>
      </c>
      <c r="I86" s="51" t="s">
        <v>52</v>
      </c>
      <c r="J86" s="51" t="s">
        <v>53</v>
      </c>
      <c r="K86" s="51" t="s">
        <v>54</v>
      </c>
      <c r="L86" s="55">
        <v>90000</v>
      </c>
      <c r="M86" s="56"/>
      <c r="N86" s="57">
        <f t="shared" si="19"/>
        <v>90000</v>
      </c>
      <c r="O86" s="58">
        <f t="shared" si="15"/>
        <v>0</v>
      </c>
      <c r="P86" s="59" t="s">
        <v>54</v>
      </c>
      <c r="Q86" s="59" t="s">
        <v>54</v>
      </c>
      <c r="R86" s="76" t="s">
        <v>56</v>
      </c>
    </row>
    <row r="87" customFormat="1" ht="36" spans="1:18">
      <c r="A87" s="17" t="s">
        <v>46</v>
      </c>
      <c r="B87" s="17" t="s">
        <v>47</v>
      </c>
      <c r="C87" s="18">
        <v>44907</v>
      </c>
      <c r="D87" s="13" t="s">
        <v>48</v>
      </c>
      <c r="E87" s="19">
        <v>44939</v>
      </c>
      <c r="F87" s="13" t="s">
        <v>49</v>
      </c>
      <c r="G87" s="37" t="s">
        <v>192</v>
      </c>
      <c r="H87" s="37" t="s">
        <v>193</v>
      </c>
      <c r="I87" s="51" t="s">
        <v>52</v>
      </c>
      <c r="J87" s="51" t="s">
        <v>53</v>
      </c>
      <c r="K87" s="51" t="s">
        <v>54</v>
      </c>
      <c r="L87" s="55">
        <v>2410000</v>
      </c>
      <c r="M87" s="56">
        <v>2239200</v>
      </c>
      <c r="N87" s="57">
        <f t="shared" si="19"/>
        <v>170800</v>
      </c>
      <c r="O87" s="58">
        <f t="shared" si="15"/>
        <v>0.929128630705394</v>
      </c>
      <c r="P87" s="59" t="s">
        <v>54</v>
      </c>
      <c r="Q87" s="59" t="s">
        <v>54</v>
      </c>
      <c r="R87" s="59" t="s">
        <v>163</v>
      </c>
    </row>
    <row r="88" customFormat="1" ht="48" spans="1:18">
      <c r="A88" s="17" t="s">
        <v>46</v>
      </c>
      <c r="B88" s="17" t="s">
        <v>47</v>
      </c>
      <c r="C88" s="18">
        <v>44907</v>
      </c>
      <c r="D88" s="13" t="s">
        <v>48</v>
      </c>
      <c r="E88" s="19">
        <v>44939</v>
      </c>
      <c r="F88" s="13" t="s">
        <v>49</v>
      </c>
      <c r="G88" s="20" t="s">
        <v>192</v>
      </c>
      <c r="H88" s="25" t="s">
        <v>194</v>
      </c>
      <c r="I88" s="51" t="s">
        <v>52</v>
      </c>
      <c r="J88" s="51" t="s">
        <v>53</v>
      </c>
      <c r="K88" s="51" t="s">
        <v>54</v>
      </c>
      <c r="L88" s="72">
        <v>2650000</v>
      </c>
      <c r="M88" s="56">
        <v>2637300</v>
      </c>
      <c r="N88" s="57">
        <f t="shared" si="19"/>
        <v>12700</v>
      </c>
      <c r="O88" s="58">
        <f t="shared" si="15"/>
        <v>0.995207547169811</v>
      </c>
      <c r="P88" s="59" t="s">
        <v>54</v>
      </c>
      <c r="Q88" s="59" t="s">
        <v>54</v>
      </c>
      <c r="R88" s="76" t="s">
        <v>56</v>
      </c>
    </row>
    <row r="89" customFormat="1" ht="29" customHeight="1" spans="1:18">
      <c r="A89" s="14" t="s">
        <v>23</v>
      </c>
      <c r="B89" s="14"/>
      <c r="C89" s="15"/>
      <c r="D89" s="14"/>
      <c r="E89" s="15"/>
      <c r="F89" s="14"/>
      <c r="G89" s="16"/>
      <c r="H89" s="14"/>
      <c r="I89" s="14"/>
      <c r="J89" s="14"/>
      <c r="K89" s="14"/>
      <c r="L89" s="68">
        <f t="shared" ref="L89:N89" si="21">SUBTOTAL(9,L86:L88)</f>
        <v>5150000</v>
      </c>
      <c r="M89" s="69">
        <f t="shared" si="21"/>
        <v>4876500</v>
      </c>
      <c r="N89" s="68">
        <f t="shared" si="21"/>
        <v>273500</v>
      </c>
      <c r="O89" s="53">
        <f t="shared" si="15"/>
        <v>0.946893203883495</v>
      </c>
      <c r="P89" s="71"/>
      <c r="Q89" s="68"/>
      <c r="R89" s="71"/>
    </row>
    <row r="90" customFormat="1" ht="44" customHeight="1" spans="1:18">
      <c r="A90" s="17" t="s">
        <v>46</v>
      </c>
      <c r="B90" s="17" t="s">
        <v>47</v>
      </c>
      <c r="C90" s="18">
        <v>44907</v>
      </c>
      <c r="D90" s="13" t="s">
        <v>48</v>
      </c>
      <c r="E90" s="19">
        <v>44939</v>
      </c>
      <c r="F90" s="13" t="s">
        <v>49</v>
      </c>
      <c r="G90" s="20" t="s">
        <v>195</v>
      </c>
      <c r="H90" s="20" t="s">
        <v>196</v>
      </c>
      <c r="I90" s="51" t="s">
        <v>52</v>
      </c>
      <c r="J90" s="51" t="s">
        <v>53</v>
      </c>
      <c r="K90" s="51" t="s">
        <v>54</v>
      </c>
      <c r="L90" s="55">
        <v>2030000</v>
      </c>
      <c r="M90" s="56">
        <v>2030000</v>
      </c>
      <c r="N90" s="57">
        <f>L90-M90</f>
        <v>0</v>
      </c>
      <c r="O90" s="58">
        <f t="shared" si="15"/>
        <v>1</v>
      </c>
      <c r="P90" s="59" t="s">
        <v>54</v>
      </c>
      <c r="Q90" s="62" t="s">
        <v>55</v>
      </c>
      <c r="R90" s="76" t="s">
        <v>113</v>
      </c>
    </row>
    <row r="91" customFormat="1" ht="44" customHeight="1" spans="1:18">
      <c r="A91" s="17" t="s">
        <v>46</v>
      </c>
      <c r="B91" s="17" t="s">
        <v>47</v>
      </c>
      <c r="C91" s="18">
        <v>44907</v>
      </c>
      <c r="D91" s="13" t="s">
        <v>48</v>
      </c>
      <c r="E91" s="19">
        <v>44939</v>
      </c>
      <c r="F91" s="13" t="s">
        <v>49</v>
      </c>
      <c r="G91" s="20" t="s">
        <v>195</v>
      </c>
      <c r="H91" s="20" t="s">
        <v>197</v>
      </c>
      <c r="I91" s="51" t="s">
        <v>52</v>
      </c>
      <c r="J91" s="51" t="s">
        <v>53</v>
      </c>
      <c r="K91" s="51" t="s">
        <v>54</v>
      </c>
      <c r="L91" s="55">
        <v>250000</v>
      </c>
      <c r="M91" s="56">
        <v>249983</v>
      </c>
      <c r="N91" s="57">
        <f>L91-M91</f>
        <v>17</v>
      </c>
      <c r="O91" s="58">
        <f t="shared" si="15"/>
        <v>0.999932</v>
      </c>
      <c r="P91" s="59" t="s">
        <v>54</v>
      </c>
      <c r="Q91" s="62" t="s">
        <v>55</v>
      </c>
      <c r="R91" s="76" t="s">
        <v>113</v>
      </c>
    </row>
    <row r="92" customFormat="1" ht="24" customHeight="1" spans="1:18">
      <c r="A92" s="14" t="s">
        <v>24</v>
      </c>
      <c r="B92" s="14"/>
      <c r="C92" s="15"/>
      <c r="D92" s="14"/>
      <c r="E92" s="15"/>
      <c r="F92" s="14"/>
      <c r="G92" s="16"/>
      <c r="H92" s="14"/>
      <c r="I92" s="14"/>
      <c r="J92" s="14"/>
      <c r="K92" s="14"/>
      <c r="L92" s="68">
        <f t="shared" ref="L92:N92" si="22">SUBTOTAL(9,L90:L91)</f>
        <v>2280000</v>
      </c>
      <c r="M92" s="69">
        <f t="shared" si="22"/>
        <v>2279983</v>
      </c>
      <c r="N92" s="68">
        <f t="shared" si="22"/>
        <v>17</v>
      </c>
      <c r="O92" s="53">
        <f t="shared" si="15"/>
        <v>0.999992543859649</v>
      </c>
      <c r="P92" s="71"/>
      <c r="Q92" s="68"/>
      <c r="R92" s="71"/>
    </row>
    <row r="93" customFormat="1" ht="54" customHeight="1" spans="1:18">
      <c r="A93" s="13" t="s">
        <v>70</v>
      </c>
      <c r="B93" s="22" t="s">
        <v>71</v>
      </c>
      <c r="C93" s="18">
        <v>44727</v>
      </c>
      <c r="D93" s="13" t="s">
        <v>72</v>
      </c>
      <c r="E93" s="18">
        <v>45107</v>
      </c>
      <c r="F93" s="23" t="s">
        <v>80</v>
      </c>
      <c r="G93" s="30" t="s">
        <v>200</v>
      </c>
      <c r="H93" s="20" t="s">
        <v>201</v>
      </c>
      <c r="I93" s="51" t="s">
        <v>52</v>
      </c>
      <c r="J93" s="74" t="s">
        <v>74</v>
      </c>
      <c r="K93" s="63" t="s">
        <v>54</v>
      </c>
      <c r="L93" s="124">
        <v>600000</v>
      </c>
      <c r="M93" s="125">
        <v>600000</v>
      </c>
      <c r="N93" s="126">
        <f>L93-M93</f>
        <v>0</v>
      </c>
      <c r="O93" s="58">
        <f t="shared" si="15"/>
        <v>1</v>
      </c>
      <c r="P93" s="63" t="s">
        <v>55</v>
      </c>
      <c r="Q93" s="73" t="s">
        <v>55</v>
      </c>
      <c r="R93" s="76" t="s">
        <v>56</v>
      </c>
    </row>
    <row r="94" customFormat="1" ht="38" customHeight="1" spans="1:18">
      <c r="A94" s="120" t="s">
        <v>25</v>
      </c>
      <c r="B94" s="121"/>
      <c r="C94" s="121"/>
      <c r="D94" s="121"/>
      <c r="E94" s="121"/>
      <c r="F94" s="121"/>
      <c r="G94" s="121"/>
      <c r="H94" s="121"/>
      <c r="I94" s="121"/>
      <c r="J94" s="121"/>
      <c r="K94" s="123"/>
      <c r="L94" s="68">
        <f t="shared" ref="L94:N94" si="23">SUBTOTAL(9,L93:L93)</f>
        <v>600000</v>
      </c>
      <c r="M94" s="69">
        <f t="shared" si="23"/>
        <v>600000</v>
      </c>
      <c r="N94" s="68">
        <f t="shared" si="23"/>
        <v>0</v>
      </c>
      <c r="O94" s="53">
        <f t="shared" si="15"/>
        <v>1</v>
      </c>
      <c r="P94" s="75"/>
      <c r="Q94" s="75"/>
      <c r="R94" s="75"/>
    </row>
    <row r="95" customFormat="1" spans="3:15">
      <c r="C95" s="2"/>
      <c r="E95" s="2"/>
      <c r="G95" s="3"/>
      <c r="I95" s="4"/>
      <c r="J95" s="4"/>
      <c r="K95" s="4"/>
      <c r="M95" s="79"/>
      <c r="O95" s="6"/>
    </row>
    <row r="96" customFormat="1" spans="3:15">
      <c r="C96" s="2"/>
      <c r="E96" s="2"/>
      <c r="G96" s="3"/>
      <c r="I96" s="4"/>
      <c r="J96" s="4"/>
      <c r="K96" s="4"/>
      <c r="M96" s="79"/>
      <c r="O96" s="6"/>
    </row>
    <row r="97" customFormat="1" spans="3:15">
      <c r="C97" s="2"/>
      <c r="E97" s="2"/>
      <c r="G97" s="3"/>
      <c r="I97" s="4"/>
      <c r="J97" s="4"/>
      <c r="K97" s="4"/>
      <c r="M97" s="79"/>
      <c r="O97" s="6"/>
    </row>
    <row r="98" customFormat="1" spans="3:15">
      <c r="C98" s="2"/>
      <c r="E98" s="2"/>
      <c r="G98" s="3"/>
      <c r="I98" s="4"/>
      <c r="J98" s="4"/>
      <c r="K98" s="4"/>
      <c r="M98" s="79"/>
      <c r="O98" s="6"/>
    </row>
    <row r="99" customFormat="1" spans="3:15">
      <c r="C99" s="2"/>
      <c r="E99" s="2"/>
      <c r="G99" s="3"/>
      <c r="I99" s="4"/>
      <c r="J99" s="4"/>
      <c r="K99" s="4"/>
      <c r="M99" s="79"/>
      <c r="O99" s="6"/>
    </row>
    <row r="100" customFormat="1" spans="3:15">
      <c r="C100" s="2"/>
      <c r="E100" s="2"/>
      <c r="G100" s="3"/>
      <c r="I100" s="4"/>
      <c r="J100" s="4"/>
      <c r="K100" s="4"/>
      <c r="M100" s="79"/>
      <c r="O100" s="6"/>
    </row>
    <row r="101" customFormat="1" spans="3:15">
      <c r="C101" s="2"/>
      <c r="E101" s="2"/>
      <c r="G101" s="3"/>
      <c r="I101" s="4"/>
      <c r="J101" s="4"/>
      <c r="K101" s="4"/>
      <c r="M101" s="79"/>
      <c r="O101" s="6"/>
    </row>
    <row r="102" customFormat="1" spans="3:15">
      <c r="C102" s="2"/>
      <c r="E102" s="2"/>
      <c r="G102" s="3"/>
      <c r="I102" s="4"/>
      <c r="J102" s="4"/>
      <c r="K102" s="4"/>
      <c r="M102" s="79"/>
      <c r="O102" s="6"/>
    </row>
    <row r="103" customFormat="1" spans="3:15">
      <c r="C103" s="2"/>
      <c r="E103" s="2"/>
      <c r="G103" s="3"/>
      <c r="I103" s="4"/>
      <c r="J103" s="4"/>
      <c r="K103" s="4"/>
      <c r="M103" s="79"/>
      <c r="O103" s="6"/>
    </row>
    <row r="104" customFormat="1" spans="3:15">
      <c r="C104" s="2"/>
      <c r="E104" s="2"/>
      <c r="G104" s="3"/>
      <c r="I104" s="4"/>
      <c r="J104" s="4"/>
      <c r="K104" s="4"/>
      <c r="M104" s="79"/>
      <c r="O104" s="6"/>
    </row>
    <row r="105" customFormat="1" spans="3:15">
      <c r="C105" s="2"/>
      <c r="E105" s="2"/>
      <c r="G105" s="3"/>
      <c r="I105" s="4"/>
      <c r="J105" s="4"/>
      <c r="K105" s="4"/>
      <c r="M105" s="79"/>
      <c r="O105" s="6"/>
    </row>
    <row r="106" customFormat="1" spans="3:15">
      <c r="C106" s="2"/>
      <c r="E106" s="2"/>
      <c r="G106" s="3"/>
      <c r="I106" s="4"/>
      <c r="J106" s="4"/>
      <c r="K106" s="4"/>
      <c r="M106" s="79"/>
      <c r="O106" s="6"/>
    </row>
    <row r="107" customFormat="1" spans="3:15">
      <c r="C107" s="2"/>
      <c r="E107" s="2"/>
      <c r="G107" s="3"/>
      <c r="I107" s="4"/>
      <c r="J107" s="4"/>
      <c r="K107" s="4"/>
      <c r="M107" s="79"/>
      <c r="O107" s="6"/>
    </row>
    <row r="108" customFormat="1" spans="3:15">
      <c r="C108" s="2"/>
      <c r="E108" s="2"/>
      <c r="G108" s="3"/>
      <c r="I108" s="4"/>
      <c r="J108" s="4"/>
      <c r="K108" s="4"/>
      <c r="M108" s="79"/>
      <c r="O108" s="6"/>
    </row>
    <row r="109" customFormat="1" spans="3:15">
      <c r="C109" s="2"/>
      <c r="E109" s="2"/>
      <c r="G109" s="3"/>
      <c r="I109" s="4"/>
      <c r="J109" s="4"/>
      <c r="K109" s="4"/>
      <c r="M109" s="79"/>
      <c r="O109" s="6"/>
    </row>
    <row r="110" customFormat="1" spans="3:15">
      <c r="C110" s="2"/>
      <c r="E110" s="2"/>
      <c r="G110" s="3"/>
      <c r="I110" s="4"/>
      <c r="J110" s="4"/>
      <c r="K110" s="4"/>
      <c r="M110" s="79"/>
      <c r="O110" s="6"/>
    </row>
    <row r="111" customFormat="1" spans="3:15">
      <c r="C111" s="2"/>
      <c r="E111" s="2"/>
      <c r="G111" s="3"/>
      <c r="I111" s="4"/>
      <c r="J111" s="4"/>
      <c r="K111" s="4"/>
      <c r="M111" s="79"/>
      <c r="O111" s="6"/>
    </row>
    <row r="112" customFormat="1" spans="3:15">
      <c r="C112" s="2"/>
      <c r="E112" s="2"/>
      <c r="G112" s="3"/>
      <c r="I112" s="4"/>
      <c r="J112" s="4"/>
      <c r="K112" s="4"/>
      <c r="M112" s="79"/>
      <c r="O112" s="6"/>
    </row>
    <row r="113" customFormat="1" spans="3:15">
      <c r="C113" s="2"/>
      <c r="E113" s="2"/>
      <c r="G113" s="3"/>
      <c r="I113" s="4"/>
      <c r="J113" s="4"/>
      <c r="K113" s="4"/>
      <c r="M113" s="79"/>
      <c r="O113" s="6"/>
    </row>
    <row r="114" customFormat="1" spans="3:15">
      <c r="C114" s="2"/>
      <c r="E114" s="2"/>
      <c r="G114" s="3"/>
      <c r="I114" s="4"/>
      <c r="J114" s="4"/>
      <c r="K114" s="4"/>
      <c r="M114" s="79"/>
      <c r="O114" s="6"/>
    </row>
    <row r="115" customFormat="1" spans="3:15">
      <c r="C115" s="2"/>
      <c r="E115" s="2"/>
      <c r="G115" s="3"/>
      <c r="I115" s="4"/>
      <c r="J115" s="4"/>
      <c r="K115" s="4"/>
      <c r="M115" s="79"/>
      <c r="O115" s="6"/>
    </row>
    <row r="116" customFormat="1" spans="3:15">
      <c r="C116" s="2"/>
      <c r="E116" s="2"/>
      <c r="G116" s="3"/>
      <c r="I116" s="4"/>
      <c r="J116" s="4"/>
      <c r="K116" s="4"/>
      <c r="M116" s="79"/>
      <c r="O116" s="6"/>
    </row>
    <row r="117" customFormat="1" spans="3:15">
      <c r="C117" s="2"/>
      <c r="E117" s="2"/>
      <c r="G117" s="3"/>
      <c r="I117" s="4"/>
      <c r="J117" s="4"/>
      <c r="K117" s="4"/>
      <c r="M117" s="79"/>
      <c r="O117" s="6"/>
    </row>
    <row r="118" customFormat="1" spans="3:15">
      <c r="C118" s="2"/>
      <c r="E118" s="2"/>
      <c r="G118" s="3"/>
      <c r="I118" s="4"/>
      <c r="J118" s="4"/>
      <c r="K118" s="4"/>
      <c r="M118" s="79"/>
      <c r="O118" s="6"/>
    </row>
    <row r="119" customFormat="1" spans="3:15">
      <c r="C119" s="2"/>
      <c r="E119" s="2"/>
      <c r="G119" s="3"/>
      <c r="I119" s="4"/>
      <c r="J119" s="4"/>
      <c r="K119" s="4"/>
      <c r="M119" s="79"/>
      <c r="O119" s="6"/>
    </row>
    <row r="120" customFormat="1" spans="3:15">
      <c r="C120" s="2"/>
      <c r="E120" s="2"/>
      <c r="G120" s="3"/>
      <c r="I120" s="4"/>
      <c r="J120" s="4"/>
      <c r="K120" s="4"/>
      <c r="M120" s="79"/>
      <c r="O120" s="6"/>
    </row>
    <row r="121" customFormat="1" spans="3:15">
      <c r="C121" s="2"/>
      <c r="E121" s="2"/>
      <c r="G121" s="3"/>
      <c r="I121" s="4"/>
      <c r="J121" s="4"/>
      <c r="K121" s="4"/>
      <c r="M121" s="79"/>
      <c r="O121" s="6"/>
    </row>
    <row r="122" customFormat="1" spans="3:15">
      <c r="C122" s="2"/>
      <c r="E122" s="2"/>
      <c r="G122" s="3"/>
      <c r="I122" s="4"/>
      <c r="J122" s="4"/>
      <c r="K122" s="4"/>
      <c r="M122" s="79"/>
      <c r="O122" s="6"/>
    </row>
    <row r="123" customFormat="1" spans="3:15">
      <c r="C123" s="2"/>
      <c r="E123" s="2"/>
      <c r="G123" s="3"/>
      <c r="I123" s="4"/>
      <c r="J123" s="4"/>
      <c r="K123" s="4"/>
      <c r="M123" s="79"/>
      <c r="O123" s="6"/>
    </row>
    <row r="124" customFormat="1" spans="3:15">
      <c r="C124" s="2"/>
      <c r="E124" s="2"/>
      <c r="G124" s="3"/>
      <c r="I124" s="4"/>
      <c r="J124" s="4"/>
      <c r="K124" s="4"/>
      <c r="M124" s="79"/>
      <c r="O124" s="6"/>
    </row>
    <row r="125" customFormat="1" spans="3:15">
      <c r="C125" s="2"/>
      <c r="E125" s="2"/>
      <c r="G125" s="3"/>
      <c r="I125" s="4"/>
      <c r="J125" s="4"/>
      <c r="K125" s="4"/>
      <c r="M125" s="79"/>
      <c r="O125" s="6"/>
    </row>
    <row r="126" customFormat="1" spans="3:15">
      <c r="C126" s="2"/>
      <c r="E126" s="2"/>
      <c r="G126" s="3"/>
      <c r="I126" s="4"/>
      <c r="J126" s="4"/>
      <c r="K126" s="4"/>
      <c r="M126" s="79"/>
      <c r="O126" s="6"/>
    </row>
    <row r="127" customFormat="1" spans="3:15">
      <c r="C127" s="2"/>
      <c r="E127" s="2"/>
      <c r="G127" s="3"/>
      <c r="I127" s="4"/>
      <c r="J127" s="4"/>
      <c r="K127" s="4"/>
      <c r="M127" s="79"/>
      <c r="O127" s="6"/>
    </row>
    <row r="128" customFormat="1" spans="3:15">
      <c r="C128" s="2"/>
      <c r="E128" s="2"/>
      <c r="G128" s="3"/>
      <c r="I128" s="4"/>
      <c r="J128" s="4"/>
      <c r="K128" s="4"/>
      <c r="M128" s="79"/>
      <c r="O128" s="6"/>
    </row>
    <row r="129" customFormat="1" spans="3:15">
      <c r="C129" s="2"/>
      <c r="E129" s="2"/>
      <c r="G129" s="3"/>
      <c r="I129" s="4"/>
      <c r="J129" s="4"/>
      <c r="K129" s="4"/>
      <c r="M129" s="79"/>
      <c r="O129" s="6"/>
    </row>
    <row r="130" customFormat="1" spans="3:15">
      <c r="C130" s="2"/>
      <c r="E130" s="2"/>
      <c r="G130" s="3"/>
      <c r="I130" s="4"/>
      <c r="J130" s="4"/>
      <c r="K130" s="4"/>
      <c r="M130" s="79"/>
      <c r="O130" s="6"/>
    </row>
    <row r="131" customFormat="1" spans="3:15">
      <c r="C131" s="2"/>
      <c r="E131" s="2"/>
      <c r="G131" s="3"/>
      <c r="I131" s="4"/>
      <c r="J131" s="4"/>
      <c r="K131" s="4"/>
      <c r="M131" s="79"/>
      <c r="O131" s="6"/>
    </row>
    <row r="132" customFormat="1" spans="3:15">
      <c r="C132" s="2"/>
      <c r="E132" s="2"/>
      <c r="G132" s="3"/>
      <c r="I132" s="4"/>
      <c r="J132" s="4"/>
      <c r="K132" s="4"/>
      <c r="M132" s="79"/>
      <c r="O132" s="6"/>
    </row>
    <row r="133" customFormat="1" spans="3:15">
      <c r="C133" s="2"/>
      <c r="E133" s="2"/>
      <c r="G133" s="3"/>
      <c r="I133" s="4"/>
      <c r="J133" s="4"/>
      <c r="K133" s="4"/>
      <c r="M133" s="79"/>
      <c r="O133" s="6"/>
    </row>
    <row r="134" customFormat="1" spans="3:15">
      <c r="C134" s="2"/>
      <c r="E134" s="2"/>
      <c r="G134" s="3"/>
      <c r="I134" s="4"/>
      <c r="J134" s="4"/>
      <c r="K134" s="4"/>
      <c r="M134" s="79"/>
      <c r="O134" s="6"/>
    </row>
    <row r="135" customFormat="1" spans="3:15">
      <c r="C135" s="2"/>
      <c r="E135" s="2"/>
      <c r="G135" s="3"/>
      <c r="I135" s="4"/>
      <c r="J135" s="4"/>
      <c r="K135" s="4"/>
      <c r="M135" s="79"/>
      <c r="O135" s="6"/>
    </row>
    <row r="136" customFormat="1" spans="3:15">
      <c r="C136" s="2"/>
      <c r="E136" s="2"/>
      <c r="G136" s="3"/>
      <c r="I136" s="4"/>
      <c r="J136" s="4"/>
      <c r="K136" s="4"/>
      <c r="M136" s="79"/>
      <c r="O136" s="6"/>
    </row>
    <row r="137" customFormat="1" spans="3:15">
      <c r="C137" s="2"/>
      <c r="E137" s="2"/>
      <c r="G137" s="3"/>
      <c r="I137" s="4"/>
      <c r="J137" s="4"/>
      <c r="K137" s="4"/>
      <c r="M137" s="79"/>
      <c r="O137" s="6"/>
    </row>
    <row r="138" customFormat="1" spans="3:15">
      <c r="C138" s="2"/>
      <c r="E138" s="2"/>
      <c r="G138" s="3"/>
      <c r="I138" s="4"/>
      <c r="J138" s="4"/>
      <c r="K138" s="4"/>
      <c r="M138" s="79"/>
      <c r="O138" s="6"/>
    </row>
    <row r="139" customFormat="1" spans="3:15">
      <c r="C139" s="2"/>
      <c r="E139" s="2"/>
      <c r="G139" s="3"/>
      <c r="I139" s="4"/>
      <c r="J139" s="4"/>
      <c r="K139" s="4"/>
      <c r="M139" s="79"/>
      <c r="O139" s="6"/>
    </row>
    <row r="140" customFormat="1" spans="3:15">
      <c r="C140" s="2"/>
      <c r="E140" s="2"/>
      <c r="G140" s="3"/>
      <c r="I140" s="4"/>
      <c r="J140" s="4"/>
      <c r="K140" s="4"/>
      <c r="M140" s="79"/>
      <c r="O140" s="6"/>
    </row>
    <row r="141" customFormat="1" spans="3:15">
      <c r="C141" s="2"/>
      <c r="E141" s="2"/>
      <c r="G141" s="3"/>
      <c r="I141" s="4"/>
      <c r="J141" s="4"/>
      <c r="K141" s="4"/>
      <c r="M141" s="79"/>
      <c r="O141" s="6"/>
    </row>
    <row r="142" customFormat="1" spans="3:15">
      <c r="C142" s="2"/>
      <c r="E142" s="2"/>
      <c r="G142" s="3"/>
      <c r="I142" s="4"/>
      <c r="J142" s="4"/>
      <c r="K142" s="4"/>
      <c r="M142" s="79"/>
      <c r="O142" s="6"/>
    </row>
    <row r="143" customFormat="1" spans="3:15">
      <c r="C143" s="2"/>
      <c r="E143" s="2"/>
      <c r="G143" s="3"/>
      <c r="I143" s="4"/>
      <c r="J143" s="4"/>
      <c r="K143" s="4"/>
      <c r="M143" s="79"/>
      <c r="O143" s="6"/>
    </row>
    <row r="144" customFormat="1" spans="3:15">
      <c r="C144" s="2"/>
      <c r="E144" s="2"/>
      <c r="G144" s="3"/>
      <c r="I144" s="4"/>
      <c r="J144" s="4"/>
      <c r="K144" s="4"/>
      <c r="M144" s="79"/>
      <c r="O144" s="6"/>
    </row>
    <row r="145" customFormat="1" spans="3:15">
      <c r="C145" s="2"/>
      <c r="E145" s="2"/>
      <c r="G145" s="3"/>
      <c r="I145" s="4"/>
      <c r="J145" s="4"/>
      <c r="K145" s="4"/>
      <c r="M145" s="79"/>
      <c r="O145" s="6"/>
    </row>
    <row r="146" customFormat="1" spans="3:15">
      <c r="C146" s="2"/>
      <c r="E146" s="2"/>
      <c r="G146" s="3"/>
      <c r="I146" s="4"/>
      <c r="J146" s="4"/>
      <c r="K146" s="4"/>
      <c r="M146" s="79"/>
      <c r="O146" s="6"/>
    </row>
    <row r="147" customFormat="1" spans="3:15">
      <c r="C147" s="2"/>
      <c r="E147" s="2"/>
      <c r="G147" s="3"/>
      <c r="I147" s="4"/>
      <c r="J147" s="4"/>
      <c r="K147" s="4"/>
      <c r="M147" s="79"/>
      <c r="O147" s="6"/>
    </row>
    <row r="148" customFormat="1" spans="3:15">
      <c r="C148" s="2"/>
      <c r="E148" s="2"/>
      <c r="G148" s="3"/>
      <c r="I148" s="4"/>
      <c r="J148" s="4"/>
      <c r="K148" s="4"/>
      <c r="M148" s="79"/>
      <c r="O148" s="6"/>
    </row>
    <row r="149" customFormat="1" spans="3:15">
      <c r="C149" s="2"/>
      <c r="E149" s="2"/>
      <c r="G149" s="3"/>
      <c r="I149" s="4"/>
      <c r="J149" s="4"/>
      <c r="K149" s="4"/>
      <c r="M149" s="79"/>
      <c r="O149" s="6"/>
    </row>
    <row r="150" customFormat="1" spans="3:15">
      <c r="C150" s="2"/>
      <c r="E150" s="2"/>
      <c r="G150" s="3"/>
      <c r="I150" s="4"/>
      <c r="J150" s="4"/>
      <c r="K150" s="4"/>
      <c r="M150" s="79"/>
      <c r="O150" s="6"/>
    </row>
    <row r="151" customFormat="1" spans="3:15">
      <c r="C151" s="2"/>
      <c r="E151" s="2"/>
      <c r="G151" s="3"/>
      <c r="I151" s="4"/>
      <c r="J151" s="4"/>
      <c r="K151" s="4"/>
      <c r="M151" s="79"/>
      <c r="O151" s="6"/>
    </row>
    <row r="152" customFormat="1" spans="3:15">
      <c r="C152" s="2"/>
      <c r="E152" s="2"/>
      <c r="G152" s="3"/>
      <c r="I152" s="4"/>
      <c r="J152" s="4"/>
      <c r="K152" s="4"/>
      <c r="M152" s="79"/>
      <c r="O152" s="6"/>
    </row>
    <row r="153" customFormat="1" spans="3:15">
      <c r="C153" s="2"/>
      <c r="E153" s="2"/>
      <c r="G153" s="3"/>
      <c r="I153" s="4"/>
      <c r="J153" s="4"/>
      <c r="K153" s="4"/>
      <c r="M153" s="79"/>
      <c r="O153" s="6"/>
    </row>
    <row r="154" customFormat="1" spans="3:15">
      <c r="C154" s="2"/>
      <c r="E154" s="2"/>
      <c r="G154" s="3"/>
      <c r="I154" s="4"/>
      <c r="J154" s="4"/>
      <c r="K154" s="4"/>
      <c r="M154" s="79"/>
      <c r="O154" s="6"/>
    </row>
    <row r="155" customFormat="1" spans="3:15">
      <c r="C155" s="2"/>
      <c r="E155" s="2"/>
      <c r="G155" s="3"/>
      <c r="I155" s="4"/>
      <c r="J155" s="4"/>
      <c r="K155" s="4"/>
      <c r="M155" s="79"/>
      <c r="O155" s="6"/>
    </row>
    <row r="156" customFormat="1" spans="3:15">
      <c r="C156" s="2"/>
      <c r="E156" s="2"/>
      <c r="G156" s="3"/>
      <c r="I156" s="4"/>
      <c r="J156" s="4"/>
      <c r="K156" s="4"/>
      <c r="M156" s="79"/>
      <c r="O156" s="6"/>
    </row>
    <row r="157" customFormat="1" spans="3:15">
      <c r="C157" s="2"/>
      <c r="E157" s="2"/>
      <c r="G157" s="3"/>
      <c r="I157" s="4"/>
      <c r="J157" s="4"/>
      <c r="K157" s="4"/>
      <c r="M157" s="79"/>
      <c r="O157" s="6"/>
    </row>
    <row r="158" customFormat="1" spans="3:15">
      <c r="C158" s="2"/>
      <c r="E158" s="2"/>
      <c r="G158" s="3"/>
      <c r="I158" s="4"/>
      <c r="J158" s="4"/>
      <c r="K158" s="4"/>
      <c r="M158" s="79"/>
      <c r="O158" s="6"/>
    </row>
    <row r="159" customFormat="1" spans="3:15">
      <c r="C159" s="2"/>
      <c r="E159" s="2"/>
      <c r="G159" s="3"/>
      <c r="I159" s="4"/>
      <c r="J159" s="4"/>
      <c r="K159" s="4"/>
      <c r="M159" s="79"/>
      <c r="O159" s="6"/>
    </row>
    <row r="160" customFormat="1" spans="3:15">
      <c r="C160" s="2"/>
      <c r="E160" s="2"/>
      <c r="G160" s="3"/>
      <c r="I160" s="4"/>
      <c r="J160" s="4"/>
      <c r="K160" s="4"/>
      <c r="M160" s="79"/>
      <c r="O160" s="6"/>
    </row>
    <row r="161" customFormat="1" spans="3:15">
      <c r="C161" s="2"/>
      <c r="E161" s="2"/>
      <c r="G161" s="3"/>
      <c r="I161" s="4"/>
      <c r="J161" s="4"/>
      <c r="K161" s="4"/>
      <c r="M161" s="79"/>
      <c r="O161" s="6"/>
    </row>
    <row r="162" customFormat="1" spans="3:15">
      <c r="C162" s="2"/>
      <c r="E162" s="2"/>
      <c r="G162" s="3"/>
      <c r="I162" s="4"/>
      <c r="J162" s="4"/>
      <c r="K162" s="4"/>
      <c r="M162" s="79"/>
      <c r="O162" s="6"/>
    </row>
    <row r="163" customFormat="1" spans="3:15">
      <c r="C163" s="2"/>
      <c r="E163" s="2"/>
      <c r="G163" s="3"/>
      <c r="I163" s="4"/>
      <c r="J163" s="4"/>
      <c r="K163" s="4"/>
      <c r="M163" s="79"/>
      <c r="O163" s="6"/>
    </row>
    <row r="164" customFormat="1" spans="3:15">
      <c r="C164" s="2"/>
      <c r="E164" s="2"/>
      <c r="G164" s="3"/>
      <c r="I164" s="4"/>
      <c r="J164" s="4"/>
      <c r="K164" s="4"/>
      <c r="M164" s="79"/>
      <c r="O164" s="6"/>
    </row>
    <row r="165" customFormat="1" spans="3:15">
      <c r="C165" s="2"/>
      <c r="E165" s="2"/>
      <c r="G165" s="3"/>
      <c r="I165" s="4"/>
      <c r="J165" s="4"/>
      <c r="K165" s="4"/>
      <c r="M165" s="79"/>
      <c r="O165" s="6"/>
    </row>
    <row r="166" customFormat="1" spans="3:15">
      <c r="C166" s="2"/>
      <c r="E166" s="2"/>
      <c r="G166" s="3"/>
      <c r="I166" s="4"/>
      <c r="J166" s="4"/>
      <c r="K166" s="4"/>
      <c r="M166" s="79"/>
      <c r="O166" s="6"/>
    </row>
    <row r="167" customFormat="1" spans="3:15">
      <c r="C167" s="2"/>
      <c r="E167" s="2"/>
      <c r="G167" s="3"/>
      <c r="I167" s="4"/>
      <c r="J167" s="4"/>
      <c r="K167" s="4"/>
      <c r="M167" s="79"/>
      <c r="O167" s="6"/>
    </row>
    <row r="168" customFormat="1" spans="3:15">
      <c r="C168" s="2"/>
      <c r="E168" s="2"/>
      <c r="G168" s="3"/>
      <c r="I168" s="4"/>
      <c r="J168" s="4"/>
      <c r="K168" s="4"/>
      <c r="M168" s="79"/>
      <c r="O168" s="6"/>
    </row>
    <row r="169" customFormat="1" spans="3:15">
      <c r="C169" s="2"/>
      <c r="E169" s="2"/>
      <c r="G169" s="3"/>
      <c r="I169" s="4"/>
      <c r="J169" s="4"/>
      <c r="K169" s="4"/>
      <c r="M169" s="79"/>
      <c r="O169" s="6"/>
    </row>
    <row r="170" customFormat="1" spans="3:15">
      <c r="C170" s="2"/>
      <c r="E170" s="2"/>
      <c r="G170" s="3"/>
      <c r="I170" s="4"/>
      <c r="J170" s="4"/>
      <c r="K170" s="4"/>
      <c r="M170" s="79"/>
      <c r="O170" s="6"/>
    </row>
    <row r="171" customFormat="1" spans="3:15">
      <c r="C171" s="2"/>
      <c r="E171" s="2"/>
      <c r="G171" s="3"/>
      <c r="I171" s="4"/>
      <c r="J171" s="4"/>
      <c r="K171" s="4"/>
      <c r="M171" s="79"/>
      <c r="O171" s="6"/>
    </row>
    <row r="172" customFormat="1" spans="3:15">
      <c r="C172" s="2"/>
      <c r="E172" s="2"/>
      <c r="G172" s="3"/>
      <c r="I172" s="4"/>
      <c r="J172" s="4"/>
      <c r="K172" s="4"/>
      <c r="M172" s="79"/>
      <c r="O172" s="6"/>
    </row>
    <row r="173" customFormat="1" spans="3:15">
      <c r="C173" s="2"/>
      <c r="E173" s="2"/>
      <c r="G173" s="3"/>
      <c r="I173" s="4"/>
      <c r="J173" s="4"/>
      <c r="K173" s="4"/>
      <c r="M173" s="79"/>
      <c r="O173" s="6"/>
    </row>
    <row r="174" customFormat="1" spans="3:15">
      <c r="C174" s="2"/>
      <c r="E174" s="2"/>
      <c r="G174" s="3"/>
      <c r="I174" s="4"/>
      <c r="J174" s="4"/>
      <c r="K174" s="4"/>
      <c r="M174" s="79"/>
      <c r="O174" s="6"/>
    </row>
    <row r="175" customFormat="1" spans="3:15">
      <c r="C175" s="2"/>
      <c r="E175" s="2"/>
      <c r="G175" s="3"/>
      <c r="I175" s="4"/>
      <c r="J175" s="4"/>
      <c r="K175" s="4"/>
      <c r="M175" s="79"/>
      <c r="O175" s="6"/>
    </row>
    <row r="176" customFormat="1" spans="3:15">
      <c r="C176" s="2"/>
      <c r="E176" s="2"/>
      <c r="G176" s="3"/>
      <c r="I176" s="4"/>
      <c r="J176" s="4"/>
      <c r="K176" s="4"/>
      <c r="M176" s="79"/>
      <c r="O176" s="6"/>
    </row>
    <row r="177" customFormat="1" spans="3:15">
      <c r="C177" s="2"/>
      <c r="E177" s="2"/>
      <c r="G177" s="3"/>
      <c r="I177" s="4"/>
      <c r="J177" s="4"/>
      <c r="K177" s="4"/>
      <c r="M177" s="79"/>
      <c r="O177" s="6"/>
    </row>
    <row r="178" customFormat="1" spans="3:15">
      <c r="C178" s="2"/>
      <c r="E178" s="2"/>
      <c r="G178" s="3"/>
      <c r="I178" s="4"/>
      <c r="J178" s="4"/>
      <c r="K178" s="4"/>
      <c r="M178" s="79"/>
      <c r="O178" s="6"/>
    </row>
    <row r="179" customFormat="1" spans="3:15">
      <c r="C179" s="2"/>
      <c r="E179" s="2"/>
      <c r="G179" s="3"/>
      <c r="I179" s="4"/>
      <c r="J179" s="4"/>
      <c r="K179" s="4"/>
      <c r="M179" s="79"/>
      <c r="O179" s="6"/>
    </row>
    <row r="180" customFormat="1" spans="3:15">
      <c r="C180" s="2"/>
      <c r="E180" s="2"/>
      <c r="G180" s="3"/>
      <c r="I180" s="4"/>
      <c r="J180" s="4"/>
      <c r="K180" s="4"/>
      <c r="M180" s="79"/>
      <c r="O180" s="6"/>
    </row>
    <row r="181" customFormat="1" spans="3:15">
      <c r="C181" s="2"/>
      <c r="E181" s="2"/>
      <c r="G181" s="3"/>
      <c r="I181" s="4"/>
      <c r="J181" s="4"/>
      <c r="K181" s="4"/>
      <c r="M181" s="79"/>
      <c r="O181" s="6"/>
    </row>
    <row r="182" customFormat="1" spans="3:15">
      <c r="C182" s="2"/>
      <c r="E182" s="2"/>
      <c r="G182" s="3"/>
      <c r="I182" s="4"/>
      <c r="J182" s="4"/>
      <c r="K182" s="4"/>
      <c r="M182" s="79"/>
      <c r="O182" s="6"/>
    </row>
    <row r="183" customFormat="1" spans="3:15">
      <c r="C183" s="2"/>
      <c r="E183" s="2"/>
      <c r="G183" s="3"/>
      <c r="I183" s="4"/>
      <c r="J183" s="4"/>
      <c r="K183" s="4"/>
      <c r="M183" s="79"/>
      <c r="O183" s="6"/>
    </row>
    <row r="184" customFormat="1" spans="3:15">
      <c r="C184" s="2"/>
      <c r="E184" s="2"/>
      <c r="G184" s="3"/>
      <c r="I184" s="4"/>
      <c r="J184" s="4"/>
      <c r="K184" s="4"/>
      <c r="M184" s="79"/>
      <c r="O184" s="6"/>
    </row>
    <row r="185" customFormat="1" spans="3:15">
      <c r="C185" s="2"/>
      <c r="E185" s="2"/>
      <c r="G185" s="3"/>
      <c r="I185" s="4"/>
      <c r="J185" s="4"/>
      <c r="K185" s="4"/>
      <c r="M185" s="79"/>
      <c r="O185" s="6"/>
    </row>
    <row r="186" customFormat="1" spans="3:15">
      <c r="C186" s="2"/>
      <c r="E186" s="2"/>
      <c r="G186" s="3"/>
      <c r="I186" s="4"/>
      <c r="J186" s="4"/>
      <c r="K186" s="4"/>
      <c r="M186" s="79"/>
      <c r="O186" s="6"/>
    </row>
    <row r="187" customFormat="1" spans="3:15">
      <c r="C187" s="2"/>
      <c r="E187" s="2"/>
      <c r="G187" s="3"/>
      <c r="I187" s="4"/>
      <c r="J187" s="4"/>
      <c r="K187" s="4"/>
      <c r="M187" s="79"/>
      <c r="O187" s="6"/>
    </row>
    <row r="188" customFormat="1" spans="3:15">
      <c r="C188" s="2"/>
      <c r="E188" s="2"/>
      <c r="G188" s="3"/>
      <c r="I188" s="4"/>
      <c r="J188" s="4"/>
      <c r="K188" s="4"/>
      <c r="M188" s="79"/>
      <c r="O188" s="6"/>
    </row>
    <row r="189" customFormat="1" spans="3:15">
      <c r="C189" s="2"/>
      <c r="E189" s="2"/>
      <c r="G189" s="3"/>
      <c r="I189" s="4"/>
      <c r="J189" s="4"/>
      <c r="K189" s="4"/>
      <c r="M189" s="79"/>
      <c r="O189" s="6"/>
    </row>
    <row r="190" customFormat="1" spans="3:15">
      <c r="C190" s="2"/>
      <c r="E190" s="2"/>
      <c r="G190" s="3"/>
      <c r="I190" s="4"/>
      <c r="J190" s="4"/>
      <c r="K190" s="4"/>
      <c r="M190" s="79"/>
      <c r="O190" s="6"/>
    </row>
    <row r="191" customFormat="1" spans="3:15">
      <c r="C191" s="2"/>
      <c r="E191" s="2"/>
      <c r="G191" s="3"/>
      <c r="I191" s="4"/>
      <c r="J191" s="4"/>
      <c r="K191" s="4"/>
      <c r="M191" s="79"/>
      <c r="O191" s="6"/>
    </row>
  </sheetData>
  <mergeCells count="18">
    <mergeCell ref="A1:R1"/>
    <mergeCell ref="A2:E2"/>
    <mergeCell ref="A4:K4"/>
    <mergeCell ref="A34:K34"/>
    <mergeCell ref="A45:K45"/>
    <mergeCell ref="A51:K51"/>
    <mergeCell ref="A53:K53"/>
    <mergeCell ref="A55:K55"/>
    <mergeCell ref="A57:K57"/>
    <mergeCell ref="A60:K60"/>
    <mergeCell ref="A62:K62"/>
    <mergeCell ref="A71:K71"/>
    <mergeCell ref="A78:K78"/>
    <mergeCell ref="A82:K82"/>
    <mergeCell ref="A85:K85"/>
    <mergeCell ref="A89:K89"/>
    <mergeCell ref="A92:K92"/>
    <mergeCell ref="A94:K94"/>
  </mergeCells>
  <pageMargins left="0.751388888888889" right="0.751388888888889" top="1" bottom="1" header="0.511805555555556" footer="0.511805555555556"/>
  <pageSetup paperSize="8" scale="91"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8"/>
  <sheetViews>
    <sheetView workbookViewId="0">
      <selection activeCell="E19" sqref="E19"/>
    </sheetView>
  </sheetViews>
  <sheetFormatPr defaultColWidth="9" defaultRowHeight="13.5" outlineLevelRow="7" outlineLevelCol="5"/>
  <cols>
    <col min="1" max="1" width="21.5333333333333" customWidth="1"/>
    <col min="2" max="2" width="23.1583333333333" customWidth="1"/>
    <col min="3" max="3" width="37.5166666666667" customWidth="1"/>
    <col min="4" max="4" width="29.0083333333333" customWidth="1"/>
    <col min="5" max="5" width="24.4333333333333" customWidth="1"/>
    <col min="6" max="6" width="31.2833333333333" customWidth="1"/>
  </cols>
  <sheetData>
    <row r="1" customFormat="1" ht="57" customHeight="1" spans="1:6">
      <c r="A1" s="83" t="s">
        <v>205</v>
      </c>
      <c r="B1" s="83"/>
      <c r="C1" s="83"/>
      <c r="D1" s="83"/>
      <c r="E1" s="83"/>
      <c r="F1" s="83"/>
    </row>
    <row r="2" customFormat="1" ht="30" customHeight="1" spans="1:6">
      <c r="A2" s="86" t="s">
        <v>1</v>
      </c>
      <c r="B2" s="86"/>
      <c r="C2" s="86"/>
      <c r="D2" s="86"/>
      <c r="E2" s="4" t="s">
        <v>2</v>
      </c>
      <c r="F2" s="4"/>
    </row>
    <row r="3" customFormat="1" ht="36" customHeight="1" spans="1:6">
      <c r="A3" s="74" t="s">
        <v>3</v>
      </c>
      <c r="B3" s="74" t="s">
        <v>38</v>
      </c>
      <c r="C3" s="74" t="s">
        <v>6</v>
      </c>
      <c r="D3" s="74" t="s">
        <v>7</v>
      </c>
      <c r="E3" s="74" t="s">
        <v>8</v>
      </c>
      <c r="F3" s="74" t="s">
        <v>9</v>
      </c>
    </row>
    <row r="4" customFormat="1" ht="36" customHeight="1" spans="1:6">
      <c r="A4" s="133" t="s">
        <v>11</v>
      </c>
      <c r="B4" s="133"/>
      <c r="C4" s="134">
        <f>SUM(C5:C8)</f>
        <v>87241500</v>
      </c>
      <c r="D4" s="134">
        <f>SUM(D5:D8)</f>
        <v>63787511.29</v>
      </c>
      <c r="E4" s="134">
        <f t="shared" ref="E4:E6" si="0">C4-D4</f>
        <v>23453988.71</v>
      </c>
      <c r="F4" s="135">
        <f t="shared" ref="F4:F6" si="1">D4/C4</f>
        <v>0.731160185118321</v>
      </c>
    </row>
    <row r="5" customFormat="1" ht="45" customHeight="1" spans="1:6">
      <c r="A5" s="136">
        <v>1</v>
      </c>
      <c r="B5" s="136" t="s">
        <v>53</v>
      </c>
      <c r="C5" s="137">
        <v>54770000</v>
      </c>
      <c r="D5" s="137">
        <v>43119437.52</v>
      </c>
      <c r="E5" s="137">
        <v>11650562.48</v>
      </c>
      <c r="F5" s="138">
        <f t="shared" si="1"/>
        <v>0.787282043454446</v>
      </c>
    </row>
    <row r="6" customFormat="1" ht="45" customHeight="1" spans="1:6">
      <c r="A6" s="136">
        <v>2</v>
      </c>
      <c r="B6" s="136" t="s">
        <v>74</v>
      </c>
      <c r="C6" s="139">
        <v>28570000</v>
      </c>
      <c r="D6" s="139">
        <v>16904593.77</v>
      </c>
      <c r="E6" s="139">
        <v>11665406.23</v>
      </c>
      <c r="F6" s="138">
        <f t="shared" si="1"/>
        <v>0.591690366468323</v>
      </c>
    </row>
    <row r="7" customFormat="1" ht="45" customHeight="1" spans="1:6">
      <c r="A7" s="136">
        <v>3</v>
      </c>
      <c r="B7" s="136" t="s">
        <v>206</v>
      </c>
      <c r="C7" s="139"/>
      <c r="D7" s="139"/>
      <c r="E7" s="139"/>
      <c r="F7" s="138"/>
    </row>
    <row r="8" customFormat="1" ht="45" customHeight="1" spans="1:6">
      <c r="A8" s="136">
        <v>3</v>
      </c>
      <c r="B8" s="136" t="s">
        <v>94</v>
      </c>
      <c r="C8" s="139">
        <v>3901500</v>
      </c>
      <c r="D8" s="139">
        <v>3763480</v>
      </c>
      <c r="E8" s="139">
        <v>138020</v>
      </c>
      <c r="F8" s="138">
        <f>D8/C8</f>
        <v>0.964623862616942</v>
      </c>
    </row>
  </sheetData>
  <mergeCells count="2">
    <mergeCell ref="A1:F1"/>
    <mergeCell ref="A4:B4"/>
  </mergeCells>
  <pageMargins left="1.65277777777778" right="0.751388888888889" top="1" bottom="1" header="0.511805555555556" footer="0.511805555555556"/>
  <pageSetup paperSize="8"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4"/>
  <sheetViews>
    <sheetView workbookViewId="0">
      <selection activeCell="O6" sqref="O6"/>
    </sheetView>
  </sheetViews>
  <sheetFormatPr defaultColWidth="9" defaultRowHeight="13.5"/>
  <cols>
    <col min="1" max="1" width="9" style="4"/>
    <col min="2" max="2" width="14.0083333333333" style="4" customWidth="1"/>
    <col min="3" max="3" width="24.925" customWidth="1"/>
    <col min="4" max="4" width="18.475" customWidth="1"/>
    <col min="5" max="5" width="22.0666666666667" customWidth="1"/>
    <col min="6" max="6" width="21.2083333333333" customWidth="1"/>
    <col min="7" max="7" width="16.3833333333333" customWidth="1"/>
    <col min="8" max="8" width="17.9" customWidth="1"/>
    <col min="9" max="9" width="16.125" customWidth="1"/>
    <col min="10" max="10" width="15.625" customWidth="1"/>
  </cols>
  <sheetData>
    <row r="1" customFormat="1" ht="48" customHeight="1" spans="1:10">
      <c r="A1" s="83" t="s">
        <v>207</v>
      </c>
      <c r="B1" s="83"/>
      <c r="C1" s="83"/>
      <c r="D1" s="83"/>
      <c r="E1" s="83"/>
      <c r="F1" s="83"/>
      <c r="G1" s="83"/>
      <c r="H1" s="83"/>
      <c r="I1" s="83"/>
      <c r="J1" s="83"/>
    </row>
    <row r="2" customFormat="1" ht="27" customHeight="1" spans="1:10">
      <c r="A2" s="85" t="s">
        <v>1</v>
      </c>
      <c r="B2" s="3"/>
      <c r="C2" s="86"/>
      <c r="D2" s="86"/>
      <c r="F2" s="83"/>
      <c r="G2" s="83"/>
      <c r="H2" s="4" t="s">
        <v>2</v>
      </c>
      <c r="I2" s="83"/>
      <c r="J2" s="83"/>
    </row>
    <row r="3" customFormat="1" ht="42" customHeight="1" spans="1:10">
      <c r="A3" s="129" t="s">
        <v>3</v>
      </c>
      <c r="B3" s="129" t="s">
        <v>38</v>
      </c>
      <c r="C3" s="11" t="s">
        <v>208</v>
      </c>
      <c r="D3" s="74" t="s">
        <v>6</v>
      </c>
      <c r="E3" s="74" t="s">
        <v>7</v>
      </c>
      <c r="F3" s="74" t="s">
        <v>8</v>
      </c>
      <c r="G3" s="88" t="s">
        <v>9</v>
      </c>
      <c r="H3" s="88" t="s">
        <v>209</v>
      </c>
      <c r="I3" s="88" t="s">
        <v>210</v>
      </c>
      <c r="J3" s="11" t="s">
        <v>10</v>
      </c>
    </row>
    <row r="4" customFormat="1" ht="42" customHeight="1" spans="1:10">
      <c r="A4" s="120" t="s">
        <v>11</v>
      </c>
      <c r="B4" s="121"/>
      <c r="C4" s="123"/>
      <c r="D4" s="52">
        <f t="shared" ref="D4:F4" si="0">D9+D12+D14</f>
        <v>87241500</v>
      </c>
      <c r="E4" s="52">
        <f t="shared" si="0"/>
        <v>63787511.29</v>
      </c>
      <c r="F4" s="52">
        <f t="shared" si="0"/>
        <v>23453988.71</v>
      </c>
      <c r="G4" s="130">
        <f t="shared" ref="G4:G15" si="1">E4/D4</f>
        <v>0.731160185118321</v>
      </c>
      <c r="H4" s="52">
        <f>H9+H12+H14</f>
        <v>52739500</v>
      </c>
      <c r="I4" s="130">
        <f t="shared" ref="I4:I15" si="2">H4/D4</f>
        <v>0.604523076746732</v>
      </c>
      <c r="J4" s="75"/>
    </row>
    <row r="5" s="1" customFormat="1" ht="49" customHeight="1" spans="1:10">
      <c r="A5" s="74">
        <v>1</v>
      </c>
      <c r="B5" s="74" t="s">
        <v>53</v>
      </c>
      <c r="C5" s="76" t="s">
        <v>56</v>
      </c>
      <c r="D5" s="131">
        <v>45310000</v>
      </c>
      <c r="E5" s="131">
        <v>35544254.52</v>
      </c>
      <c r="F5" s="131">
        <v>9765745.48</v>
      </c>
      <c r="G5" s="132">
        <f t="shared" si="1"/>
        <v>0.784468208342529</v>
      </c>
      <c r="H5" s="65">
        <v>27794000</v>
      </c>
      <c r="I5" s="132">
        <f t="shared" si="2"/>
        <v>0.613418671374972</v>
      </c>
      <c r="J5" s="48"/>
    </row>
    <row r="6" s="1" customFormat="1" ht="49" customHeight="1" spans="1:10">
      <c r="A6" s="74">
        <v>2</v>
      </c>
      <c r="B6" s="74" t="s">
        <v>53</v>
      </c>
      <c r="C6" s="76" t="s">
        <v>113</v>
      </c>
      <c r="D6" s="65">
        <v>2650000</v>
      </c>
      <c r="E6" s="65">
        <v>2279983</v>
      </c>
      <c r="F6" s="65">
        <v>370017</v>
      </c>
      <c r="G6" s="132">
        <f t="shared" si="1"/>
        <v>0.860370943396226</v>
      </c>
      <c r="H6" s="65">
        <v>2650000</v>
      </c>
      <c r="I6" s="132">
        <f t="shared" si="2"/>
        <v>1</v>
      </c>
      <c r="J6" s="48"/>
    </row>
    <row r="7" s="1" customFormat="1" ht="49" customHeight="1" spans="1:10">
      <c r="A7" s="74">
        <v>3</v>
      </c>
      <c r="B7" s="74" t="s">
        <v>53</v>
      </c>
      <c r="C7" s="76" t="s">
        <v>163</v>
      </c>
      <c r="D7" s="65">
        <v>2910000</v>
      </c>
      <c r="E7" s="65">
        <v>2239200</v>
      </c>
      <c r="F7" s="65">
        <v>670800</v>
      </c>
      <c r="G7" s="132">
        <f t="shared" si="1"/>
        <v>0.769484536082474</v>
      </c>
      <c r="H7" s="65">
        <v>2910000</v>
      </c>
      <c r="I7" s="132">
        <f t="shared" si="2"/>
        <v>1</v>
      </c>
      <c r="J7" s="48"/>
    </row>
    <row r="8" s="1" customFormat="1" ht="49" customHeight="1" spans="1:10">
      <c r="A8" s="74">
        <v>4</v>
      </c>
      <c r="B8" s="74" t="s">
        <v>53</v>
      </c>
      <c r="C8" s="76" t="s">
        <v>182</v>
      </c>
      <c r="D8" s="65">
        <v>3900000</v>
      </c>
      <c r="E8" s="65">
        <v>3056000</v>
      </c>
      <c r="F8" s="65">
        <f>D8-E8</f>
        <v>844000</v>
      </c>
      <c r="G8" s="132">
        <f t="shared" si="1"/>
        <v>0.783589743589744</v>
      </c>
      <c r="H8" s="48">
        <v>0</v>
      </c>
      <c r="I8" s="132">
        <f t="shared" si="2"/>
        <v>0</v>
      </c>
      <c r="J8" s="48"/>
    </row>
    <row r="9" customFormat="1" ht="49" customHeight="1" spans="1:10">
      <c r="A9" s="42" t="s">
        <v>211</v>
      </c>
      <c r="B9" s="42"/>
      <c r="C9" s="42"/>
      <c r="D9" s="52">
        <f t="shared" ref="D9:F9" si="3">SUM(D5:D8)</f>
        <v>54770000</v>
      </c>
      <c r="E9" s="52">
        <f t="shared" si="3"/>
        <v>43119437.52</v>
      </c>
      <c r="F9" s="52">
        <f t="shared" si="3"/>
        <v>11650562.48</v>
      </c>
      <c r="G9" s="130">
        <f t="shared" si="1"/>
        <v>0.787282043454446</v>
      </c>
      <c r="H9" s="52">
        <f>SUM(H5:H8)</f>
        <v>33354000</v>
      </c>
      <c r="I9" s="130">
        <f t="shared" si="2"/>
        <v>0.608983019901406</v>
      </c>
      <c r="J9" s="75"/>
    </row>
    <row r="10" s="1" customFormat="1" ht="49" customHeight="1" spans="1:10">
      <c r="A10" s="74">
        <v>1</v>
      </c>
      <c r="B10" s="74" t="s">
        <v>74</v>
      </c>
      <c r="C10" s="76" t="s">
        <v>56</v>
      </c>
      <c r="D10" s="65">
        <v>20800000</v>
      </c>
      <c r="E10" s="65">
        <v>10614593.77</v>
      </c>
      <c r="F10" s="65">
        <v>10185406.23</v>
      </c>
      <c r="G10" s="132">
        <f t="shared" si="1"/>
        <v>0.510317008173077</v>
      </c>
      <c r="H10" s="131">
        <v>13329800</v>
      </c>
      <c r="I10" s="132">
        <f t="shared" si="2"/>
        <v>0.640855769230769</v>
      </c>
      <c r="J10" s="48"/>
    </row>
    <row r="11" s="1" customFormat="1" ht="49" customHeight="1" spans="1:10">
      <c r="A11" s="74">
        <v>2</v>
      </c>
      <c r="B11" s="74" t="s">
        <v>74</v>
      </c>
      <c r="C11" s="78" t="s">
        <v>163</v>
      </c>
      <c r="D11" s="65">
        <v>7770000</v>
      </c>
      <c r="E11" s="65">
        <v>6290000</v>
      </c>
      <c r="F11" s="65">
        <v>1480000</v>
      </c>
      <c r="G11" s="132">
        <f t="shared" si="1"/>
        <v>0.80952380952381</v>
      </c>
      <c r="H11" s="65">
        <v>4015000</v>
      </c>
      <c r="I11" s="132">
        <f t="shared" si="2"/>
        <v>0.516731016731017</v>
      </c>
      <c r="J11" s="48"/>
    </row>
    <row r="12" customFormat="1" ht="49" customHeight="1" spans="1:10">
      <c r="A12" s="42" t="s">
        <v>212</v>
      </c>
      <c r="B12" s="42"/>
      <c r="C12" s="42"/>
      <c r="D12" s="52">
        <f>SUM(D10:D11)</f>
        <v>28570000</v>
      </c>
      <c r="E12" s="52">
        <f>SUM(E10:E11)</f>
        <v>16904593.77</v>
      </c>
      <c r="F12" s="52">
        <f>SUM(F10:F11)</f>
        <v>11665406.23</v>
      </c>
      <c r="G12" s="130">
        <f t="shared" si="1"/>
        <v>0.591690366468323</v>
      </c>
      <c r="H12" s="52">
        <f>SUM(H10:H11)</f>
        <v>17344800</v>
      </c>
      <c r="I12" s="130">
        <f t="shared" si="2"/>
        <v>0.607098354917746</v>
      </c>
      <c r="J12" s="75"/>
    </row>
    <row r="13" s="1" customFormat="1" ht="49" customHeight="1" spans="1:10">
      <c r="A13" s="74">
        <v>1</v>
      </c>
      <c r="B13" s="74" t="s">
        <v>94</v>
      </c>
      <c r="C13" s="76" t="s">
        <v>56</v>
      </c>
      <c r="D13" s="65">
        <v>3901500</v>
      </c>
      <c r="E13" s="65">
        <v>3763480</v>
      </c>
      <c r="F13" s="65">
        <v>138020</v>
      </c>
      <c r="G13" s="132">
        <f t="shared" si="1"/>
        <v>0.964623862616942</v>
      </c>
      <c r="H13" s="65">
        <v>2040700</v>
      </c>
      <c r="I13" s="132">
        <f t="shared" si="2"/>
        <v>0.523055235165962</v>
      </c>
      <c r="J13" s="48"/>
    </row>
    <row r="14" customFormat="1" ht="49" customHeight="1" spans="1:10">
      <c r="A14" s="42" t="s">
        <v>213</v>
      </c>
      <c r="B14" s="42"/>
      <c r="C14" s="42"/>
      <c r="D14" s="52">
        <f t="shared" ref="D14:F14" si="4">SUM(D13:D13)</f>
        <v>3901500</v>
      </c>
      <c r="E14" s="52">
        <f t="shared" si="4"/>
        <v>3763480</v>
      </c>
      <c r="F14" s="52">
        <f t="shared" si="4"/>
        <v>138020</v>
      </c>
      <c r="G14" s="130">
        <f t="shared" si="1"/>
        <v>0.964623862616942</v>
      </c>
      <c r="H14" s="75">
        <f>SUM(H13:H13)</f>
        <v>2040700</v>
      </c>
      <c r="I14" s="130">
        <f t="shared" si="2"/>
        <v>0.523055235165962</v>
      </c>
      <c r="J14" s="75"/>
    </row>
  </sheetData>
  <mergeCells count="5">
    <mergeCell ref="A1:J1"/>
    <mergeCell ref="A4:C4"/>
    <mergeCell ref="A9:C9"/>
    <mergeCell ref="A12:C12"/>
    <mergeCell ref="A14:C14"/>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9"/>
  <sheetViews>
    <sheetView workbookViewId="0">
      <selection activeCell="E9" sqref="E9"/>
    </sheetView>
  </sheetViews>
  <sheetFormatPr defaultColWidth="9" defaultRowHeight="13.5" outlineLevelCol="7"/>
  <cols>
    <col min="1" max="1" width="12.225" style="80" customWidth="1"/>
    <col min="2" max="2" width="40.6416666666667" style="3" customWidth="1"/>
    <col min="3" max="3" width="22.875" style="3" customWidth="1"/>
    <col min="4" max="4" width="24" customWidth="1"/>
    <col min="5" max="5" width="24.0666666666667" customWidth="1"/>
    <col min="6" max="6" width="22.6666666666667" customWidth="1"/>
    <col min="7" max="7" width="17.65" style="6" customWidth="1"/>
    <col min="8" max="8" width="25.65" customWidth="1"/>
  </cols>
  <sheetData>
    <row r="1" customFormat="1" ht="29" customHeight="1" spans="1:8">
      <c r="A1" s="81" t="s">
        <v>214</v>
      </c>
      <c r="B1" s="82"/>
      <c r="C1" s="82"/>
      <c r="D1" s="83"/>
      <c r="E1" s="83"/>
      <c r="F1" s="83"/>
      <c r="G1" s="84"/>
      <c r="H1" s="83"/>
    </row>
    <row r="2" customFormat="1" ht="29" customHeight="1" spans="1:8">
      <c r="A2" s="85" t="s">
        <v>1</v>
      </c>
      <c r="B2" s="3"/>
      <c r="C2" s="3"/>
      <c r="D2" s="86"/>
      <c r="E2" s="86"/>
      <c r="F2" s="4" t="s">
        <v>2</v>
      </c>
      <c r="G2" s="46"/>
      <c r="H2" s="4"/>
    </row>
    <row r="3" customFormat="1" ht="33" customHeight="1" spans="1:8">
      <c r="A3" s="87" t="s">
        <v>3</v>
      </c>
      <c r="B3" s="127" t="s">
        <v>4</v>
      </c>
      <c r="C3" s="47" t="s">
        <v>5</v>
      </c>
      <c r="D3" s="74" t="s">
        <v>6</v>
      </c>
      <c r="E3" s="74" t="s">
        <v>7</v>
      </c>
      <c r="F3" s="74" t="s">
        <v>8</v>
      </c>
      <c r="G3" s="88" t="s">
        <v>9</v>
      </c>
      <c r="H3" s="11" t="s">
        <v>10</v>
      </c>
    </row>
    <row r="4" customFormat="1" ht="30" customHeight="1" spans="1:8">
      <c r="A4" s="89" t="s">
        <v>11</v>
      </c>
      <c r="B4" s="90"/>
      <c r="C4" s="128">
        <f>SUM(C5:C19)</f>
        <v>35</v>
      </c>
      <c r="D4" s="92">
        <f>SUM(D5:D19)</f>
        <v>87241500</v>
      </c>
      <c r="E4" s="92">
        <f>SUM(E5:E19)</f>
        <v>63787511.29</v>
      </c>
      <c r="F4" s="92">
        <f>SUM(F5:F19)</f>
        <v>23453988.71</v>
      </c>
      <c r="G4" s="93">
        <f t="shared" ref="G4:G19" si="0">E4/D4</f>
        <v>0.731160185118321</v>
      </c>
      <c r="H4" s="92"/>
    </row>
    <row r="5" customFormat="1" ht="33" customHeight="1" spans="1:8">
      <c r="A5" s="94">
        <v>1</v>
      </c>
      <c r="B5" s="95" t="s">
        <v>12</v>
      </c>
      <c r="C5" s="96">
        <v>8</v>
      </c>
      <c r="D5" s="97">
        <v>20825300</v>
      </c>
      <c r="E5" s="97">
        <v>12888480</v>
      </c>
      <c r="F5" s="98">
        <v>7936820</v>
      </c>
      <c r="G5" s="99">
        <f t="shared" si="0"/>
        <v>0.618885682319102</v>
      </c>
      <c r="H5" s="100"/>
    </row>
    <row r="6" customFormat="1" ht="33" customHeight="1" spans="1:8">
      <c r="A6" s="94">
        <v>2</v>
      </c>
      <c r="B6" s="95" t="s">
        <v>13</v>
      </c>
      <c r="C6" s="96">
        <v>1</v>
      </c>
      <c r="D6" s="97">
        <v>800000</v>
      </c>
      <c r="E6" s="97">
        <v>400000</v>
      </c>
      <c r="F6" s="98">
        <v>400000</v>
      </c>
      <c r="G6" s="99">
        <f t="shared" si="0"/>
        <v>0.5</v>
      </c>
      <c r="H6" s="100"/>
    </row>
    <row r="7" customFormat="1" ht="33" customHeight="1" spans="1:8">
      <c r="A7" s="94">
        <v>3</v>
      </c>
      <c r="B7" s="95" t="s">
        <v>14</v>
      </c>
      <c r="C7" s="96">
        <v>3</v>
      </c>
      <c r="D7" s="97">
        <v>6615200</v>
      </c>
      <c r="E7" s="97">
        <v>4336165.11</v>
      </c>
      <c r="F7" s="98">
        <v>2279034.89</v>
      </c>
      <c r="G7" s="99">
        <f t="shared" si="0"/>
        <v>0.655485111561253</v>
      </c>
      <c r="H7" s="100"/>
    </row>
    <row r="8" customFormat="1" ht="33" customHeight="1" spans="1:8">
      <c r="A8" s="94">
        <v>4</v>
      </c>
      <c r="B8" s="95" t="s">
        <v>15</v>
      </c>
      <c r="C8" s="101">
        <v>1</v>
      </c>
      <c r="D8" s="102">
        <v>3500000</v>
      </c>
      <c r="E8" s="102">
        <v>2980000</v>
      </c>
      <c r="F8" s="102">
        <v>520000</v>
      </c>
      <c r="G8" s="99">
        <f t="shared" si="0"/>
        <v>0.851428571428571</v>
      </c>
      <c r="H8" s="100"/>
    </row>
    <row r="9" customFormat="1" ht="33" customHeight="1" spans="1:8">
      <c r="A9" s="94">
        <v>5</v>
      </c>
      <c r="B9" s="95" t="s">
        <v>16</v>
      </c>
      <c r="C9" s="96">
        <v>1</v>
      </c>
      <c r="D9" s="98">
        <v>2800000</v>
      </c>
      <c r="E9" s="98">
        <v>2800000</v>
      </c>
      <c r="F9" s="98">
        <f>D9-E9</f>
        <v>0</v>
      </c>
      <c r="G9" s="99">
        <f t="shared" si="0"/>
        <v>1</v>
      </c>
      <c r="H9" s="100"/>
    </row>
    <row r="10" customFormat="1" ht="33" customHeight="1" spans="1:8">
      <c r="A10" s="94">
        <v>6</v>
      </c>
      <c r="B10" s="95" t="s">
        <v>17</v>
      </c>
      <c r="C10" s="96">
        <v>2</v>
      </c>
      <c r="D10" s="97">
        <v>991000</v>
      </c>
      <c r="E10" s="97">
        <v>555000</v>
      </c>
      <c r="F10" s="98">
        <v>436000</v>
      </c>
      <c r="G10" s="99">
        <f t="shared" si="0"/>
        <v>0.560040363269425</v>
      </c>
      <c r="H10" s="100"/>
    </row>
    <row r="11" customFormat="1" ht="33" customHeight="1" spans="1:8">
      <c r="A11" s="94">
        <v>7</v>
      </c>
      <c r="B11" s="95" t="s">
        <v>215</v>
      </c>
      <c r="C11" s="96">
        <v>1</v>
      </c>
      <c r="D11" s="98">
        <v>300000</v>
      </c>
      <c r="E11" s="98">
        <v>178800</v>
      </c>
      <c r="F11" s="98">
        <v>121200</v>
      </c>
      <c r="G11" s="99">
        <f t="shared" si="0"/>
        <v>0.596</v>
      </c>
      <c r="H11" s="100"/>
    </row>
    <row r="12" customFormat="1" ht="33" customHeight="1" spans="1:8">
      <c r="A12" s="94">
        <v>8</v>
      </c>
      <c r="B12" s="95" t="s">
        <v>19</v>
      </c>
      <c r="C12" s="96">
        <v>4</v>
      </c>
      <c r="D12" s="98">
        <v>19015000</v>
      </c>
      <c r="E12" s="98">
        <v>15571583.18</v>
      </c>
      <c r="F12" s="98">
        <v>3443416.82</v>
      </c>
      <c r="G12" s="99">
        <f t="shared" si="0"/>
        <v>0.818910501183276</v>
      </c>
      <c r="H12" s="100"/>
    </row>
    <row r="13" customFormat="1" ht="33" customHeight="1" spans="1:8">
      <c r="A13" s="94">
        <v>9</v>
      </c>
      <c r="B13" s="95" t="s">
        <v>20</v>
      </c>
      <c r="C13" s="96">
        <v>3</v>
      </c>
      <c r="D13" s="97">
        <v>11395000</v>
      </c>
      <c r="E13" s="97">
        <v>8500000</v>
      </c>
      <c r="F13" s="98">
        <v>2895000</v>
      </c>
      <c r="G13" s="99">
        <f t="shared" si="0"/>
        <v>0.745941202281702</v>
      </c>
      <c r="H13" s="100"/>
    </row>
    <row r="14" customFormat="1" ht="33" customHeight="1" spans="1:8">
      <c r="A14" s="94">
        <v>10</v>
      </c>
      <c r="B14" s="95" t="s">
        <v>21</v>
      </c>
      <c r="C14" s="101">
        <v>3</v>
      </c>
      <c r="D14" s="102">
        <v>7700000</v>
      </c>
      <c r="E14" s="102">
        <v>3893000</v>
      </c>
      <c r="F14" s="102">
        <v>3807000</v>
      </c>
      <c r="G14" s="99">
        <f t="shared" si="0"/>
        <v>0.505584415584416</v>
      </c>
      <c r="H14" s="100"/>
    </row>
    <row r="15" customFormat="1" ht="33" customHeight="1" spans="1:8">
      <c r="A15" s="94">
        <v>11</v>
      </c>
      <c r="B15" s="95" t="s">
        <v>22</v>
      </c>
      <c r="C15" s="96">
        <v>2</v>
      </c>
      <c r="D15" s="98">
        <v>5020000</v>
      </c>
      <c r="E15" s="98">
        <v>3728000</v>
      </c>
      <c r="F15" s="98">
        <v>1292000</v>
      </c>
      <c r="G15" s="99">
        <f t="shared" si="0"/>
        <v>0.742629482071713</v>
      </c>
      <c r="H15" s="100"/>
    </row>
    <row r="16" customFormat="1" ht="33" customHeight="1" spans="1:8">
      <c r="A16" s="94">
        <v>12</v>
      </c>
      <c r="B16" s="95" t="s">
        <v>23</v>
      </c>
      <c r="C16" s="96">
        <v>2</v>
      </c>
      <c r="D16" s="98">
        <v>5150000</v>
      </c>
      <c r="E16" s="98">
        <v>4876500</v>
      </c>
      <c r="F16" s="98">
        <v>273500</v>
      </c>
      <c r="G16" s="99">
        <f t="shared" si="0"/>
        <v>0.946893203883495</v>
      </c>
      <c r="H16" s="100"/>
    </row>
    <row r="17" customFormat="1" ht="33" customHeight="1" spans="1:8">
      <c r="A17" s="94">
        <v>13</v>
      </c>
      <c r="B17" s="95" t="s">
        <v>24</v>
      </c>
      <c r="C17" s="96">
        <v>2</v>
      </c>
      <c r="D17" s="98">
        <v>2280000</v>
      </c>
      <c r="E17" s="98">
        <v>2279983</v>
      </c>
      <c r="F17" s="98">
        <v>17</v>
      </c>
      <c r="G17" s="99">
        <f t="shared" si="0"/>
        <v>0.999992543859649</v>
      </c>
      <c r="H17" s="100"/>
    </row>
    <row r="18" customFormat="1" ht="33" customHeight="1" spans="1:8">
      <c r="A18" s="94">
        <v>14</v>
      </c>
      <c r="B18" s="95" t="s">
        <v>27</v>
      </c>
      <c r="C18" s="96">
        <v>1</v>
      </c>
      <c r="D18" s="98">
        <v>250000</v>
      </c>
      <c r="E18" s="98">
        <v>200000</v>
      </c>
      <c r="F18" s="98">
        <v>50000</v>
      </c>
      <c r="G18" s="99">
        <f t="shared" si="0"/>
        <v>0.8</v>
      </c>
      <c r="H18" s="100"/>
    </row>
    <row r="19" customFormat="1" ht="33" customHeight="1" spans="1:8">
      <c r="A19" s="94">
        <v>15</v>
      </c>
      <c r="B19" s="95" t="s">
        <v>25</v>
      </c>
      <c r="C19" s="96">
        <v>1</v>
      </c>
      <c r="D19" s="98">
        <v>600000</v>
      </c>
      <c r="E19" s="98">
        <v>600000</v>
      </c>
      <c r="F19" s="98">
        <v>0</v>
      </c>
      <c r="G19" s="99">
        <f t="shared" si="0"/>
        <v>1</v>
      </c>
      <c r="H19" s="100"/>
    </row>
  </sheetData>
  <mergeCells count="2">
    <mergeCell ref="A1:H1"/>
    <mergeCell ref="A4:B4"/>
  </mergeCells>
  <pageMargins left="1.73125" right="0.751388888888889" top="0.668055555555556" bottom="0.590277777777778" header="0.511805555555556" footer="0.511805555555556"/>
  <pageSetup paperSize="8"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67"/>
  <sheetViews>
    <sheetView workbookViewId="0">
      <selection activeCell="M9" sqref="M9"/>
    </sheetView>
  </sheetViews>
  <sheetFormatPr defaultColWidth="9" defaultRowHeight="13.5"/>
  <cols>
    <col min="3" max="3" width="10.125" style="2"/>
    <col min="5" max="5" width="11.875" style="2" customWidth="1"/>
    <col min="6" max="6" width="29.5" customWidth="1"/>
    <col min="7" max="7" width="9" style="3"/>
    <col min="8" max="8" width="22.125" customWidth="1"/>
    <col min="9" max="9" width="6.875" style="4" customWidth="1"/>
    <col min="10" max="10" width="6" style="4" customWidth="1"/>
    <col min="11" max="11" width="9" style="4"/>
    <col min="12" max="12" width="16"/>
    <col min="13" max="13" width="14.375" style="5" customWidth="1"/>
    <col min="14" max="14" width="16"/>
    <col min="15" max="15" width="12.125" style="6"/>
    <col min="17" max="17" width="8.25" customWidth="1"/>
    <col min="18" max="18" width="10.5" customWidth="1"/>
  </cols>
  <sheetData>
    <row r="1" customFormat="1" ht="32" customHeight="1" spans="1:18">
      <c r="A1" s="7" t="s">
        <v>216</v>
      </c>
      <c r="B1" s="7"/>
      <c r="C1" s="8"/>
      <c r="D1" s="7"/>
      <c r="E1" s="8"/>
      <c r="F1" s="7"/>
      <c r="G1" s="7"/>
      <c r="H1" s="7"/>
      <c r="I1" s="7"/>
      <c r="J1" s="7"/>
      <c r="K1" s="7"/>
      <c r="L1" s="7"/>
      <c r="M1" s="44"/>
      <c r="N1" s="7"/>
      <c r="O1" s="7"/>
      <c r="P1" s="7"/>
      <c r="Q1" s="7"/>
      <c r="R1" s="7"/>
    </row>
    <row r="2" customFormat="1" ht="32" customHeight="1" spans="1:18">
      <c r="A2" s="9" t="s">
        <v>1</v>
      </c>
      <c r="B2" s="9"/>
      <c r="C2" s="2"/>
      <c r="D2" s="9"/>
      <c r="E2" s="2"/>
      <c r="F2" s="4"/>
      <c r="G2" s="10"/>
      <c r="H2" s="4"/>
      <c r="I2" s="4"/>
      <c r="J2" s="4"/>
      <c r="K2" s="4"/>
      <c r="L2" s="4"/>
      <c r="M2" s="45"/>
      <c r="N2" s="4" t="s">
        <v>2</v>
      </c>
      <c r="O2" s="46"/>
      <c r="P2" s="4"/>
      <c r="Q2" s="4"/>
      <c r="R2" s="4"/>
    </row>
    <row r="3" customFormat="1" ht="53" customHeight="1" spans="1:18">
      <c r="A3" s="11" t="s">
        <v>29</v>
      </c>
      <c r="B3" s="11" t="s">
        <v>30</v>
      </c>
      <c r="C3" s="12" t="s">
        <v>31</v>
      </c>
      <c r="D3" s="11" t="s">
        <v>32</v>
      </c>
      <c r="E3" s="12" t="s">
        <v>33</v>
      </c>
      <c r="F3" s="11" t="s">
        <v>34</v>
      </c>
      <c r="G3" s="13" t="s">
        <v>35</v>
      </c>
      <c r="H3" s="11" t="s">
        <v>36</v>
      </c>
      <c r="I3" s="47" t="s">
        <v>37</v>
      </c>
      <c r="J3" s="47" t="s">
        <v>38</v>
      </c>
      <c r="K3" s="47" t="s">
        <v>39</v>
      </c>
      <c r="L3" s="11" t="s">
        <v>6</v>
      </c>
      <c r="M3" s="48" t="s">
        <v>7</v>
      </c>
      <c r="N3" s="49" t="s">
        <v>40</v>
      </c>
      <c r="O3" s="50" t="s">
        <v>41</v>
      </c>
      <c r="P3" s="51" t="s">
        <v>42</v>
      </c>
      <c r="Q3" s="51" t="s">
        <v>43</v>
      </c>
      <c r="R3" s="11" t="s">
        <v>44</v>
      </c>
    </row>
    <row r="4" customFormat="1" ht="36" customHeight="1" spans="1:18">
      <c r="A4" s="103" t="s">
        <v>45</v>
      </c>
      <c r="B4" s="104"/>
      <c r="C4" s="105"/>
      <c r="D4" s="104"/>
      <c r="E4" s="105"/>
      <c r="F4" s="104"/>
      <c r="G4" s="106"/>
      <c r="H4" s="104"/>
      <c r="I4" s="104"/>
      <c r="J4" s="104"/>
      <c r="K4" s="116"/>
      <c r="L4" s="117">
        <f>L18+L20+L26+L28+L30+L33+L35+L44+L51+L56+L59+L63+L66+L68+L70</f>
        <v>87241500</v>
      </c>
      <c r="M4" s="117">
        <f>M18+M20+M26+M28+M30+M33+M35+M44+M51+M56+M59+M63+M66+M68+M70</f>
        <v>63787511.29</v>
      </c>
      <c r="N4" s="117">
        <f>N18+N20+N26+N28+N30+N33+N35+N44+N51+N56+N59+N63+N66+N68+N70</f>
        <v>23453988.71</v>
      </c>
      <c r="O4" s="53">
        <f t="shared" ref="O4:O18" si="0">M4/L4</f>
        <v>0.731160185118321</v>
      </c>
      <c r="P4" s="54"/>
      <c r="Q4" s="52"/>
      <c r="R4" s="71"/>
    </row>
    <row r="5" customFormat="1" ht="36" spans="1:18">
      <c r="A5" s="17" t="s">
        <v>46</v>
      </c>
      <c r="B5" s="17" t="s">
        <v>47</v>
      </c>
      <c r="C5" s="18">
        <v>44907</v>
      </c>
      <c r="D5" s="13" t="s">
        <v>48</v>
      </c>
      <c r="E5" s="19">
        <v>44939</v>
      </c>
      <c r="F5" s="13" t="s">
        <v>49</v>
      </c>
      <c r="G5" s="20" t="s">
        <v>50</v>
      </c>
      <c r="H5" s="21" t="s">
        <v>51</v>
      </c>
      <c r="I5" s="51" t="s">
        <v>52</v>
      </c>
      <c r="J5" s="51" t="s">
        <v>53</v>
      </c>
      <c r="K5" s="51" t="s">
        <v>54</v>
      </c>
      <c r="L5" s="55">
        <v>4837500</v>
      </c>
      <c r="M5" s="118">
        <v>4424000</v>
      </c>
      <c r="N5" s="57">
        <f t="shared" ref="N5:N17" si="1">L5-M5</f>
        <v>413500</v>
      </c>
      <c r="O5" s="58">
        <f t="shared" si="0"/>
        <v>0.914521963824289</v>
      </c>
      <c r="P5" s="59" t="s">
        <v>54</v>
      </c>
      <c r="Q5" s="62" t="s">
        <v>55</v>
      </c>
      <c r="R5" s="76" t="s">
        <v>56</v>
      </c>
    </row>
    <row r="6" customFormat="1" ht="46" customHeight="1" spans="1:18">
      <c r="A6" s="13" t="s">
        <v>70</v>
      </c>
      <c r="B6" s="22" t="s">
        <v>71</v>
      </c>
      <c r="C6" s="18">
        <v>44727</v>
      </c>
      <c r="D6" s="13" t="s">
        <v>72</v>
      </c>
      <c r="E6" s="18">
        <v>45180</v>
      </c>
      <c r="F6" s="23" t="s">
        <v>73</v>
      </c>
      <c r="G6" s="13" t="s">
        <v>50</v>
      </c>
      <c r="H6" s="20" t="s">
        <v>65</v>
      </c>
      <c r="I6" s="51" t="s">
        <v>52</v>
      </c>
      <c r="J6" s="60" t="s">
        <v>74</v>
      </c>
      <c r="K6" s="51" t="s">
        <v>54</v>
      </c>
      <c r="L6" s="55">
        <v>3000000</v>
      </c>
      <c r="M6" s="56"/>
      <c r="N6" s="57">
        <f t="shared" si="1"/>
        <v>3000000</v>
      </c>
      <c r="O6" s="58">
        <f t="shared" si="0"/>
        <v>0</v>
      </c>
      <c r="P6" s="59" t="s">
        <v>54</v>
      </c>
      <c r="Q6" s="62" t="s">
        <v>55</v>
      </c>
      <c r="R6" s="76" t="s">
        <v>56</v>
      </c>
    </row>
    <row r="7" customFormat="1" ht="63" customHeight="1" spans="1:18">
      <c r="A7" s="13" t="s">
        <v>75</v>
      </c>
      <c r="B7" s="17" t="s">
        <v>76</v>
      </c>
      <c r="C7" s="18">
        <v>44945</v>
      </c>
      <c r="D7" s="13" t="s">
        <v>77</v>
      </c>
      <c r="E7" s="19">
        <v>44960</v>
      </c>
      <c r="F7" s="24" t="s">
        <v>78</v>
      </c>
      <c r="G7" s="21" t="s">
        <v>50</v>
      </c>
      <c r="H7" s="25" t="s">
        <v>79</v>
      </c>
      <c r="I7" s="51" t="s">
        <v>52</v>
      </c>
      <c r="J7" s="60" t="s">
        <v>74</v>
      </c>
      <c r="K7" s="51" t="s">
        <v>54</v>
      </c>
      <c r="L7" s="61">
        <v>2187500</v>
      </c>
      <c r="M7" s="56">
        <v>2187500</v>
      </c>
      <c r="N7" s="57">
        <f t="shared" si="1"/>
        <v>0</v>
      </c>
      <c r="O7" s="58">
        <f t="shared" si="0"/>
        <v>1</v>
      </c>
      <c r="P7" s="62" t="s">
        <v>54</v>
      </c>
      <c r="Q7" s="62" t="s">
        <v>55</v>
      </c>
      <c r="R7" s="76" t="s">
        <v>56</v>
      </c>
    </row>
    <row r="8" s="1" customFormat="1" ht="63" customHeight="1" spans="1:18">
      <c r="A8" s="13" t="s">
        <v>70</v>
      </c>
      <c r="B8" s="22" t="s">
        <v>71</v>
      </c>
      <c r="C8" s="18">
        <v>44727</v>
      </c>
      <c r="D8" s="13" t="s">
        <v>72</v>
      </c>
      <c r="E8" s="18">
        <v>45107</v>
      </c>
      <c r="F8" s="23" t="s">
        <v>80</v>
      </c>
      <c r="G8" s="21" t="s">
        <v>50</v>
      </c>
      <c r="H8" s="25" t="s">
        <v>79</v>
      </c>
      <c r="I8" s="51" t="s">
        <v>52</v>
      </c>
      <c r="J8" s="63" t="s">
        <v>74</v>
      </c>
      <c r="K8" s="51" t="s">
        <v>54</v>
      </c>
      <c r="L8" s="64">
        <v>2622300</v>
      </c>
      <c r="M8" s="56">
        <v>2513500</v>
      </c>
      <c r="N8" s="65">
        <f t="shared" si="1"/>
        <v>108800</v>
      </c>
      <c r="O8" s="66">
        <f t="shared" si="0"/>
        <v>0.958509705220608</v>
      </c>
      <c r="P8" s="62" t="s">
        <v>54</v>
      </c>
      <c r="Q8" s="62" t="s">
        <v>55</v>
      </c>
      <c r="R8" s="76" t="s">
        <v>56</v>
      </c>
    </row>
    <row r="9" s="1" customFormat="1" ht="46" customHeight="1" spans="1:18">
      <c r="A9" s="13"/>
      <c r="B9" s="25"/>
      <c r="C9" s="18"/>
      <c r="D9" s="13" t="s">
        <v>92</v>
      </c>
      <c r="E9" s="19">
        <v>45051</v>
      </c>
      <c r="F9" s="13" t="s">
        <v>93</v>
      </c>
      <c r="G9" s="21" t="s">
        <v>50</v>
      </c>
      <c r="H9" s="13" t="s">
        <v>91</v>
      </c>
      <c r="I9" s="59" t="s">
        <v>52</v>
      </c>
      <c r="J9" s="51" t="s">
        <v>94</v>
      </c>
      <c r="K9" s="51" t="s">
        <v>54</v>
      </c>
      <c r="L9" s="55">
        <v>966100</v>
      </c>
      <c r="M9" s="56">
        <v>966100</v>
      </c>
      <c r="N9" s="65">
        <f t="shared" si="1"/>
        <v>0</v>
      </c>
      <c r="O9" s="66">
        <f t="shared" si="0"/>
        <v>1</v>
      </c>
      <c r="P9" s="59" t="s">
        <v>55</v>
      </c>
      <c r="Q9" s="62" t="s">
        <v>55</v>
      </c>
      <c r="R9" s="76" t="s">
        <v>56</v>
      </c>
    </row>
    <row r="10" s="1" customFormat="1" ht="46" customHeight="1" spans="1:18">
      <c r="A10" s="13"/>
      <c r="B10" s="25"/>
      <c r="C10" s="18"/>
      <c r="D10" s="13" t="s">
        <v>97</v>
      </c>
      <c r="E10" s="19">
        <v>45051</v>
      </c>
      <c r="F10" s="107" t="s">
        <v>98</v>
      </c>
      <c r="G10" s="21" t="s">
        <v>50</v>
      </c>
      <c r="H10" s="13" t="s">
        <v>91</v>
      </c>
      <c r="I10" s="59" t="s">
        <v>52</v>
      </c>
      <c r="J10" s="51" t="s">
        <v>94</v>
      </c>
      <c r="K10" s="51" t="s">
        <v>54</v>
      </c>
      <c r="L10" s="55">
        <v>669700</v>
      </c>
      <c r="M10" s="56">
        <v>669700</v>
      </c>
      <c r="N10" s="65">
        <f t="shared" si="1"/>
        <v>0</v>
      </c>
      <c r="O10" s="66">
        <f t="shared" si="0"/>
        <v>1</v>
      </c>
      <c r="P10" s="59" t="s">
        <v>55</v>
      </c>
      <c r="Q10" s="62" t="s">
        <v>55</v>
      </c>
      <c r="R10" s="76" t="s">
        <v>56</v>
      </c>
    </row>
    <row r="11" s="1" customFormat="1" ht="46" customHeight="1" spans="1:18">
      <c r="A11" s="13"/>
      <c r="B11" s="25"/>
      <c r="C11" s="18"/>
      <c r="D11" s="13" t="s">
        <v>97</v>
      </c>
      <c r="E11" s="19">
        <v>45051</v>
      </c>
      <c r="F11" s="107" t="s">
        <v>98</v>
      </c>
      <c r="G11" s="21" t="s">
        <v>50</v>
      </c>
      <c r="H11" s="13" t="s">
        <v>91</v>
      </c>
      <c r="I11" s="59" t="s">
        <v>52</v>
      </c>
      <c r="J11" s="51" t="s">
        <v>94</v>
      </c>
      <c r="K11" s="51" t="s">
        <v>54</v>
      </c>
      <c r="L11" s="55">
        <v>100000</v>
      </c>
      <c r="M11" s="56">
        <v>100000</v>
      </c>
      <c r="N11" s="65">
        <f t="shared" si="1"/>
        <v>0</v>
      </c>
      <c r="O11" s="66">
        <f t="shared" si="0"/>
        <v>1</v>
      </c>
      <c r="P11" s="59" t="s">
        <v>55</v>
      </c>
      <c r="Q11" s="62" t="s">
        <v>54</v>
      </c>
      <c r="R11" s="76" t="s">
        <v>56</v>
      </c>
    </row>
    <row r="12" s="1" customFormat="1" ht="46" customHeight="1" spans="1:18">
      <c r="A12" s="13"/>
      <c r="B12" s="25"/>
      <c r="C12" s="18"/>
      <c r="D12" s="13" t="s">
        <v>107</v>
      </c>
      <c r="E12" s="19">
        <v>45068</v>
      </c>
      <c r="F12" s="107" t="s">
        <v>98</v>
      </c>
      <c r="G12" s="13" t="s">
        <v>50</v>
      </c>
      <c r="H12" s="13" t="s">
        <v>106</v>
      </c>
      <c r="I12" s="59" t="s">
        <v>52</v>
      </c>
      <c r="J12" s="51" t="s">
        <v>94</v>
      </c>
      <c r="K12" s="51" t="s">
        <v>54</v>
      </c>
      <c r="L12" s="55">
        <v>40700</v>
      </c>
      <c r="M12" s="56">
        <v>40700</v>
      </c>
      <c r="N12" s="65">
        <f t="shared" si="1"/>
        <v>0</v>
      </c>
      <c r="O12" s="66">
        <f t="shared" si="0"/>
        <v>1</v>
      </c>
      <c r="P12" s="59" t="s">
        <v>54</v>
      </c>
      <c r="Q12" s="62" t="s">
        <v>55</v>
      </c>
      <c r="R12" s="76" t="s">
        <v>56</v>
      </c>
    </row>
    <row r="13" s="1" customFormat="1" ht="46" customHeight="1" spans="1:18">
      <c r="A13" s="13" t="s">
        <v>108</v>
      </c>
      <c r="B13" s="25" t="s">
        <v>109</v>
      </c>
      <c r="C13" s="18">
        <v>45065</v>
      </c>
      <c r="D13" s="13" t="s">
        <v>110</v>
      </c>
      <c r="E13" s="18">
        <v>45087</v>
      </c>
      <c r="F13" s="17" t="s">
        <v>111</v>
      </c>
      <c r="G13" s="13" t="s">
        <v>50</v>
      </c>
      <c r="H13" s="108" t="s">
        <v>112</v>
      </c>
      <c r="I13" s="59" t="s">
        <v>52</v>
      </c>
      <c r="J13" s="51" t="s">
        <v>53</v>
      </c>
      <c r="K13" s="51" t="s">
        <v>54</v>
      </c>
      <c r="L13" s="55">
        <v>1074000</v>
      </c>
      <c r="M13" s="56"/>
      <c r="N13" s="65">
        <f t="shared" si="1"/>
        <v>1074000</v>
      </c>
      <c r="O13" s="66">
        <f t="shared" si="0"/>
        <v>0</v>
      </c>
      <c r="P13" s="59" t="s">
        <v>54</v>
      </c>
      <c r="Q13" s="62" t="s">
        <v>55</v>
      </c>
      <c r="R13" s="76" t="s">
        <v>56</v>
      </c>
    </row>
    <row r="14" s="1" customFormat="1" ht="46" customHeight="1" spans="1:18">
      <c r="A14" s="13" t="s">
        <v>108</v>
      </c>
      <c r="B14" s="25" t="s">
        <v>109</v>
      </c>
      <c r="C14" s="18">
        <v>45065</v>
      </c>
      <c r="D14" s="13" t="s">
        <v>110</v>
      </c>
      <c r="E14" s="18">
        <v>45087</v>
      </c>
      <c r="F14" s="17" t="s">
        <v>111</v>
      </c>
      <c r="G14" s="13" t="s">
        <v>50</v>
      </c>
      <c r="H14" s="26" t="s">
        <v>112</v>
      </c>
      <c r="I14" s="59" t="s">
        <v>52</v>
      </c>
      <c r="J14" s="51" t="s">
        <v>53</v>
      </c>
      <c r="K14" s="51" t="s">
        <v>54</v>
      </c>
      <c r="L14" s="55">
        <v>370000</v>
      </c>
      <c r="M14" s="56"/>
      <c r="N14" s="65">
        <f t="shared" si="1"/>
        <v>370000</v>
      </c>
      <c r="O14" s="66">
        <f t="shared" si="0"/>
        <v>0</v>
      </c>
      <c r="P14" s="59" t="s">
        <v>54</v>
      </c>
      <c r="Q14" s="62" t="s">
        <v>55</v>
      </c>
      <c r="R14" s="76" t="s">
        <v>113</v>
      </c>
    </row>
    <row r="15" s="1" customFormat="1" ht="46" customHeight="1" spans="1:18">
      <c r="A15" s="13" t="s">
        <v>70</v>
      </c>
      <c r="B15" s="22" t="s">
        <v>71</v>
      </c>
      <c r="C15" s="18">
        <v>44727</v>
      </c>
      <c r="D15" s="13" t="s">
        <v>72</v>
      </c>
      <c r="E15" s="18">
        <v>45107</v>
      </c>
      <c r="F15" s="23" t="s">
        <v>80</v>
      </c>
      <c r="G15" s="13" t="s">
        <v>50</v>
      </c>
      <c r="H15" s="109" t="s">
        <v>112</v>
      </c>
      <c r="I15" s="59" t="s">
        <v>52</v>
      </c>
      <c r="J15" s="51" t="s">
        <v>74</v>
      </c>
      <c r="K15" s="51" t="s">
        <v>54</v>
      </c>
      <c r="L15" s="55">
        <v>556000</v>
      </c>
      <c r="M15" s="56"/>
      <c r="N15" s="65">
        <f t="shared" si="1"/>
        <v>556000</v>
      </c>
      <c r="O15" s="66">
        <f t="shared" si="0"/>
        <v>0</v>
      </c>
      <c r="P15" s="59" t="s">
        <v>54</v>
      </c>
      <c r="Q15" s="62" t="s">
        <v>55</v>
      </c>
      <c r="R15" s="76" t="s">
        <v>56</v>
      </c>
    </row>
    <row r="16" s="1" customFormat="1" ht="46" customHeight="1" spans="1:18">
      <c r="A16" s="13"/>
      <c r="B16" s="25"/>
      <c r="C16" s="18"/>
      <c r="D16" s="13" t="s">
        <v>114</v>
      </c>
      <c r="E16" s="19">
        <v>44987</v>
      </c>
      <c r="F16" s="110" t="s">
        <v>115</v>
      </c>
      <c r="G16" s="13" t="s">
        <v>50</v>
      </c>
      <c r="H16" s="111" t="s">
        <v>116</v>
      </c>
      <c r="I16" s="59" t="s">
        <v>52</v>
      </c>
      <c r="J16" s="51" t="s">
        <v>94</v>
      </c>
      <c r="K16" s="51" t="s">
        <v>55</v>
      </c>
      <c r="L16" s="55">
        <v>2000000</v>
      </c>
      <c r="M16" s="56">
        <v>1986980</v>
      </c>
      <c r="N16" s="65">
        <f t="shared" si="1"/>
        <v>13020</v>
      </c>
      <c r="O16" s="66">
        <f t="shared" si="0"/>
        <v>0.99349</v>
      </c>
      <c r="P16" s="59" t="s">
        <v>54</v>
      </c>
      <c r="Q16" s="62" t="s">
        <v>55</v>
      </c>
      <c r="R16" s="76" t="s">
        <v>56</v>
      </c>
    </row>
    <row r="17" s="1" customFormat="1" ht="46" customHeight="1" spans="1:18">
      <c r="A17" s="13" t="s">
        <v>70</v>
      </c>
      <c r="B17" s="22" t="s">
        <v>71</v>
      </c>
      <c r="C17" s="18">
        <v>44727</v>
      </c>
      <c r="D17" s="13" t="s">
        <v>72</v>
      </c>
      <c r="E17" s="18">
        <v>45107</v>
      </c>
      <c r="F17" s="23" t="s">
        <v>80</v>
      </c>
      <c r="G17" s="13" t="s">
        <v>50</v>
      </c>
      <c r="H17" s="23" t="s">
        <v>128</v>
      </c>
      <c r="I17" s="59" t="s">
        <v>52</v>
      </c>
      <c r="J17" s="51" t="s">
        <v>74</v>
      </c>
      <c r="K17" s="51" t="s">
        <v>54</v>
      </c>
      <c r="L17" s="67">
        <v>2401500</v>
      </c>
      <c r="M17" s="56"/>
      <c r="N17" s="65">
        <f t="shared" si="1"/>
        <v>2401500</v>
      </c>
      <c r="O17" s="66">
        <f t="shared" si="0"/>
        <v>0</v>
      </c>
      <c r="P17" s="59" t="s">
        <v>54</v>
      </c>
      <c r="Q17" s="62" t="s">
        <v>55</v>
      </c>
      <c r="R17" s="76" t="s">
        <v>56</v>
      </c>
    </row>
    <row r="18" s="1" customFormat="1" ht="31" customHeight="1" spans="1:18">
      <c r="A18" s="103" t="s">
        <v>12</v>
      </c>
      <c r="B18" s="104"/>
      <c r="C18" s="104"/>
      <c r="D18" s="104"/>
      <c r="E18" s="104"/>
      <c r="F18" s="104"/>
      <c r="G18" s="104"/>
      <c r="H18" s="104"/>
      <c r="I18" s="104"/>
      <c r="J18" s="104"/>
      <c r="K18" s="116"/>
      <c r="L18" s="68">
        <f>SUBTOTAL(9,L5:L17)</f>
        <v>20825300</v>
      </c>
      <c r="M18" s="69">
        <f>SUBTOTAL(9,M5:M17)</f>
        <v>12888480</v>
      </c>
      <c r="N18" s="68">
        <f>SUBTOTAL(9,N5:N17)</f>
        <v>7936820</v>
      </c>
      <c r="O18" s="53">
        <f t="shared" si="0"/>
        <v>0.618885682319102</v>
      </c>
      <c r="P18" s="52"/>
      <c r="Q18" s="68"/>
      <c r="R18" s="71"/>
    </row>
    <row r="19" s="1" customFormat="1" ht="42" customHeight="1" spans="1:18">
      <c r="A19" s="28" t="s">
        <v>70</v>
      </c>
      <c r="B19" s="22" t="s">
        <v>71</v>
      </c>
      <c r="C19" s="18">
        <v>44727</v>
      </c>
      <c r="D19" s="13" t="s">
        <v>72</v>
      </c>
      <c r="E19" s="18">
        <v>45107</v>
      </c>
      <c r="F19" s="29" t="s">
        <v>80</v>
      </c>
      <c r="G19" s="30" t="s">
        <v>137</v>
      </c>
      <c r="H19" s="30" t="s">
        <v>154</v>
      </c>
      <c r="I19" s="63" t="s">
        <v>52</v>
      </c>
      <c r="J19" s="63" t="s">
        <v>74</v>
      </c>
      <c r="K19" s="51" t="s">
        <v>54</v>
      </c>
      <c r="L19" s="70">
        <v>800000</v>
      </c>
      <c r="M19" s="56">
        <v>400000</v>
      </c>
      <c r="N19" s="65">
        <f>L19-M19</f>
        <v>400000</v>
      </c>
      <c r="O19" s="66">
        <f t="shared" ref="O19:O30" si="2">M19/L19</f>
        <v>0.5</v>
      </c>
      <c r="P19" s="59" t="s">
        <v>55</v>
      </c>
      <c r="Q19" s="62" t="s">
        <v>55</v>
      </c>
      <c r="R19" s="76" t="s">
        <v>56</v>
      </c>
    </row>
    <row r="20" customFormat="1" ht="27" customHeight="1" spans="1:18">
      <c r="A20" s="112" t="s">
        <v>13</v>
      </c>
      <c r="B20" s="112"/>
      <c r="C20" s="113"/>
      <c r="D20" s="112"/>
      <c r="E20" s="113"/>
      <c r="F20" s="112"/>
      <c r="G20" s="114"/>
      <c r="H20" s="112"/>
      <c r="I20" s="112"/>
      <c r="J20" s="112"/>
      <c r="K20" s="112"/>
      <c r="L20" s="68">
        <f>SUBTOTAL(9,L19:L19)</f>
        <v>800000</v>
      </c>
      <c r="M20" s="69">
        <f>SUBTOTAL(9,M19:M19)</f>
        <v>400000</v>
      </c>
      <c r="N20" s="68">
        <f>SUBTOTAL(9,N19:N19)</f>
        <v>400000</v>
      </c>
      <c r="O20" s="53">
        <f t="shared" si="2"/>
        <v>0.5</v>
      </c>
      <c r="P20" s="52"/>
      <c r="Q20" s="68"/>
      <c r="R20" s="119"/>
    </row>
    <row r="21" customFormat="1" ht="36" spans="1:18">
      <c r="A21" s="17" t="s">
        <v>46</v>
      </c>
      <c r="B21" s="17" t="s">
        <v>47</v>
      </c>
      <c r="C21" s="18">
        <v>44907</v>
      </c>
      <c r="D21" s="13" t="s">
        <v>48</v>
      </c>
      <c r="E21" s="19">
        <v>44939</v>
      </c>
      <c r="F21" s="13" t="s">
        <v>49</v>
      </c>
      <c r="G21" s="31" t="s">
        <v>155</v>
      </c>
      <c r="H21" s="21" t="s">
        <v>156</v>
      </c>
      <c r="I21" s="51" t="s">
        <v>52</v>
      </c>
      <c r="J21" s="51" t="s">
        <v>53</v>
      </c>
      <c r="K21" s="51" t="s">
        <v>54</v>
      </c>
      <c r="L21" s="55">
        <v>1622500</v>
      </c>
      <c r="M21" s="56">
        <v>1001371.34</v>
      </c>
      <c r="N21" s="57">
        <f t="shared" ref="N21:N25" si="3">L21-M21</f>
        <v>621128.66</v>
      </c>
      <c r="O21" s="58">
        <f t="shared" si="2"/>
        <v>0.617178021571649</v>
      </c>
      <c r="P21" s="59" t="s">
        <v>54</v>
      </c>
      <c r="Q21" s="62" t="s">
        <v>55</v>
      </c>
      <c r="R21" s="76" t="s">
        <v>56</v>
      </c>
    </row>
    <row r="22" customFormat="1" ht="36" spans="1:18">
      <c r="A22" s="13" t="s">
        <v>75</v>
      </c>
      <c r="B22" s="17" t="s">
        <v>76</v>
      </c>
      <c r="C22" s="18">
        <v>44945</v>
      </c>
      <c r="D22" s="13" t="s">
        <v>77</v>
      </c>
      <c r="E22" s="19">
        <v>44960</v>
      </c>
      <c r="F22" s="24" t="s">
        <v>78</v>
      </c>
      <c r="G22" s="31" t="s">
        <v>155</v>
      </c>
      <c r="H22" s="21" t="s">
        <v>156</v>
      </c>
      <c r="I22" s="51" t="s">
        <v>52</v>
      </c>
      <c r="J22" s="60" t="s">
        <v>74</v>
      </c>
      <c r="K22" s="51" t="s">
        <v>54</v>
      </c>
      <c r="L22" s="55">
        <v>1577500</v>
      </c>
      <c r="M22" s="56">
        <v>874593.77</v>
      </c>
      <c r="N22" s="57">
        <f t="shared" si="3"/>
        <v>702906.23</v>
      </c>
      <c r="O22" s="58">
        <f t="shared" si="2"/>
        <v>0.554417603803487</v>
      </c>
      <c r="P22" s="59" t="s">
        <v>54</v>
      </c>
      <c r="Q22" s="62" t="s">
        <v>55</v>
      </c>
      <c r="R22" s="76" t="s">
        <v>56</v>
      </c>
    </row>
    <row r="23" s="1" customFormat="1" ht="60" customHeight="1" spans="1:18">
      <c r="A23" s="13" t="s">
        <v>70</v>
      </c>
      <c r="B23" s="22" t="s">
        <v>71</v>
      </c>
      <c r="C23" s="18">
        <v>44727</v>
      </c>
      <c r="D23" s="13" t="s">
        <v>72</v>
      </c>
      <c r="E23" s="18">
        <v>45107</v>
      </c>
      <c r="F23" s="23" t="s">
        <v>80</v>
      </c>
      <c r="G23" s="31" t="s">
        <v>155</v>
      </c>
      <c r="H23" s="23" t="s">
        <v>157</v>
      </c>
      <c r="I23" s="51" t="s">
        <v>52</v>
      </c>
      <c r="J23" s="63" t="s">
        <v>74</v>
      </c>
      <c r="K23" s="51" t="s">
        <v>54</v>
      </c>
      <c r="L23" s="55">
        <v>15200</v>
      </c>
      <c r="M23" s="56">
        <v>15200</v>
      </c>
      <c r="N23" s="65">
        <f t="shared" si="3"/>
        <v>0</v>
      </c>
      <c r="O23" s="66">
        <f t="shared" si="2"/>
        <v>1</v>
      </c>
      <c r="P23" s="59" t="s">
        <v>55</v>
      </c>
      <c r="Q23" s="62"/>
      <c r="R23" s="76" t="s">
        <v>56</v>
      </c>
    </row>
    <row r="24" s="1" customFormat="1" ht="36" spans="1:18">
      <c r="A24" s="13" t="s">
        <v>108</v>
      </c>
      <c r="B24" s="25" t="s">
        <v>109</v>
      </c>
      <c r="C24" s="18">
        <v>45065</v>
      </c>
      <c r="D24" s="13" t="s">
        <v>110</v>
      </c>
      <c r="E24" s="18">
        <v>45087</v>
      </c>
      <c r="F24" s="17" t="s">
        <v>111</v>
      </c>
      <c r="G24" s="31" t="s">
        <v>155</v>
      </c>
      <c r="H24" s="21" t="s">
        <v>158</v>
      </c>
      <c r="I24" s="51" t="s">
        <v>52</v>
      </c>
      <c r="J24" s="63" t="s">
        <v>53</v>
      </c>
      <c r="K24" s="51" t="s">
        <v>54</v>
      </c>
      <c r="L24" s="55">
        <v>1400000</v>
      </c>
      <c r="M24" s="56">
        <v>1121500</v>
      </c>
      <c r="N24" s="65">
        <f t="shared" si="3"/>
        <v>278500</v>
      </c>
      <c r="O24" s="66">
        <f t="shared" si="2"/>
        <v>0.801071428571429</v>
      </c>
      <c r="P24" s="59" t="s">
        <v>55</v>
      </c>
      <c r="Q24" s="62" t="s">
        <v>55</v>
      </c>
      <c r="R24" s="77" t="s">
        <v>56</v>
      </c>
    </row>
    <row r="25" customFormat="1" ht="36" spans="1:18">
      <c r="A25" s="17" t="s">
        <v>46</v>
      </c>
      <c r="B25" s="17" t="s">
        <v>47</v>
      </c>
      <c r="C25" s="18">
        <v>44907</v>
      </c>
      <c r="D25" s="13" t="s">
        <v>48</v>
      </c>
      <c r="E25" s="19">
        <v>44939</v>
      </c>
      <c r="F25" s="13" t="s">
        <v>49</v>
      </c>
      <c r="G25" s="31" t="s">
        <v>155</v>
      </c>
      <c r="H25" s="21" t="s">
        <v>158</v>
      </c>
      <c r="I25" s="51" t="s">
        <v>52</v>
      </c>
      <c r="J25" s="51" t="s">
        <v>53</v>
      </c>
      <c r="K25" s="51" t="s">
        <v>54</v>
      </c>
      <c r="L25" s="55">
        <v>2000000</v>
      </c>
      <c r="M25" s="56">
        <v>1323500</v>
      </c>
      <c r="N25" s="57">
        <f t="shared" si="3"/>
        <v>676500</v>
      </c>
      <c r="O25" s="58">
        <f t="shared" si="2"/>
        <v>0.66175</v>
      </c>
      <c r="P25" s="59" t="s">
        <v>55</v>
      </c>
      <c r="Q25" s="62" t="s">
        <v>55</v>
      </c>
      <c r="R25" s="76" t="s">
        <v>56</v>
      </c>
    </row>
    <row r="26" customFormat="1" ht="30" customHeight="1" spans="1:18">
      <c r="A26" s="14" t="s">
        <v>14</v>
      </c>
      <c r="B26" s="14"/>
      <c r="C26" s="15"/>
      <c r="D26" s="14"/>
      <c r="E26" s="15"/>
      <c r="F26" s="14"/>
      <c r="G26" s="16"/>
      <c r="H26" s="14"/>
      <c r="I26" s="14"/>
      <c r="J26" s="14"/>
      <c r="K26" s="14"/>
      <c r="L26" s="68">
        <f t="shared" ref="L26:N26" si="4">SUBTOTAL(9,L21:L25)</f>
        <v>6615200</v>
      </c>
      <c r="M26" s="69">
        <f t="shared" si="4"/>
        <v>4336165.11</v>
      </c>
      <c r="N26" s="68">
        <f t="shared" si="4"/>
        <v>2279034.89</v>
      </c>
      <c r="O26" s="53">
        <f t="shared" si="2"/>
        <v>0.655485111561253</v>
      </c>
      <c r="P26" s="71"/>
      <c r="Q26" s="68"/>
      <c r="R26" s="71"/>
    </row>
    <row r="27" customFormat="1" ht="36" spans="1:18">
      <c r="A27" s="17" t="s">
        <v>46</v>
      </c>
      <c r="B27" s="17" t="s">
        <v>47</v>
      </c>
      <c r="C27" s="18">
        <v>44907</v>
      </c>
      <c r="D27" s="13" t="s">
        <v>48</v>
      </c>
      <c r="E27" s="19">
        <v>44939</v>
      </c>
      <c r="F27" s="13" t="s">
        <v>49</v>
      </c>
      <c r="G27" s="20" t="s">
        <v>159</v>
      </c>
      <c r="H27" s="20" t="s">
        <v>160</v>
      </c>
      <c r="I27" s="51" t="s">
        <v>52</v>
      </c>
      <c r="J27" s="51" t="s">
        <v>53</v>
      </c>
      <c r="K27" s="51" t="s">
        <v>54</v>
      </c>
      <c r="L27" s="55">
        <v>3500000</v>
      </c>
      <c r="M27" s="56">
        <v>2980000</v>
      </c>
      <c r="N27" s="57">
        <f>L27-M27</f>
        <v>520000</v>
      </c>
      <c r="O27" s="58">
        <f t="shared" si="2"/>
        <v>0.851428571428571</v>
      </c>
      <c r="P27" s="59" t="s">
        <v>55</v>
      </c>
      <c r="Q27" s="62" t="s">
        <v>55</v>
      </c>
      <c r="R27" s="76" t="s">
        <v>56</v>
      </c>
    </row>
    <row r="28" customFormat="1" ht="32" customHeight="1" spans="1:18">
      <c r="A28" s="14" t="s">
        <v>15</v>
      </c>
      <c r="B28" s="14"/>
      <c r="C28" s="15"/>
      <c r="D28" s="14"/>
      <c r="E28" s="15"/>
      <c r="F28" s="14"/>
      <c r="G28" s="16"/>
      <c r="H28" s="14"/>
      <c r="I28" s="14"/>
      <c r="J28" s="14"/>
      <c r="K28" s="14"/>
      <c r="L28" s="68">
        <f t="shared" ref="L28:N28" si="5">SUBTOTAL(9,L27:L27)</f>
        <v>3500000</v>
      </c>
      <c r="M28" s="69">
        <f t="shared" si="5"/>
        <v>2980000</v>
      </c>
      <c r="N28" s="68">
        <f t="shared" si="5"/>
        <v>520000</v>
      </c>
      <c r="O28" s="53">
        <f t="shared" si="2"/>
        <v>0.851428571428571</v>
      </c>
      <c r="P28" s="71"/>
      <c r="Q28" s="68"/>
      <c r="R28" s="71"/>
    </row>
    <row r="29" customFormat="1" ht="36" spans="1:18">
      <c r="A29" s="13" t="s">
        <v>75</v>
      </c>
      <c r="B29" s="17" t="s">
        <v>76</v>
      </c>
      <c r="C29" s="18">
        <v>44945</v>
      </c>
      <c r="D29" s="13" t="s">
        <v>77</v>
      </c>
      <c r="E29" s="19">
        <v>44960</v>
      </c>
      <c r="F29" s="24" t="s">
        <v>78</v>
      </c>
      <c r="G29" s="31" t="s">
        <v>161</v>
      </c>
      <c r="H29" s="32" t="s">
        <v>162</v>
      </c>
      <c r="I29" s="51" t="s">
        <v>52</v>
      </c>
      <c r="J29" s="60" t="s">
        <v>74</v>
      </c>
      <c r="K29" s="51" t="s">
        <v>54</v>
      </c>
      <c r="L29" s="72">
        <v>2800000</v>
      </c>
      <c r="M29" s="56">
        <v>2800000</v>
      </c>
      <c r="N29" s="57">
        <f>L29-M29</f>
        <v>0</v>
      </c>
      <c r="O29" s="58">
        <f t="shared" si="2"/>
        <v>1</v>
      </c>
      <c r="P29" s="59" t="s">
        <v>55</v>
      </c>
      <c r="Q29" s="62" t="s">
        <v>55</v>
      </c>
      <c r="R29" s="78" t="s">
        <v>163</v>
      </c>
    </row>
    <row r="30" customFormat="1" ht="33" customHeight="1" spans="1:18">
      <c r="A30" s="14" t="s">
        <v>16</v>
      </c>
      <c r="B30" s="14"/>
      <c r="C30" s="15"/>
      <c r="D30" s="14"/>
      <c r="E30" s="15"/>
      <c r="F30" s="14"/>
      <c r="G30" s="16"/>
      <c r="H30" s="14"/>
      <c r="I30" s="14"/>
      <c r="J30" s="14"/>
      <c r="K30" s="14"/>
      <c r="L30" s="68">
        <f t="shared" ref="L30:N30" si="6">SUBTOTAL(9,L29:L29)</f>
        <v>2800000</v>
      </c>
      <c r="M30" s="69">
        <f t="shared" si="6"/>
        <v>2800000</v>
      </c>
      <c r="N30" s="68">
        <f t="shared" si="6"/>
        <v>0</v>
      </c>
      <c r="O30" s="53">
        <f t="shared" si="2"/>
        <v>1</v>
      </c>
      <c r="P30" s="71"/>
      <c r="Q30" s="68"/>
      <c r="R30" s="71"/>
    </row>
    <row r="31" s="1" customFormat="1" ht="55" customHeight="1" spans="1:18">
      <c r="A31" s="13" t="s">
        <v>70</v>
      </c>
      <c r="B31" s="22" t="s">
        <v>71</v>
      </c>
      <c r="C31" s="18">
        <v>44727</v>
      </c>
      <c r="D31" s="13" t="s">
        <v>72</v>
      </c>
      <c r="E31" s="18">
        <v>45107</v>
      </c>
      <c r="F31" s="23" t="s">
        <v>80</v>
      </c>
      <c r="G31" s="33" t="s">
        <v>166</v>
      </c>
      <c r="H31" s="23" t="s">
        <v>167</v>
      </c>
      <c r="I31" s="51" t="s">
        <v>52</v>
      </c>
      <c r="J31" s="51" t="s">
        <v>74</v>
      </c>
      <c r="K31" s="51" t="s">
        <v>54</v>
      </c>
      <c r="L31" s="73">
        <v>175000</v>
      </c>
      <c r="M31" s="56">
        <v>175000</v>
      </c>
      <c r="N31" s="65">
        <f t="shared" ref="N31:N34" si="7">L31-M31</f>
        <v>0</v>
      </c>
      <c r="O31" s="66">
        <f t="shared" ref="O31:O70" si="8">M31/L31</f>
        <v>1</v>
      </c>
      <c r="P31" s="59" t="s">
        <v>55</v>
      </c>
      <c r="Q31" s="73"/>
      <c r="R31" s="76" t="s">
        <v>56</v>
      </c>
    </row>
    <row r="32" s="1" customFormat="1" ht="48" customHeight="1" spans="1:18">
      <c r="A32" s="13" t="s">
        <v>108</v>
      </c>
      <c r="B32" s="25" t="s">
        <v>109</v>
      </c>
      <c r="C32" s="18">
        <v>45065</v>
      </c>
      <c r="D32" s="13" t="s">
        <v>110</v>
      </c>
      <c r="E32" s="18">
        <v>45087</v>
      </c>
      <c r="F32" s="17" t="s">
        <v>111</v>
      </c>
      <c r="G32" s="33" t="s">
        <v>166</v>
      </c>
      <c r="H32" s="34" t="s">
        <v>168</v>
      </c>
      <c r="I32" s="51" t="s">
        <v>52</v>
      </c>
      <c r="J32" s="51" t="s">
        <v>53</v>
      </c>
      <c r="K32" s="51" t="s">
        <v>54</v>
      </c>
      <c r="L32" s="73">
        <v>816000</v>
      </c>
      <c r="M32" s="56">
        <v>380000</v>
      </c>
      <c r="N32" s="65">
        <f t="shared" si="7"/>
        <v>436000</v>
      </c>
      <c r="O32" s="66">
        <f t="shared" si="8"/>
        <v>0.465686274509804</v>
      </c>
      <c r="P32" s="63" t="s">
        <v>55</v>
      </c>
      <c r="Q32" s="73" t="s">
        <v>55</v>
      </c>
      <c r="R32" s="77" t="s">
        <v>56</v>
      </c>
    </row>
    <row r="33" customFormat="1" ht="34" customHeight="1" spans="1:18">
      <c r="A33" s="14" t="s">
        <v>17</v>
      </c>
      <c r="B33" s="14"/>
      <c r="C33" s="15"/>
      <c r="D33" s="14"/>
      <c r="E33" s="15"/>
      <c r="F33" s="14"/>
      <c r="G33" s="16"/>
      <c r="H33" s="14"/>
      <c r="I33" s="14"/>
      <c r="J33" s="14"/>
      <c r="K33" s="14"/>
      <c r="L33" s="68">
        <f t="shared" ref="L33:N33" si="9">SUBTOTAL(9,L31:L32)</f>
        <v>991000</v>
      </c>
      <c r="M33" s="69">
        <f t="shared" si="9"/>
        <v>555000</v>
      </c>
      <c r="N33" s="68">
        <f t="shared" si="9"/>
        <v>436000</v>
      </c>
      <c r="O33" s="66">
        <f t="shared" si="8"/>
        <v>0.560040363269425</v>
      </c>
      <c r="P33" s="71"/>
      <c r="Q33" s="68"/>
      <c r="R33" s="71"/>
    </row>
    <row r="34" s="1" customFormat="1" ht="34" customHeight="1" spans="1:18">
      <c r="A34" s="13" t="s">
        <v>70</v>
      </c>
      <c r="B34" s="22" t="s">
        <v>71</v>
      </c>
      <c r="C34" s="18">
        <v>44727</v>
      </c>
      <c r="D34" s="13" t="s">
        <v>72</v>
      </c>
      <c r="E34" s="18">
        <v>45107</v>
      </c>
      <c r="F34" s="23" t="s">
        <v>80</v>
      </c>
      <c r="G34" s="33" t="s">
        <v>169</v>
      </c>
      <c r="H34" s="20" t="s">
        <v>170</v>
      </c>
      <c r="I34" s="51" t="s">
        <v>52</v>
      </c>
      <c r="J34" s="63" t="s">
        <v>74</v>
      </c>
      <c r="K34" s="63" t="s">
        <v>54</v>
      </c>
      <c r="L34" s="72">
        <v>300000</v>
      </c>
      <c r="M34" s="56">
        <v>178800</v>
      </c>
      <c r="N34" s="65">
        <f t="shared" si="7"/>
        <v>121200</v>
      </c>
      <c r="O34" s="66">
        <f t="shared" si="8"/>
        <v>0.596</v>
      </c>
      <c r="P34" s="63" t="s">
        <v>55</v>
      </c>
      <c r="Q34" s="73" t="s">
        <v>55</v>
      </c>
      <c r="R34" s="76" t="s">
        <v>56</v>
      </c>
    </row>
    <row r="35" customFormat="1" ht="30" customHeight="1" spans="1:18">
      <c r="A35" s="14" t="s">
        <v>18</v>
      </c>
      <c r="B35" s="14"/>
      <c r="C35" s="15"/>
      <c r="D35" s="14"/>
      <c r="E35" s="15"/>
      <c r="F35" s="14"/>
      <c r="G35" s="16"/>
      <c r="H35" s="14"/>
      <c r="I35" s="14"/>
      <c r="J35" s="14"/>
      <c r="K35" s="14"/>
      <c r="L35" s="68">
        <f t="shared" ref="L35:N35" si="10">SUBTOTAL(9,L34:L34)</f>
        <v>300000</v>
      </c>
      <c r="M35" s="69">
        <f t="shared" si="10"/>
        <v>178800</v>
      </c>
      <c r="N35" s="68">
        <f t="shared" si="10"/>
        <v>121200</v>
      </c>
      <c r="O35" s="66">
        <f t="shared" si="8"/>
        <v>0.596</v>
      </c>
      <c r="P35" s="71"/>
      <c r="Q35" s="68"/>
      <c r="R35" s="71"/>
    </row>
    <row r="36" customFormat="1" ht="36" spans="1:18">
      <c r="A36" s="17" t="s">
        <v>46</v>
      </c>
      <c r="B36" s="17" t="s">
        <v>47</v>
      </c>
      <c r="C36" s="18">
        <v>44907</v>
      </c>
      <c r="D36" s="13" t="s">
        <v>48</v>
      </c>
      <c r="E36" s="19">
        <v>44939</v>
      </c>
      <c r="F36" s="13" t="s">
        <v>49</v>
      </c>
      <c r="G36" s="21" t="s">
        <v>171</v>
      </c>
      <c r="H36" s="21" t="s">
        <v>172</v>
      </c>
      <c r="I36" s="51" t="s">
        <v>52</v>
      </c>
      <c r="J36" s="51" t="s">
        <v>53</v>
      </c>
      <c r="K36" s="51" t="s">
        <v>54</v>
      </c>
      <c r="L36" s="55">
        <v>6500000</v>
      </c>
      <c r="M36" s="56">
        <v>6451583.18</v>
      </c>
      <c r="N36" s="57">
        <f t="shared" ref="N36:N43" si="11">L36-M36</f>
        <v>48416.8200000003</v>
      </c>
      <c r="O36" s="58">
        <f t="shared" si="8"/>
        <v>0.992551258461538</v>
      </c>
      <c r="P36" s="59" t="s">
        <v>54</v>
      </c>
      <c r="Q36" s="55" t="s">
        <v>54</v>
      </c>
      <c r="R36" s="76" t="s">
        <v>56</v>
      </c>
    </row>
    <row r="37" customFormat="1" ht="36" spans="1:18">
      <c r="A37" s="17" t="s">
        <v>46</v>
      </c>
      <c r="B37" s="17" t="s">
        <v>47</v>
      </c>
      <c r="C37" s="18">
        <v>44907</v>
      </c>
      <c r="D37" s="13" t="s">
        <v>48</v>
      </c>
      <c r="E37" s="19">
        <v>44939</v>
      </c>
      <c r="F37" s="13" t="s">
        <v>49</v>
      </c>
      <c r="G37" s="21" t="s">
        <v>171</v>
      </c>
      <c r="H37" s="21" t="s">
        <v>173</v>
      </c>
      <c r="I37" s="51" t="s">
        <v>52</v>
      </c>
      <c r="J37" s="51" t="s">
        <v>53</v>
      </c>
      <c r="K37" s="51" t="s">
        <v>54</v>
      </c>
      <c r="L37" s="55">
        <v>2000000</v>
      </c>
      <c r="M37" s="56">
        <v>1670000</v>
      </c>
      <c r="N37" s="57">
        <f t="shared" si="11"/>
        <v>330000</v>
      </c>
      <c r="O37" s="58">
        <f t="shared" si="8"/>
        <v>0.835</v>
      </c>
      <c r="P37" s="59" t="s">
        <v>55</v>
      </c>
      <c r="Q37" s="55" t="s">
        <v>54</v>
      </c>
      <c r="R37" s="76" t="s">
        <v>56</v>
      </c>
    </row>
    <row r="38" customFormat="1" ht="36" spans="1:18">
      <c r="A38" s="13" t="s">
        <v>75</v>
      </c>
      <c r="B38" s="17" t="s">
        <v>76</v>
      </c>
      <c r="C38" s="18">
        <v>44945</v>
      </c>
      <c r="D38" s="13" t="s">
        <v>77</v>
      </c>
      <c r="E38" s="19">
        <v>44960</v>
      </c>
      <c r="F38" s="24" t="s">
        <v>78</v>
      </c>
      <c r="G38" s="21" t="s">
        <v>171</v>
      </c>
      <c r="H38" s="21" t="s">
        <v>173</v>
      </c>
      <c r="I38" s="51" t="s">
        <v>52</v>
      </c>
      <c r="J38" s="60" t="s">
        <v>74</v>
      </c>
      <c r="K38" s="51" t="s">
        <v>54</v>
      </c>
      <c r="L38" s="55">
        <v>1390000</v>
      </c>
      <c r="M38" s="56">
        <v>870000</v>
      </c>
      <c r="N38" s="57">
        <f t="shared" si="11"/>
        <v>520000</v>
      </c>
      <c r="O38" s="58">
        <f t="shared" si="8"/>
        <v>0.62589928057554</v>
      </c>
      <c r="P38" s="59" t="s">
        <v>55</v>
      </c>
      <c r="Q38" s="55" t="s">
        <v>54</v>
      </c>
      <c r="R38" s="76" t="s">
        <v>56</v>
      </c>
    </row>
    <row r="39" customFormat="1" ht="36" spans="1:18">
      <c r="A39" s="17" t="s">
        <v>46</v>
      </c>
      <c r="B39" s="17" t="s">
        <v>47</v>
      </c>
      <c r="C39" s="18">
        <v>44907</v>
      </c>
      <c r="D39" s="13" t="s">
        <v>48</v>
      </c>
      <c r="E39" s="19">
        <v>44939</v>
      </c>
      <c r="F39" s="13" t="s">
        <v>49</v>
      </c>
      <c r="G39" s="21" t="s">
        <v>171</v>
      </c>
      <c r="H39" s="21" t="s">
        <v>174</v>
      </c>
      <c r="I39" s="51" t="s">
        <v>52</v>
      </c>
      <c r="J39" s="51" t="s">
        <v>53</v>
      </c>
      <c r="K39" s="51" t="s">
        <v>54</v>
      </c>
      <c r="L39" s="55">
        <v>2000000</v>
      </c>
      <c r="M39" s="56">
        <v>1090000</v>
      </c>
      <c r="N39" s="57">
        <f t="shared" si="11"/>
        <v>910000</v>
      </c>
      <c r="O39" s="58">
        <f t="shared" si="8"/>
        <v>0.545</v>
      </c>
      <c r="P39" s="59" t="s">
        <v>55</v>
      </c>
      <c r="Q39" s="55" t="s">
        <v>54</v>
      </c>
      <c r="R39" s="76" t="s">
        <v>56</v>
      </c>
    </row>
    <row r="40" customFormat="1" ht="36" spans="1:18">
      <c r="A40" s="13" t="s">
        <v>75</v>
      </c>
      <c r="B40" s="17" t="s">
        <v>76</v>
      </c>
      <c r="C40" s="18">
        <v>44945</v>
      </c>
      <c r="D40" s="13" t="s">
        <v>77</v>
      </c>
      <c r="E40" s="19">
        <v>44960</v>
      </c>
      <c r="F40" s="24" t="s">
        <v>78</v>
      </c>
      <c r="G40" s="21" t="s">
        <v>171</v>
      </c>
      <c r="H40" s="21" t="s">
        <v>174</v>
      </c>
      <c r="I40" s="51" t="s">
        <v>52</v>
      </c>
      <c r="J40" s="60" t="s">
        <v>74</v>
      </c>
      <c r="K40" s="51" t="s">
        <v>54</v>
      </c>
      <c r="L40" s="55">
        <v>2000000</v>
      </c>
      <c r="M40" s="56">
        <v>2000000</v>
      </c>
      <c r="N40" s="57">
        <f t="shared" si="11"/>
        <v>0</v>
      </c>
      <c r="O40" s="58">
        <f t="shared" si="8"/>
        <v>1</v>
      </c>
      <c r="P40" s="59" t="s">
        <v>55</v>
      </c>
      <c r="Q40" s="55" t="s">
        <v>54</v>
      </c>
      <c r="R40" s="76" t="s">
        <v>56</v>
      </c>
    </row>
    <row r="41" s="1" customFormat="1" ht="40" customHeight="1" spans="1:18">
      <c r="A41" s="13"/>
      <c r="B41" s="17"/>
      <c r="C41" s="18"/>
      <c r="D41" s="13" t="s">
        <v>92</v>
      </c>
      <c r="E41" s="19">
        <v>45051</v>
      </c>
      <c r="F41" s="13" t="s">
        <v>93</v>
      </c>
      <c r="G41" s="21" t="s">
        <v>171</v>
      </c>
      <c r="H41" s="13" t="s">
        <v>174</v>
      </c>
      <c r="I41" s="51" t="s">
        <v>52</v>
      </c>
      <c r="J41" s="63" t="s">
        <v>94</v>
      </c>
      <c r="K41" s="51" t="s">
        <v>54</v>
      </c>
      <c r="L41" s="55">
        <v>125000</v>
      </c>
      <c r="M41" s="56"/>
      <c r="N41" s="65">
        <f t="shared" si="11"/>
        <v>125000</v>
      </c>
      <c r="O41" s="66">
        <f t="shared" si="8"/>
        <v>0</v>
      </c>
      <c r="P41" s="59" t="s">
        <v>55</v>
      </c>
      <c r="Q41" s="55" t="s">
        <v>54</v>
      </c>
      <c r="R41" s="76" t="s">
        <v>56</v>
      </c>
    </row>
    <row r="42" customFormat="1" ht="36" spans="1:18">
      <c r="A42" s="13" t="s">
        <v>75</v>
      </c>
      <c r="B42" s="17" t="s">
        <v>76</v>
      </c>
      <c r="C42" s="18">
        <v>44945</v>
      </c>
      <c r="D42" s="13" t="s">
        <v>77</v>
      </c>
      <c r="E42" s="19">
        <v>44960</v>
      </c>
      <c r="F42" s="24" t="s">
        <v>78</v>
      </c>
      <c r="G42" s="35" t="s">
        <v>171</v>
      </c>
      <c r="H42" s="35" t="s">
        <v>175</v>
      </c>
      <c r="I42" s="51" t="s">
        <v>52</v>
      </c>
      <c r="J42" s="60" t="s">
        <v>74</v>
      </c>
      <c r="K42" s="51" t="s">
        <v>54</v>
      </c>
      <c r="L42" s="55">
        <v>985000</v>
      </c>
      <c r="M42" s="56"/>
      <c r="N42" s="57">
        <f t="shared" si="11"/>
        <v>985000</v>
      </c>
      <c r="O42" s="58">
        <f t="shared" si="8"/>
        <v>0</v>
      </c>
      <c r="P42" s="59" t="s">
        <v>54</v>
      </c>
      <c r="Q42" s="55" t="s">
        <v>54</v>
      </c>
      <c r="R42" s="76" t="s">
        <v>56</v>
      </c>
    </row>
    <row r="43" customFormat="1" ht="44" customHeight="1" spans="1:18">
      <c r="A43" s="13" t="s">
        <v>75</v>
      </c>
      <c r="B43" s="17" t="s">
        <v>76</v>
      </c>
      <c r="C43" s="18">
        <v>44945</v>
      </c>
      <c r="D43" s="13" t="s">
        <v>77</v>
      </c>
      <c r="E43" s="19">
        <v>44960</v>
      </c>
      <c r="F43" s="24" t="s">
        <v>78</v>
      </c>
      <c r="G43" s="35" t="s">
        <v>171</v>
      </c>
      <c r="H43" s="35" t="s">
        <v>175</v>
      </c>
      <c r="I43" s="51" t="s">
        <v>52</v>
      </c>
      <c r="J43" s="60" t="s">
        <v>74</v>
      </c>
      <c r="K43" s="51" t="s">
        <v>54</v>
      </c>
      <c r="L43" s="55">
        <v>4015000</v>
      </c>
      <c r="M43" s="56">
        <v>3490000</v>
      </c>
      <c r="N43" s="57">
        <f t="shared" si="11"/>
        <v>525000</v>
      </c>
      <c r="O43" s="58">
        <f t="shared" si="8"/>
        <v>0.869240348692404</v>
      </c>
      <c r="P43" s="59" t="s">
        <v>54</v>
      </c>
      <c r="Q43" s="55" t="s">
        <v>54</v>
      </c>
      <c r="R43" s="78" t="s">
        <v>163</v>
      </c>
    </row>
    <row r="44" customFormat="1" ht="29" customHeight="1" spans="1:18">
      <c r="A44" s="14" t="s">
        <v>19</v>
      </c>
      <c r="B44" s="14"/>
      <c r="C44" s="15"/>
      <c r="D44" s="14"/>
      <c r="E44" s="15"/>
      <c r="F44" s="14"/>
      <c r="G44" s="16"/>
      <c r="H44" s="14"/>
      <c r="I44" s="14"/>
      <c r="J44" s="14"/>
      <c r="K44" s="14"/>
      <c r="L44" s="68">
        <f t="shared" ref="L44:N44" si="12">SUBTOTAL(9,L36:L43)</f>
        <v>19015000</v>
      </c>
      <c r="M44" s="69">
        <f t="shared" si="12"/>
        <v>15571583.18</v>
      </c>
      <c r="N44" s="68">
        <f t="shared" si="12"/>
        <v>3443416.82</v>
      </c>
      <c r="O44" s="53">
        <f t="shared" si="8"/>
        <v>0.818910501183276</v>
      </c>
      <c r="P44" s="71"/>
      <c r="Q44" s="68"/>
      <c r="R44" s="71"/>
    </row>
    <row r="45" customFormat="1" ht="36" spans="1:18">
      <c r="A45" s="17" t="s">
        <v>46</v>
      </c>
      <c r="B45" s="17" t="s">
        <v>47</v>
      </c>
      <c r="C45" s="18">
        <v>44907</v>
      </c>
      <c r="D45" s="13" t="s">
        <v>48</v>
      </c>
      <c r="E45" s="19">
        <v>44939</v>
      </c>
      <c r="F45" s="13" t="s">
        <v>49</v>
      </c>
      <c r="G45" s="20" t="s">
        <v>176</v>
      </c>
      <c r="H45" s="20" t="s">
        <v>177</v>
      </c>
      <c r="I45" s="51" t="s">
        <v>52</v>
      </c>
      <c r="J45" s="51" t="s">
        <v>53</v>
      </c>
      <c r="K45" s="51" t="s">
        <v>54</v>
      </c>
      <c r="L45" s="55">
        <v>5500000</v>
      </c>
      <c r="M45" s="56">
        <v>4000000</v>
      </c>
      <c r="N45" s="57">
        <f t="shared" ref="N45:N50" si="13">L45-M45</f>
        <v>1500000</v>
      </c>
      <c r="O45" s="58">
        <f t="shared" si="8"/>
        <v>0.727272727272727</v>
      </c>
      <c r="P45" s="59" t="s">
        <v>54</v>
      </c>
      <c r="Q45" s="55" t="s">
        <v>54</v>
      </c>
      <c r="R45" s="76" t="s">
        <v>56</v>
      </c>
    </row>
    <row r="46" customFormat="1" ht="36" spans="1:18">
      <c r="A46" s="17" t="s">
        <v>46</v>
      </c>
      <c r="B46" s="17" t="s">
        <v>47</v>
      </c>
      <c r="C46" s="18">
        <v>44907</v>
      </c>
      <c r="D46" s="13" t="s">
        <v>48</v>
      </c>
      <c r="E46" s="19">
        <v>44939</v>
      </c>
      <c r="F46" s="13" t="s">
        <v>49</v>
      </c>
      <c r="G46" s="21" t="s">
        <v>176</v>
      </c>
      <c r="H46" s="20" t="s">
        <v>178</v>
      </c>
      <c r="I46" s="51" t="s">
        <v>52</v>
      </c>
      <c r="J46" s="51" t="s">
        <v>53</v>
      </c>
      <c r="K46" s="51" t="s">
        <v>54</v>
      </c>
      <c r="L46" s="72">
        <v>2000000</v>
      </c>
      <c r="M46" s="56">
        <v>2000000</v>
      </c>
      <c r="N46" s="57">
        <f t="shared" si="13"/>
        <v>0</v>
      </c>
      <c r="O46" s="58">
        <f t="shared" si="8"/>
        <v>1</v>
      </c>
      <c r="P46" s="59" t="s">
        <v>55</v>
      </c>
      <c r="Q46" s="55" t="s">
        <v>54</v>
      </c>
      <c r="R46" s="76" t="s">
        <v>56</v>
      </c>
    </row>
    <row r="47" customFormat="1" ht="36" spans="1:18">
      <c r="A47" s="13" t="s">
        <v>75</v>
      </c>
      <c r="B47" s="17" t="s">
        <v>76</v>
      </c>
      <c r="C47" s="18">
        <v>44945</v>
      </c>
      <c r="D47" s="13" t="s">
        <v>77</v>
      </c>
      <c r="E47" s="19">
        <v>44960</v>
      </c>
      <c r="F47" s="24" t="s">
        <v>78</v>
      </c>
      <c r="G47" s="36" t="s">
        <v>176</v>
      </c>
      <c r="H47" s="37" t="s">
        <v>178</v>
      </c>
      <c r="I47" s="51" t="s">
        <v>52</v>
      </c>
      <c r="J47" s="60" t="s">
        <v>74</v>
      </c>
      <c r="K47" s="51" t="s">
        <v>54</v>
      </c>
      <c r="L47" s="72">
        <v>940000</v>
      </c>
      <c r="M47" s="56">
        <v>600000</v>
      </c>
      <c r="N47" s="57">
        <f t="shared" si="13"/>
        <v>340000</v>
      </c>
      <c r="O47" s="58">
        <f t="shared" si="8"/>
        <v>0.638297872340426</v>
      </c>
      <c r="P47" s="59" t="s">
        <v>55</v>
      </c>
      <c r="Q47" s="55" t="s">
        <v>54</v>
      </c>
      <c r="R47" s="76" t="s">
        <v>56</v>
      </c>
    </row>
    <row r="48" customFormat="1" ht="47" customHeight="1" spans="1:18">
      <c r="A48" s="13" t="s">
        <v>75</v>
      </c>
      <c r="B48" s="17" t="s">
        <v>76</v>
      </c>
      <c r="C48" s="18">
        <v>44945</v>
      </c>
      <c r="D48" s="13" t="s">
        <v>77</v>
      </c>
      <c r="E48" s="19">
        <v>44960</v>
      </c>
      <c r="F48" s="24" t="s">
        <v>78</v>
      </c>
      <c r="G48" s="36" t="s">
        <v>176</v>
      </c>
      <c r="H48" s="37" t="s">
        <v>178</v>
      </c>
      <c r="I48" s="51" t="s">
        <v>52</v>
      </c>
      <c r="J48" s="60" t="s">
        <v>74</v>
      </c>
      <c r="K48" s="51" t="s">
        <v>54</v>
      </c>
      <c r="L48" s="72">
        <v>495000</v>
      </c>
      <c r="M48" s="56"/>
      <c r="N48" s="57">
        <f t="shared" si="13"/>
        <v>495000</v>
      </c>
      <c r="O48" s="58">
        <f t="shared" si="8"/>
        <v>0</v>
      </c>
      <c r="P48" s="59" t="s">
        <v>55</v>
      </c>
      <c r="Q48" s="55" t="s">
        <v>54</v>
      </c>
      <c r="R48" s="78" t="s">
        <v>163</v>
      </c>
    </row>
    <row r="49" customFormat="1" ht="48" customHeight="1" spans="1:18">
      <c r="A49" s="17" t="s">
        <v>46</v>
      </c>
      <c r="B49" s="17" t="s">
        <v>47</v>
      </c>
      <c r="C49" s="18">
        <v>44907</v>
      </c>
      <c r="D49" s="13" t="s">
        <v>48</v>
      </c>
      <c r="E49" s="19">
        <v>44939</v>
      </c>
      <c r="F49" s="13" t="s">
        <v>49</v>
      </c>
      <c r="G49" s="21" t="s">
        <v>176</v>
      </c>
      <c r="H49" s="20" t="s">
        <v>179</v>
      </c>
      <c r="I49" s="51" t="s">
        <v>52</v>
      </c>
      <c r="J49" s="51" t="s">
        <v>53</v>
      </c>
      <c r="K49" s="51" t="s">
        <v>54</v>
      </c>
      <c r="L49" s="55">
        <v>2000000</v>
      </c>
      <c r="M49" s="56">
        <v>1900000</v>
      </c>
      <c r="N49" s="57">
        <f t="shared" si="13"/>
        <v>100000</v>
      </c>
      <c r="O49" s="58">
        <f t="shared" si="8"/>
        <v>0.95</v>
      </c>
      <c r="P49" s="59" t="s">
        <v>55</v>
      </c>
      <c r="Q49" s="55" t="s">
        <v>54</v>
      </c>
      <c r="R49" s="78" t="s">
        <v>56</v>
      </c>
    </row>
    <row r="50" customFormat="1" ht="40" customHeight="1" spans="1:18">
      <c r="A50" s="13" t="s">
        <v>75</v>
      </c>
      <c r="B50" s="17" t="s">
        <v>76</v>
      </c>
      <c r="C50" s="18">
        <v>44945</v>
      </c>
      <c r="D50" s="13" t="s">
        <v>77</v>
      </c>
      <c r="E50" s="19">
        <v>44960</v>
      </c>
      <c r="F50" s="24" t="s">
        <v>78</v>
      </c>
      <c r="G50" s="21" t="s">
        <v>176</v>
      </c>
      <c r="H50" s="20" t="s">
        <v>179</v>
      </c>
      <c r="I50" s="51" t="s">
        <v>52</v>
      </c>
      <c r="J50" s="60" t="s">
        <v>74</v>
      </c>
      <c r="K50" s="51" t="s">
        <v>54</v>
      </c>
      <c r="L50" s="55">
        <v>460000</v>
      </c>
      <c r="M50" s="56"/>
      <c r="N50" s="57">
        <f t="shared" si="13"/>
        <v>460000</v>
      </c>
      <c r="O50" s="58">
        <f t="shared" si="8"/>
        <v>0</v>
      </c>
      <c r="P50" s="59" t="s">
        <v>55</v>
      </c>
      <c r="Q50" s="55" t="s">
        <v>54</v>
      </c>
      <c r="R50" s="78" t="s">
        <v>163</v>
      </c>
    </row>
    <row r="51" customFormat="1" ht="33" customHeight="1" spans="1:18">
      <c r="A51" s="14" t="s">
        <v>20</v>
      </c>
      <c r="B51" s="14"/>
      <c r="C51" s="15"/>
      <c r="D51" s="14"/>
      <c r="E51" s="15"/>
      <c r="F51" s="14"/>
      <c r="G51" s="16"/>
      <c r="H51" s="14"/>
      <c r="I51" s="14"/>
      <c r="J51" s="14"/>
      <c r="K51" s="14"/>
      <c r="L51" s="68">
        <f t="shared" ref="L51:N51" si="14">SUBTOTAL(9,L45:L50)</f>
        <v>11395000</v>
      </c>
      <c r="M51" s="69">
        <f t="shared" si="14"/>
        <v>8500000</v>
      </c>
      <c r="N51" s="68">
        <f t="shared" si="14"/>
        <v>2895000</v>
      </c>
      <c r="O51" s="53">
        <f t="shared" si="8"/>
        <v>0.745941202281702</v>
      </c>
      <c r="P51" s="71"/>
      <c r="Q51" s="68"/>
      <c r="R51" s="71"/>
    </row>
    <row r="52" customFormat="1" ht="36" spans="1:18">
      <c r="A52" s="17" t="s">
        <v>46</v>
      </c>
      <c r="B52" s="17" t="s">
        <v>47</v>
      </c>
      <c r="C52" s="18">
        <v>44907</v>
      </c>
      <c r="D52" s="13" t="s">
        <v>48</v>
      </c>
      <c r="E52" s="19">
        <v>44939</v>
      </c>
      <c r="F52" s="13" t="s">
        <v>49</v>
      </c>
      <c r="G52" s="20" t="s">
        <v>180</v>
      </c>
      <c r="H52" s="21" t="s">
        <v>181</v>
      </c>
      <c r="I52" s="51" t="s">
        <v>52</v>
      </c>
      <c r="J52" s="51" t="s">
        <v>53</v>
      </c>
      <c r="K52" s="51" t="s">
        <v>54</v>
      </c>
      <c r="L52" s="55">
        <v>3900000</v>
      </c>
      <c r="M52" s="56">
        <v>3056000</v>
      </c>
      <c r="N52" s="57">
        <f t="shared" ref="N52:N55" si="15">L52-M52</f>
        <v>844000</v>
      </c>
      <c r="O52" s="58">
        <f t="shared" si="8"/>
        <v>0.783589743589744</v>
      </c>
      <c r="P52" s="59" t="s">
        <v>55</v>
      </c>
      <c r="Q52" s="59" t="s">
        <v>55</v>
      </c>
      <c r="R52" s="59" t="s">
        <v>182</v>
      </c>
    </row>
    <row r="53" s="1" customFormat="1" ht="36" spans="1:18">
      <c r="A53" s="13" t="s">
        <v>108</v>
      </c>
      <c r="B53" s="25" t="s">
        <v>109</v>
      </c>
      <c r="C53" s="18">
        <v>45065</v>
      </c>
      <c r="D53" s="13" t="s">
        <v>110</v>
      </c>
      <c r="E53" s="18">
        <v>45087</v>
      </c>
      <c r="F53" s="17" t="s">
        <v>111</v>
      </c>
      <c r="G53" s="20" t="s">
        <v>180</v>
      </c>
      <c r="H53" s="115" t="s">
        <v>183</v>
      </c>
      <c r="I53" s="51" t="s">
        <v>52</v>
      </c>
      <c r="J53" s="51" t="s">
        <v>53</v>
      </c>
      <c r="K53" s="51" t="s">
        <v>54</v>
      </c>
      <c r="L53" s="55">
        <v>2300000</v>
      </c>
      <c r="M53" s="56">
        <v>837000</v>
      </c>
      <c r="N53" s="65">
        <f t="shared" si="15"/>
        <v>1463000</v>
      </c>
      <c r="O53" s="66">
        <f t="shared" si="8"/>
        <v>0.363913043478261</v>
      </c>
      <c r="P53" s="59" t="s">
        <v>54</v>
      </c>
      <c r="Q53" s="59" t="s">
        <v>55</v>
      </c>
      <c r="R53" s="76" t="s">
        <v>56</v>
      </c>
    </row>
    <row r="54" s="1" customFormat="1" ht="50" customHeight="1" spans="1:18">
      <c r="A54" s="13" t="s">
        <v>108</v>
      </c>
      <c r="B54" s="25" t="s">
        <v>109</v>
      </c>
      <c r="C54" s="18">
        <v>45065</v>
      </c>
      <c r="D54" s="13" t="s">
        <v>110</v>
      </c>
      <c r="E54" s="18">
        <v>45087</v>
      </c>
      <c r="F54" s="17" t="s">
        <v>111</v>
      </c>
      <c r="G54" s="20" t="s">
        <v>180</v>
      </c>
      <c r="H54" s="115" t="s">
        <v>183</v>
      </c>
      <c r="I54" s="51" t="s">
        <v>52</v>
      </c>
      <c r="J54" s="51" t="s">
        <v>53</v>
      </c>
      <c r="K54" s="51" t="s">
        <v>54</v>
      </c>
      <c r="L54" s="55">
        <v>500000</v>
      </c>
      <c r="M54" s="56"/>
      <c r="N54" s="65">
        <f t="shared" si="15"/>
        <v>500000</v>
      </c>
      <c r="O54" s="66">
        <f t="shared" si="8"/>
        <v>0</v>
      </c>
      <c r="P54" s="59" t="s">
        <v>54</v>
      </c>
      <c r="Q54" s="59" t="s">
        <v>55</v>
      </c>
      <c r="R54" s="59" t="s">
        <v>163</v>
      </c>
    </row>
    <row r="55" s="1" customFormat="1" ht="52" customHeight="1" spans="1:18">
      <c r="A55" s="13" t="s">
        <v>184</v>
      </c>
      <c r="B55" s="25" t="s">
        <v>185</v>
      </c>
      <c r="C55" s="18">
        <v>45057</v>
      </c>
      <c r="D55" s="13" t="s">
        <v>186</v>
      </c>
      <c r="E55" s="18">
        <v>45087</v>
      </c>
      <c r="F55" s="13" t="s">
        <v>187</v>
      </c>
      <c r="G55" s="20" t="s">
        <v>180</v>
      </c>
      <c r="H55" s="39" t="s">
        <v>188</v>
      </c>
      <c r="I55" s="51" t="s">
        <v>52</v>
      </c>
      <c r="J55" s="51" t="s">
        <v>74</v>
      </c>
      <c r="K55" s="51" t="s">
        <v>55</v>
      </c>
      <c r="L55" s="55">
        <v>1000000</v>
      </c>
      <c r="M55" s="56"/>
      <c r="N55" s="65">
        <f t="shared" si="15"/>
        <v>1000000</v>
      </c>
      <c r="O55" s="66">
        <f t="shared" si="8"/>
        <v>0</v>
      </c>
      <c r="P55" s="59" t="s">
        <v>55</v>
      </c>
      <c r="Q55" s="59" t="s">
        <v>55</v>
      </c>
      <c r="R55" s="76" t="s">
        <v>56</v>
      </c>
    </row>
    <row r="56" customFormat="1" ht="32" customHeight="1" spans="1:18">
      <c r="A56" s="14" t="s">
        <v>21</v>
      </c>
      <c r="B56" s="14"/>
      <c r="C56" s="15"/>
      <c r="D56" s="14"/>
      <c r="E56" s="15"/>
      <c r="F56" s="14"/>
      <c r="G56" s="16"/>
      <c r="H56" s="14"/>
      <c r="I56" s="14"/>
      <c r="J56" s="14"/>
      <c r="K56" s="14"/>
      <c r="L56" s="68">
        <f t="shared" ref="L56:N56" si="16">SUBTOTAL(9,L52:L55)</f>
        <v>7700000</v>
      </c>
      <c r="M56" s="69">
        <f t="shared" si="16"/>
        <v>3893000</v>
      </c>
      <c r="N56" s="68">
        <f t="shared" si="16"/>
        <v>3807000</v>
      </c>
      <c r="O56" s="53">
        <f t="shared" si="8"/>
        <v>0.505584415584416</v>
      </c>
      <c r="P56" s="71"/>
      <c r="Q56" s="68"/>
      <c r="R56" s="71"/>
    </row>
    <row r="57" customFormat="1" ht="36" spans="1:18">
      <c r="A57" s="17" t="s">
        <v>46</v>
      </c>
      <c r="B57" s="17" t="s">
        <v>47</v>
      </c>
      <c r="C57" s="18">
        <v>44907</v>
      </c>
      <c r="D57" s="13" t="s">
        <v>48</v>
      </c>
      <c r="E57" s="19">
        <v>44939</v>
      </c>
      <c r="F57" s="13" t="s">
        <v>49</v>
      </c>
      <c r="G57" s="20" t="s">
        <v>189</v>
      </c>
      <c r="H57" s="20" t="s">
        <v>190</v>
      </c>
      <c r="I57" s="51" t="s">
        <v>52</v>
      </c>
      <c r="J57" s="51" t="s">
        <v>53</v>
      </c>
      <c r="K57" s="51" t="s">
        <v>54</v>
      </c>
      <c r="L57" s="55">
        <v>3220000</v>
      </c>
      <c r="M57" s="56">
        <v>2304000</v>
      </c>
      <c r="N57" s="57">
        <f t="shared" ref="N57:N62" si="17">L57-M57</f>
        <v>916000</v>
      </c>
      <c r="O57" s="58">
        <f t="shared" si="8"/>
        <v>0.715527950310559</v>
      </c>
      <c r="P57" s="59" t="s">
        <v>54</v>
      </c>
      <c r="Q57" s="59" t="s">
        <v>55</v>
      </c>
      <c r="R57" s="76" t="s">
        <v>56</v>
      </c>
    </row>
    <row r="58" customFormat="1" ht="36" spans="1:18">
      <c r="A58" s="17" t="s">
        <v>46</v>
      </c>
      <c r="B58" s="17" t="s">
        <v>47</v>
      </c>
      <c r="C58" s="18">
        <v>44907</v>
      </c>
      <c r="D58" s="13" t="s">
        <v>48</v>
      </c>
      <c r="E58" s="19">
        <v>44939</v>
      </c>
      <c r="F58" s="13" t="s">
        <v>49</v>
      </c>
      <c r="G58" s="30" t="s">
        <v>189</v>
      </c>
      <c r="H58" s="40" t="s">
        <v>191</v>
      </c>
      <c r="I58" s="51" t="s">
        <v>52</v>
      </c>
      <c r="J58" s="51" t="s">
        <v>53</v>
      </c>
      <c r="K58" s="51" t="s">
        <v>54</v>
      </c>
      <c r="L58" s="55">
        <v>1800000</v>
      </c>
      <c r="M58" s="56">
        <v>1424000</v>
      </c>
      <c r="N58" s="57">
        <f t="shared" si="17"/>
        <v>376000</v>
      </c>
      <c r="O58" s="58">
        <f t="shared" si="8"/>
        <v>0.791111111111111</v>
      </c>
      <c r="P58" s="59" t="s">
        <v>55</v>
      </c>
      <c r="Q58" s="59" t="s">
        <v>55</v>
      </c>
      <c r="R58" s="76" t="s">
        <v>56</v>
      </c>
    </row>
    <row r="59" customFormat="1" ht="30" customHeight="1" spans="1:18">
      <c r="A59" s="14" t="s">
        <v>22</v>
      </c>
      <c r="B59" s="14"/>
      <c r="C59" s="15"/>
      <c r="D59" s="14"/>
      <c r="E59" s="15"/>
      <c r="F59" s="14"/>
      <c r="G59" s="16"/>
      <c r="H59" s="14"/>
      <c r="I59" s="14"/>
      <c r="J59" s="14"/>
      <c r="K59" s="14"/>
      <c r="L59" s="68">
        <f t="shared" ref="L59:N59" si="18">SUBTOTAL(9,L57:L58)</f>
        <v>5020000</v>
      </c>
      <c r="M59" s="69">
        <f t="shared" si="18"/>
        <v>3728000</v>
      </c>
      <c r="N59" s="68">
        <f t="shared" si="18"/>
        <v>1292000</v>
      </c>
      <c r="O59" s="53">
        <f t="shared" si="8"/>
        <v>0.742629482071713</v>
      </c>
      <c r="P59" s="71"/>
      <c r="Q59" s="68"/>
      <c r="R59" s="71"/>
    </row>
    <row r="60" customFormat="1" ht="36" spans="1:18">
      <c r="A60" s="17" t="s">
        <v>46</v>
      </c>
      <c r="B60" s="17" t="s">
        <v>47</v>
      </c>
      <c r="C60" s="18">
        <v>44907</v>
      </c>
      <c r="D60" s="13" t="s">
        <v>48</v>
      </c>
      <c r="E60" s="19">
        <v>44939</v>
      </c>
      <c r="F60" s="13" t="s">
        <v>49</v>
      </c>
      <c r="G60" s="37" t="s">
        <v>192</v>
      </c>
      <c r="H60" s="37" t="s">
        <v>193</v>
      </c>
      <c r="I60" s="51" t="s">
        <v>52</v>
      </c>
      <c r="J60" s="51" t="s">
        <v>53</v>
      </c>
      <c r="K60" s="51" t="s">
        <v>54</v>
      </c>
      <c r="L60" s="55">
        <v>90000</v>
      </c>
      <c r="M60" s="56"/>
      <c r="N60" s="57">
        <f t="shared" si="17"/>
        <v>90000</v>
      </c>
      <c r="O60" s="58">
        <f t="shared" si="8"/>
        <v>0</v>
      </c>
      <c r="P60" s="59" t="s">
        <v>54</v>
      </c>
      <c r="Q60" s="59" t="s">
        <v>54</v>
      </c>
      <c r="R60" s="76" t="s">
        <v>56</v>
      </c>
    </row>
    <row r="61" customFormat="1" ht="36" spans="1:18">
      <c r="A61" s="17" t="s">
        <v>46</v>
      </c>
      <c r="B61" s="17" t="s">
        <v>47</v>
      </c>
      <c r="C61" s="18">
        <v>44907</v>
      </c>
      <c r="D61" s="13" t="s">
        <v>48</v>
      </c>
      <c r="E61" s="19">
        <v>44939</v>
      </c>
      <c r="F61" s="13" t="s">
        <v>49</v>
      </c>
      <c r="G61" s="37" t="s">
        <v>192</v>
      </c>
      <c r="H61" s="37" t="s">
        <v>193</v>
      </c>
      <c r="I61" s="51" t="s">
        <v>52</v>
      </c>
      <c r="J61" s="51" t="s">
        <v>53</v>
      </c>
      <c r="K61" s="51" t="s">
        <v>54</v>
      </c>
      <c r="L61" s="55">
        <v>2410000</v>
      </c>
      <c r="M61" s="56">
        <v>2239200</v>
      </c>
      <c r="N61" s="57">
        <f t="shared" si="17"/>
        <v>170800</v>
      </c>
      <c r="O61" s="58">
        <f t="shared" si="8"/>
        <v>0.929128630705394</v>
      </c>
      <c r="P61" s="59" t="s">
        <v>54</v>
      </c>
      <c r="Q61" s="59" t="s">
        <v>54</v>
      </c>
      <c r="R61" s="59" t="s">
        <v>163</v>
      </c>
    </row>
    <row r="62" customFormat="1" ht="36" spans="1:18">
      <c r="A62" s="17" t="s">
        <v>46</v>
      </c>
      <c r="B62" s="17" t="s">
        <v>47</v>
      </c>
      <c r="C62" s="18">
        <v>44907</v>
      </c>
      <c r="D62" s="13" t="s">
        <v>48</v>
      </c>
      <c r="E62" s="19">
        <v>44939</v>
      </c>
      <c r="F62" s="13" t="s">
        <v>49</v>
      </c>
      <c r="G62" s="20" t="s">
        <v>192</v>
      </c>
      <c r="H62" s="25" t="s">
        <v>194</v>
      </c>
      <c r="I62" s="51" t="s">
        <v>52</v>
      </c>
      <c r="J62" s="51" t="s">
        <v>53</v>
      </c>
      <c r="K62" s="51" t="s">
        <v>54</v>
      </c>
      <c r="L62" s="72">
        <v>2650000</v>
      </c>
      <c r="M62" s="56">
        <v>2637300</v>
      </c>
      <c r="N62" s="57">
        <f t="shared" si="17"/>
        <v>12700</v>
      </c>
      <c r="O62" s="58">
        <f t="shared" si="8"/>
        <v>0.995207547169811</v>
      </c>
      <c r="P62" s="59" t="s">
        <v>54</v>
      </c>
      <c r="Q62" s="59" t="s">
        <v>54</v>
      </c>
      <c r="R62" s="76" t="s">
        <v>56</v>
      </c>
    </row>
    <row r="63" customFormat="1" ht="29" customHeight="1" spans="1:18">
      <c r="A63" s="14" t="s">
        <v>23</v>
      </c>
      <c r="B63" s="14"/>
      <c r="C63" s="15"/>
      <c r="D63" s="14"/>
      <c r="E63" s="15"/>
      <c r="F63" s="14"/>
      <c r="G63" s="16"/>
      <c r="H63" s="14"/>
      <c r="I63" s="14"/>
      <c r="J63" s="14"/>
      <c r="K63" s="14"/>
      <c r="L63" s="68">
        <f t="shared" ref="L63:N63" si="19">SUBTOTAL(9,L60:L62)</f>
        <v>5150000</v>
      </c>
      <c r="M63" s="69">
        <f t="shared" si="19"/>
        <v>4876500</v>
      </c>
      <c r="N63" s="68">
        <f t="shared" si="19"/>
        <v>273500</v>
      </c>
      <c r="O63" s="53">
        <f t="shared" si="8"/>
        <v>0.946893203883495</v>
      </c>
      <c r="P63" s="71"/>
      <c r="Q63" s="68"/>
      <c r="R63" s="71"/>
    </row>
    <row r="64" customFormat="1" ht="36" spans="1:18">
      <c r="A64" s="17" t="s">
        <v>46</v>
      </c>
      <c r="B64" s="17" t="s">
        <v>47</v>
      </c>
      <c r="C64" s="18">
        <v>44907</v>
      </c>
      <c r="D64" s="13" t="s">
        <v>48</v>
      </c>
      <c r="E64" s="19">
        <v>44939</v>
      </c>
      <c r="F64" s="13" t="s">
        <v>49</v>
      </c>
      <c r="G64" s="20" t="s">
        <v>195</v>
      </c>
      <c r="H64" s="20" t="s">
        <v>196</v>
      </c>
      <c r="I64" s="51" t="s">
        <v>52</v>
      </c>
      <c r="J64" s="51" t="s">
        <v>53</v>
      </c>
      <c r="K64" s="51" t="s">
        <v>54</v>
      </c>
      <c r="L64" s="55">
        <v>2030000</v>
      </c>
      <c r="M64" s="56">
        <v>2030000</v>
      </c>
      <c r="N64" s="57">
        <f t="shared" ref="N64:N67" si="20">L64-M64</f>
        <v>0</v>
      </c>
      <c r="O64" s="58">
        <f t="shared" si="8"/>
        <v>1</v>
      </c>
      <c r="P64" s="59" t="s">
        <v>54</v>
      </c>
      <c r="Q64" s="62" t="s">
        <v>55</v>
      </c>
      <c r="R64" s="76" t="s">
        <v>113</v>
      </c>
    </row>
    <row r="65" customFormat="1" ht="36" spans="1:18">
      <c r="A65" s="17" t="s">
        <v>46</v>
      </c>
      <c r="B65" s="17" t="s">
        <v>47</v>
      </c>
      <c r="C65" s="18">
        <v>44907</v>
      </c>
      <c r="D65" s="13" t="s">
        <v>48</v>
      </c>
      <c r="E65" s="19">
        <v>44939</v>
      </c>
      <c r="F65" s="13" t="s">
        <v>49</v>
      </c>
      <c r="G65" s="20" t="s">
        <v>195</v>
      </c>
      <c r="H65" s="20" t="s">
        <v>197</v>
      </c>
      <c r="I65" s="51" t="s">
        <v>52</v>
      </c>
      <c r="J65" s="51" t="s">
        <v>53</v>
      </c>
      <c r="K65" s="51" t="s">
        <v>54</v>
      </c>
      <c r="L65" s="55">
        <v>250000</v>
      </c>
      <c r="M65" s="56">
        <v>249983</v>
      </c>
      <c r="N65" s="57">
        <f t="shared" si="20"/>
        <v>17</v>
      </c>
      <c r="O65" s="58">
        <f t="shared" si="8"/>
        <v>0.999932</v>
      </c>
      <c r="P65" s="59" t="s">
        <v>54</v>
      </c>
      <c r="Q65" s="62" t="s">
        <v>55</v>
      </c>
      <c r="R65" s="76" t="s">
        <v>113</v>
      </c>
    </row>
    <row r="66" customFormat="1" ht="32" customHeight="1" spans="1:18">
      <c r="A66" s="14" t="s">
        <v>24</v>
      </c>
      <c r="B66" s="14"/>
      <c r="C66" s="15"/>
      <c r="D66" s="14"/>
      <c r="E66" s="15"/>
      <c r="F66" s="14"/>
      <c r="G66" s="16"/>
      <c r="H66" s="14"/>
      <c r="I66" s="14"/>
      <c r="J66" s="14"/>
      <c r="K66" s="14"/>
      <c r="L66" s="68">
        <f t="shared" ref="L66:N66" si="21">SUBTOTAL(9,L64:L65)</f>
        <v>2280000</v>
      </c>
      <c r="M66" s="69">
        <f t="shared" si="21"/>
        <v>2279983</v>
      </c>
      <c r="N66" s="68">
        <f t="shared" si="21"/>
        <v>17</v>
      </c>
      <c r="O66" s="53">
        <f t="shared" si="8"/>
        <v>0.999992543859649</v>
      </c>
      <c r="P66" s="71"/>
      <c r="Q66" s="68"/>
      <c r="R66" s="71"/>
    </row>
    <row r="67" s="1" customFormat="1" ht="43" customHeight="1" spans="1:18">
      <c r="A67" s="13" t="s">
        <v>184</v>
      </c>
      <c r="B67" s="25" t="s">
        <v>185</v>
      </c>
      <c r="C67" s="18">
        <v>45057</v>
      </c>
      <c r="D67" s="13" t="s">
        <v>186</v>
      </c>
      <c r="E67" s="18">
        <v>45087</v>
      </c>
      <c r="F67" s="13" t="s">
        <v>187</v>
      </c>
      <c r="G67" s="41" t="s">
        <v>198</v>
      </c>
      <c r="H67" s="39" t="s">
        <v>199</v>
      </c>
      <c r="I67" s="51" t="s">
        <v>52</v>
      </c>
      <c r="J67" s="74" t="s">
        <v>74</v>
      </c>
      <c r="K67" s="63" t="s">
        <v>55</v>
      </c>
      <c r="L67" s="73">
        <v>250000</v>
      </c>
      <c r="M67" s="56">
        <v>200000</v>
      </c>
      <c r="N67" s="65">
        <f t="shared" si="20"/>
        <v>50000</v>
      </c>
      <c r="O67" s="66">
        <f t="shared" si="8"/>
        <v>0.8</v>
      </c>
      <c r="P67" s="63" t="s">
        <v>55</v>
      </c>
      <c r="Q67" s="73" t="s">
        <v>55</v>
      </c>
      <c r="R67" s="76" t="s">
        <v>56</v>
      </c>
    </row>
    <row r="68" customFormat="1" ht="31" customHeight="1" spans="1:18">
      <c r="A68" s="14" t="s">
        <v>27</v>
      </c>
      <c r="B68" s="14"/>
      <c r="C68" s="15"/>
      <c r="D68" s="14"/>
      <c r="E68" s="15"/>
      <c r="F68" s="14"/>
      <c r="G68" s="16"/>
      <c r="H68" s="14"/>
      <c r="I68" s="14"/>
      <c r="J68" s="14"/>
      <c r="K68" s="14"/>
      <c r="L68" s="68">
        <f t="shared" ref="L68:N68" si="22">SUBTOTAL(9,L67:L67)</f>
        <v>250000</v>
      </c>
      <c r="M68" s="69">
        <f t="shared" si="22"/>
        <v>200000</v>
      </c>
      <c r="N68" s="68">
        <f t="shared" si="22"/>
        <v>50000</v>
      </c>
      <c r="O68" s="53">
        <f t="shared" si="8"/>
        <v>0.8</v>
      </c>
      <c r="P68" s="71"/>
      <c r="Q68" s="68"/>
      <c r="R68" s="71"/>
    </row>
    <row r="69" customFormat="1" ht="54" customHeight="1" spans="1:18">
      <c r="A69" s="13" t="s">
        <v>70</v>
      </c>
      <c r="B69" s="22" t="s">
        <v>71</v>
      </c>
      <c r="C69" s="18">
        <v>44727</v>
      </c>
      <c r="D69" s="13" t="s">
        <v>72</v>
      </c>
      <c r="E69" s="18">
        <v>45107</v>
      </c>
      <c r="F69" s="23" t="s">
        <v>80</v>
      </c>
      <c r="G69" s="30" t="s">
        <v>200</v>
      </c>
      <c r="H69" s="20" t="s">
        <v>201</v>
      </c>
      <c r="I69" s="51" t="s">
        <v>52</v>
      </c>
      <c r="J69" s="74" t="s">
        <v>74</v>
      </c>
      <c r="K69" s="63" t="s">
        <v>54</v>
      </c>
      <c r="L69" s="124">
        <v>600000</v>
      </c>
      <c r="M69" s="125">
        <v>600000</v>
      </c>
      <c r="N69" s="126">
        <f>L69-M69</f>
        <v>0</v>
      </c>
      <c r="O69" s="58">
        <f t="shared" si="8"/>
        <v>1</v>
      </c>
      <c r="P69" s="63" t="s">
        <v>55</v>
      </c>
      <c r="Q69" s="73" t="s">
        <v>55</v>
      </c>
      <c r="R69" s="76" t="s">
        <v>56</v>
      </c>
    </row>
    <row r="70" customFormat="1" ht="38" customHeight="1" spans="1:18">
      <c r="A70" s="120" t="s">
        <v>25</v>
      </c>
      <c r="B70" s="121"/>
      <c r="C70" s="122"/>
      <c r="D70" s="121"/>
      <c r="E70" s="122"/>
      <c r="F70" s="121"/>
      <c r="G70" s="121"/>
      <c r="H70" s="123"/>
      <c r="I70" s="42"/>
      <c r="J70" s="42"/>
      <c r="K70" s="42"/>
      <c r="L70" s="68">
        <f t="shared" ref="L70:N70" si="23">SUBTOTAL(9,L69:L69)</f>
        <v>600000</v>
      </c>
      <c r="M70" s="69">
        <f t="shared" si="23"/>
        <v>600000</v>
      </c>
      <c r="N70" s="68">
        <f t="shared" si="23"/>
        <v>0</v>
      </c>
      <c r="O70" s="53">
        <f t="shared" si="8"/>
        <v>1</v>
      </c>
      <c r="P70" s="75"/>
      <c r="Q70" s="75"/>
      <c r="R70" s="75"/>
    </row>
    <row r="71" customFormat="1" spans="3:15">
      <c r="C71" s="2"/>
      <c r="E71" s="2"/>
      <c r="G71" s="3"/>
      <c r="I71" s="4"/>
      <c r="J71" s="4"/>
      <c r="K71" s="4"/>
      <c r="M71" s="79"/>
      <c r="O71" s="6"/>
    </row>
    <row r="72" customFormat="1" spans="3:15">
      <c r="C72" s="2"/>
      <c r="E72" s="2"/>
      <c r="G72" s="3"/>
      <c r="I72" s="4"/>
      <c r="J72" s="4"/>
      <c r="K72" s="4"/>
      <c r="M72" s="79"/>
      <c r="O72" s="6"/>
    </row>
    <row r="73" customFormat="1" spans="3:15">
      <c r="C73" s="2"/>
      <c r="E73" s="2"/>
      <c r="G73" s="3"/>
      <c r="I73" s="4"/>
      <c r="J73" s="4"/>
      <c r="K73" s="4"/>
      <c r="M73" s="79"/>
      <c r="O73" s="6"/>
    </row>
    <row r="74" customFormat="1" spans="3:15">
      <c r="C74" s="2"/>
      <c r="E74" s="2"/>
      <c r="G74" s="3"/>
      <c r="I74" s="4"/>
      <c r="J74" s="4"/>
      <c r="K74" s="4"/>
      <c r="M74" s="79"/>
      <c r="O74" s="6"/>
    </row>
    <row r="75" customFormat="1" spans="3:15">
      <c r="C75" s="2"/>
      <c r="E75" s="2"/>
      <c r="G75" s="3"/>
      <c r="I75" s="4"/>
      <c r="J75" s="4"/>
      <c r="K75" s="4"/>
      <c r="M75" s="79"/>
      <c r="O75" s="6"/>
    </row>
    <row r="76" customFormat="1" spans="3:15">
      <c r="C76" s="2"/>
      <c r="E76" s="2"/>
      <c r="G76" s="3"/>
      <c r="I76" s="4"/>
      <c r="J76" s="4"/>
      <c r="K76" s="4"/>
      <c r="M76" s="79"/>
      <c r="O76" s="6"/>
    </row>
    <row r="77" customFormat="1" spans="3:15">
      <c r="C77" s="2"/>
      <c r="E77" s="2"/>
      <c r="G77" s="3"/>
      <c r="I77" s="4"/>
      <c r="J77" s="4"/>
      <c r="K77" s="4"/>
      <c r="M77" s="79"/>
      <c r="O77" s="6"/>
    </row>
    <row r="78" customFormat="1" spans="3:15">
      <c r="C78" s="2"/>
      <c r="E78" s="2"/>
      <c r="G78" s="3"/>
      <c r="I78" s="4"/>
      <c r="J78" s="4"/>
      <c r="K78" s="4"/>
      <c r="M78" s="79"/>
      <c r="O78" s="6"/>
    </row>
    <row r="79" customFormat="1" spans="3:15">
      <c r="C79" s="2"/>
      <c r="E79" s="2"/>
      <c r="G79" s="3"/>
      <c r="I79" s="4"/>
      <c r="J79" s="4"/>
      <c r="K79" s="4"/>
      <c r="M79" s="79"/>
      <c r="O79" s="6"/>
    </row>
    <row r="80" customFormat="1" spans="3:15">
      <c r="C80" s="2"/>
      <c r="E80" s="2"/>
      <c r="G80" s="3"/>
      <c r="I80" s="4"/>
      <c r="J80" s="4"/>
      <c r="K80" s="4"/>
      <c r="M80" s="79"/>
      <c r="O80" s="6"/>
    </row>
    <row r="81" customFormat="1" spans="3:15">
      <c r="C81" s="2"/>
      <c r="E81" s="2"/>
      <c r="G81" s="3"/>
      <c r="I81" s="4"/>
      <c r="J81" s="4"/>
      <c r="K81" s="4"/>
      <c r="M81" s="79"/>
      <c r="O81" s="6"/>
    </row>
    <row r="82" customFormat="1" spans="3:15">
      <c r="C82" s="2"/>
      <c r="E82" s="2"/>
      <c r="G82" s="3"/>
      <c r="I82" s="4"/>
      <c r="J82" s="4"/>
      <c r="K82" s="4"/>
      <c r="M82" s="79"/>
      <c r="O82" s="6"/>
    </row>
    <row r="83" customFormat="1" spans="3:15">
      <c r="C83" s="2"/>
      <c r="E83" s="2"/>
      <c r="G83" s="3"/>
      <c r="I83" s="4"/>
      <c r="J83" s="4"/>
      <c r="K83" s="4"/>
      <c r="M83" s="79"/>
      <c r="O83" s="6"/>
    </row>
    <row r="84" customFormat="1" spans="3:15">
      <c r="C84" s="2"/>
      <c r="E84" s="2"/>
      <c r="G84" s="3"/>
      <c r="I84" s="4"/>
      <c r="J84" s="4"/>
      <c r="K84" s="4"/>
      <c r="M84" s="79"/>
      <c r="O84" s="6"/>
    </row>
    <row r="85" customFormat="1" spans="3:15">
      <c r="C85" s="2"/>
      <c r="E85" s="2"/>
      <c r="G85" s="3"/>
      <c r="I85" s="4"/>
      <c r="J85" s="4"/>
      <c r="K85" s="4"/>
      <c r="M85" s="79"/>
      <c r="O85" s="6"/>
    </row>
    <row r="86" customFormat="1" spans="3:15">
      <c r="C86" s="2"/>
      <c r="E86" s="2"/>
      <c r="G86" s="3"/>
      <c r="I86" s="4"/>
      <c r="J86" s="4"/>
      <c r="K86" s="4"/>
      <c r="M86" s="79"/>
      <c r="O86" s="6"/>
    </row>
    <row r="87" customFormat="1" spans="3:15">
      <c r="C87" s="2"/>
      <c r="E87" s="2"/>
      <c r="G87" s="3"/>
      <c r="I87" s="4"/>
      <c r="J87" s="4"/>
      <c r="K87" s="4"/>
      <c r="M87" s="79"/>
      <c r="O87" s="6"/>
    </row>
    <row r="88" customFormat="1" spans="3:15">
      <c r="C88" s="2"/>
      <c r="E88" s="2"/>
      <c r="G88" s="3"/>
      <c r="I88" s="4"/>
      <c r="J88" s="4"/>
      <c r="K88" s="4"/>
      <c r="M88" s="79"/>
      <c r="O88" s="6"/>
    </row>
    <row r="89" customFormat="1" spans="3:15">
      <c r="C89" s="2"/>
      <c r="E89" s="2"/>
      <c r="G89" s="3"/>
      <c r="I89" s="4"/>
      <c r="J89" s="4"/>
      <c r="K89" s="4"/>
      <c r="M89" s="79"/>
      <c r="O89" s="6"/>
    </row>
    <row r="90" customFormat="1" spans="3:15">
      <c r="C90" s="2"/>
      <c r="E90" s="2"/>
      <c r="G90" s="3"/>
      <c r="I90" s="4"/>
      <c r="J90" s="4"/>
      <c r="K90" s="4"/>
      <c r="M90" s="79"/>
      <c r="O90" s="6"/>
    </row>
    <row r="91" customFormat="1" spans="3:15">
      <c r="C91" s="2"/>
      <c r="E91" s="2"/>
      <c r="G91" s="3"/>
      <c r="I91" s="4"/>
      <c r="J91" s="4"/>
      <c r="K91" s="4"/>
      <c r="M91" s="79"/>
      <c r="O91" s="6"/>
    </row>
    <row r="92" customFormat="1" spans="3:15">
      <c r="C92" s="2"/>
      <c r="E92" s="2"/>
      <c r="G92" s="3"/>
      <c r="I92" s="4"/>
      <c r="J92" s="4"/>
      <c r="K92" s="4"/>
      <c r="M92" s="79"/>
      <c r="O92" s="6"/>
    </row>
    <row r="93" customFormat="1" spans="3:15">
      <c r="C93" s="2"/>
      <c r="E93" s="2"/>
      <c r="G93" s="3"/>
      <c r="I93" s="4"/>
      <c r="J93" s="4"/>
      <c r="K93" s="4"/>
      <c r="M93" s="79"/>
      <c r="O93" s="6"/>
    </row>
    <row r="94" customFormat="1" spans="3:15">
      <c r="C94" s="2"/>
      <c r="E94" s="2"/>
      <c r="G94" s="3"/>
      <c r="I94" s="4"/>
      <c r="J94" s="4"/>
      <c r="K94" s="4"/>
      <c r="M94" s="79"/>
      <c r="O94" s="6"/>
    </row>
    <row r="95" customFormat="1" spans="3:15">
      <c r="C95" s="2"/>
      <c r="E95" s="2"/>
      <c r="G95" s="3"/>
      <c r="I95" s="4"/>
      <c r="J95" s="4"/>
      <c r="K95" s="4"/>
      <c r="M95" s="79"/>
      <c r="O95" s="6"/>
    </row>
    <row r="96" customFormat="1" spans="3:15">
      <c r="C96" s="2"/>
      <c r="E96" s="2"/>
      <c r="G96" s="3"/>
      <c r="I96" s="4"/>
      <c r="J96" s="4"/>
      <c r="K96" s="4"/>
      <c r="M96" s="79"/>
      <c r="O96" s="6"/>
    </row>
    <row r="97" customFormat="1" spans="3:15">
      <c r="C97" s="2"/>
      <c r="E97" s="2"/>
      <c r="G97" s="3"/>
      <c r="I97" s="4"/>
      <c r="J97" s="4"/>
      <c r="K97" s="4"/>
      <c r="M97" s="79"/>
      <c r="O97" s="6"/>
    </row>
    <row r="98" customFormat="1" spans="3:15">
      <c r="C98" s="2"/>
      <c r="E98" s="2"/>
      <c r="G98" s="3"/>
      <c r="I98" s="4"/>
      <c r="J98" s="4"/>
      <c r="K98" s="4"/>
      <c r="M98" s="79"/>
      <c r="O98" s="6"/>
    </row>
    <row r="99" customFormat="1" spans="3:15">
      <c r="C99" s="2"/>
      <c r="E99" s="2"/>
      <c r="G99" s="3"/>
      <c r="I99" s="4"/>
      <c r="J99" s="4"/>
      <c r="K99" s="4"/>
      <c r="M99" s="79"/>
      <c r="O99" s="6"/>
    </row>
    <row r="100" customFormat="1" spans="3:15">
      <c r="C100" s="2"/>
      <c r="E100" s="2"/>
      <c r="G100" s="3"/>
      <c r="I100" s="4"/>
      <c r="J100" s="4"/>
      <c r="K100" s="4"/>
      <c r="M100" s="79"/>
      <c r="O100" s="6"/>
    </row>
    <row r="101" customFormat="1" spans="3:15">
      <c r="C101" s="2"/>
      <c r="E101" s="2"/>
      <c r="G101" s="3"/>
      <c r="I101" s="4"/>
      <c r="J101" s="4"/>
      <c r="K101" s="4"/>
      <c r="M101" s="79"/>
      <c r="O101" s="6"/>
    </row>
    <row r="102" customFormat="1" spans="3:15">
      <c r="C102" s="2"/>
      <c r="E102" s="2"/>
      <c r="G102" s="3"/>
      <c r="I102" s="4"/>
      <c r="J102" s="4"/>
      <c r="K102" s="4"/>
      <c r="M102" s="79"/>
      <c r="O102" s="6"/>
    </row>
    <row r="103" customFormat="1" spans="3:15">
      <c r="C103" s="2"/>
      <c r="E103" s="2"/>
      <c r="G103" s="3"/>
      <c r="I103" s="4"/>
      <c r="J103" s="4"/>
      <c r="K103" s="4"/>
      <c r="M103" s="79"/>
      <c r="O103" s="6"/>
    </row>
    <row r="104" customFormat="1" spans="3:15">
      <c r="C104" s="2"/>
      <c r="E104" s="2"/>
      <c r="G104" s="3"/>
      <c r="I104" s="4"/>
      <c r="J104" s="4"/>
      <c r="K104" s="4"/>
      <c r="M104" s="79"/>
      <c r="O104" s="6"/>
    </row>
    <row r="105" customFormat="1" spans="3:15">
      <c r="C105" s="2"/>
      <c r="E105" s="2"/>
      <c r="G105" s="3"/>
      <c r="I105" s="4"/>
      <c r="J105" s="4"/>
      <c r="K105" s="4"/>
      <c r="M105" s="79"/>
      <c r="O105" s="6"/>
    </row>
    <row r="106" customFormat="1" spans="3:15">
      <c r="C106" s="2"/>
      <c r="E106" s="2"/>
      <c r="G106" s="3"/>
      <c r="I106" s="4"/>
      <c r="J106" s="4"/>
      <c r="K106" s="4"/>
      <c r="M106" s="79"/>
      <c r="O106" s="6"/>
    </row>
    <row r="107" customFormat="1" spans="3:15">
      <c r="C107" s="2"/>
      <c r="E107" s="2"/>
      <c r="G107" s="3"/>
      <c r="I107" s="4"/>
      <c r="J107" s="4"/>
      <c r="K107" s="4"/>
      <c r="M107" s="79"/>
      <c r="O107" s="6"/>
    </row>
    <row r="108" customFormat="1" spans="3:15">
      <c r="C108" s="2"/>
      <c r="E108" s="2"/>
      <c r="G108" s="3"/>
      <c r="I108" s="4"/>
      <c r="J108" s="4"/>
      <c r="K108" s="4"/>
      <c r="M108" s="79"/>
      <c r="O108" s="6"/>
    </row>
    <row r="109" customFormat="1" spans="3:15">
      <c r="C109" s="2"/>
      <c r="E109" s="2"/>
      <c r="G109" s="3"/>
      <c r="I109" s="4"/>
      <c r="J109" s="4"/>
      <c r="K109" s="4"/>
      <c r="M109" s="79"/>
      <c r="O109" s="6"/>
    </row>
    <row r="110" customFormat="1" spans="3:15">
      <c r="C110" s="2"/>
      <c r="E110" s="2"/>
      <c r="G110" s="3"/>
      <c r="I110" s="4"/>
      <c r="J110" s="4"/>
      <c r="K110" s="4"/>
      <c r="M110" s="79"/>
      <c r="O110" s="6"/>
    </row>
    <row r="111" customFormat="1" spans="3:15">
      <c r="C111" s="2"/>
      <c r="E111" s="2"/>
      <c r="G111" s="3"/>
      <c r="I111" s="4"/>
      <c r="J111" s="4"/>
      <c r="K111" s="4"/>
      <c r="M111" s="79"/>
      <c r="O111" s="6"/>
    </row>
    <row r="112" customFormat="1" spans="3:15">
      <c r="C112" s="2"/>
      <c r="E112" s="2"/>
      <c r="G112" s="3"/>
      <c r="I112" s="4"/>
      <c r="J112" s="4"/>
      <c r="K112" s="4"/>
      <c r="M112" s="79"/>
      <c r="O112" s="6"/>
    </row>
    <row r="113" customFormat="1" spans="3:15">
      <c r="C113" s="2"/>
      <c r="E113" s="2"/>
      <c r="G113" s="3"/>
      <c r="I113" s="4"/>
      <c r="J113" s="4"/>
      <c r="K113" s="4"/>
      <c r="M113" s="79"/>
      <c r="O113" s="6"/>
    </row>
    <row r="114" customFormat="1" spans="3:15">
      <c r="C114" s="2"/>
      <c r="E114" s="2"/>
      <c r="G114" s="3"/>
      <c r="I114" s="4"/>
      <c r="J114" s="4"/>
      <c r="K114" s="4"/>
      <c r="M114" s="79"/>
      <c r="O114" s="6"/>
    </row>
    <row r="115" customFormat="1" spans="3:15">
      <c r="C115" s="2"/>
      <c r="E115" s="2"/>
      <c r="G115" s="3"/>
      <c r="I115" s="4"/>
      <c r="J115" s="4"/>
      <c r="K115" s="4"/>
      <c r="M115" s="79"/>
      <c r="O115" s="6"/>
    </row>
    <row r="116" customFormat="1" spans="3:15">
      <c r="C116" s="2"/>
      <c r="E116" s="2"/>
      <c r="G116" s="3"/>
      <c r="I116" s="4"/>
      <c r="J116" s="4"/>
      <c r="K116" s="4"/>
      <c r="M116" s="79"/>
      <c r="O116" s="6"/>
    </row>
    <row r="117" customFormat="1" spans="3:15">
      <c r="C117" s="2"/>
      <c r="E117" s="2"/>
      <c r="G117" s="3"/>
      <c r="I117" s="4"/>
      <c r="J117" s="4"/>
      <c r="K117" s="4"/>
      <c r="M117" s="79"/>
      <c r="O117" s="6"/>
    </row>
    <row r="118" customFormat="1" spans="3:15">
      <c r="C118" s="2"/>
      <c r="E118" s="2"/>
      <c r="G118" s="3"/>
      <c r="I118" s="4"/>
      <c r="J118" s="4"/>
      <c r="K118" s="4"/>
      <c r="M118" s="79"/>
      <c r="O118" s="6"/>
    </row>
    <row r="119" customFormat="1" spans="3:15">
      <c r="C119" s="2"/>
      <c r="E119" s="2"/>
      <c r="G119" s="3"/>
      <c r="I119" s="4"/>
      <c r="J119" s="4"/>
      <c r="K119" s="4"/>
      <c r="M119" s="79"/>
      <c r="O119" s="6"/>
    </row>
    <row r="120" customFormat="1" spans="3:15">
      <c r="C120" s="2"/>
      <c r="E120" s="2"/>
      <c r="G120" s="3"/>
      <c r="I120" s="4"/>
      <c r="J120" s="4"/>
      <c r="K120" s="4"/>
      <c r="M120" s="79"/>
      <c r="O120" s="6"/>
    </row>
    <row r="121" customFormat="1" spans="3:15">
      <c r="C121" s="2"/>
      <c r="E121" s="2"/>
      <c r="G121" s="3"/>
      <c r="I121" s="4"/>
      <c r="J121" s="4"/>
      <c r="K121" s="4"/>
      <c r="M121" s="79"/>
      <c r="O121" s="6"/>
    </row>
    <row r="122" customFormat="1" spans="3:15">
      <c r="C122" s="2"/>
      <c r="E122" s="2"/>
      <c r="G122" s="3"/>
      <c r="I122" s="4"/>
      <c r="J122" s="4"/>
      <c r="K122" s="4"/>
      <c r="M122" s="79"/>
      <c r="O122" s="6"/>
    </row>
    <row r="123" customFormat="1" spans="3:15">
      <c r="C123" s="2"/>
      <c r="E123" s="2"/>
      <c r="G123" s="3"/>
      <c r="I123" s="4"/>
      <c r="J123" s="4"/>
      <c r="K123" s="4"/>
      <c r="M123" s="79"/>
      <c r="O123" s="6"/>
    </row>
    <row r="124" customFormat="1" spans="3:15">
      <c r="C124" s="2"/>
      <c r="E124" s="2"/>
      <c r="G124" s="3"/>
      <c r="I124" s="4"/>
      <c r="J124" s="4"/>
      <c r="K124" s="4"/>
      <c r="M124" s="79"/>
      <c r="O124" s="6"/>
    </row>
    <row r="125" customFormat="1" spans="3:15">
      <c r="C125" s="2"/>
      <c r="E125" s="2"/>
      <c r="G125" s="3"/>
      <c r="I125" s="4"/>
      <c r="J125" s="4"/>
      <c r="K125" s="4"/>
      <c r="M125" s="79"/>
      <c r="O125" s="6"/>
    </row>
    <row r="126" customFormat="1" spans="3:15">
      <c r="C126" s="2"/>
      <c r="E126" s="2"/>
      <c r="G126" s="3"/>
      <c r="I126" s="4"/>
      <c r="J126" s="4"/>
      <c r="K126" s="4"/>
      <c r="M126" s="79"/>
      <c r="O126" s="6"/>
    </row>
    <row r="127" customFormat="1" spans="3:15">
      <c r="C127" s="2"/>
      <c r="E127" s="2"/>
      <c r="G127" s="3"/>
      <c r="I127" s="4"/>
      <c r="J127" s="4"/>
      <c r="K127" s="4"/>
      <c r="M127" s="79"/>
      <c r="O127" s="6"/>
    </row>
    <row r="128" customFormat="1" spans="3:15">
      <c r="C128" s="2"/>
      <c r="E128" s="2"/>
      <c r="G128" s="3"/>
      <c r="I128" s="4"/>
      <c r="J128" s="4"/>
      <c r="K128" s="4"/>
      <c r="M128" s="79"/>
      <c r="O128" s="6"/>
    </row>
    <row r="129" customFormat="1" spans="3:15">
      <c r="C129" s="2"/>
      <c r="E129" s="2"/>
      <c r="G129" s="3"/>
      <c r="I129" s="4"/>
      <c r="J129" s="4"/>
      <c r="K129" s="4"/>
      <c r="M129" s="79"/>
      <c r="O129" s="6"/>
    </row>
    <row r="130" customFormat="1" spans="3:15">
      <c r="C130" s="2"/>
      <c r="E130" s="2"/>
      <c r="G130" s="3"/>
      <c r="I130" s="4"/>
      <c r="J130" s="4"/>
      <c r="K130" s="4"/>
      <c r="M130" s="79"/>
      <c r="O130" s="6"/>
    </row>
    <row r="131" customFormat="1" spans="3:15">
      <c r="C131" s="2"/>
      <c r="E131" s="2"/>
      <c r="G131" s="3"/>
      <c r="I131" s="4"/>
      <c r="J131" s="4"/>
      <c r="K131" s="4"/>
      <c r="M131" s="79"/>
      <c r="O131" s="6"/>
    </row>
    <row r="132" customFormat="1" spans="3:15">
      <c r="C132" s="2"/>
      <c r="E132" s="2"/>
      <c r="G132" s="3"/>
      <c r="I132" s="4"/>
      <c r="J132" s="4"/>
      <c r="K132" s="4"/>
      <c r="M132" s="79"/>
      <c r="O132" s="6"/>
    </row>
    <row r="133" customFormat="1" spans="3:15">
      <c r="C133" s="2"/>
      <c r="E133" s="2"/>
      <c r="G133" s="3"/>
      <c r="I133" s="4"/>
      <c r="J133" s="4"/>
      <c r="K133" s="4"/>
      <c r="M133" s="79"/>
      <c r="O133" s="6"/>
    </row>
    <row r="134" customFormat="1" spans="3:15">
      <c r="C134" s="2"/>
      <c r="E134" s="2"/>
      <c r="G134" s="3"/>
      <c r="I134" s="4"/>
      <c r="J134" s="4"/>
      <c r="K134" s="4"/>
      <c r="M134" s="79"/>
      <c r="O134" s="6"/>
    </row>
    <row r="135" customFormat="1" spans="3:15">
      <c r="C135" s="2"/>
      <c r="E135" s="2"/>
      <c r="G135" s="3"/>
      <c r="I135" s="4"/>
      <c r="J135" s="4"/>
      <c r="K135" s="4"/>
      <c r="M135" s="79"/>
      <c r="O135" s="6"/>
    </row>
    <row r="136" customFormat="1" spans="3:15">
      <c r="C136" s="2"/>
      <c r="E136" s="2"/>
      <c r="G136" s="3"/>
      <c r="I136" s="4"/>
      <c r="J136" s="4"/>
      <c r="K136" s="4"/>
      <c r="M136" s="79"/>
      <c r="O136" s="6"/>
    </row>
    <row r="137" customFormat="1" spans="3:15">
      <c r="C137" s="2"/>
      <c r="E137" s="2"/>
      <c r="G137" s="3"/>
      <c r="I137" s="4"/>
      <c r="J137" s="4"/>
      <c r="K137" s="4"/>
      <c r="M137" s="79"/>
      <c r="O137" s="6"/>
    </row>
    <row r="138" customFormat="1" spans="3:15">
      <c r="C138" s="2"/>
      <c r="E138" s="2"/>
      <c r="G138" s="3"/>
      <c r="I138" s="4"/>
      <c r="J138" s="4"/>
      <c r="K138" s="4"/>
      <c r="M138" s="79"/>
      <c r="O138" s="6"/>
    </row>
    <row r="139" customFormat="1" spans="3:15">
      <c r="C139" s="2"/>
      <c r="E139" s="2"/>
      <c r="G139" s="3"/>
      <c r="I139" s="4"/>
      <c r="J139" s="4"/>
      <c r="K139" s="4"/>
      <c r="M139" s="79"/>
      <c r="O139" s="6"/>
    </row>
    <row r="140" customFormat="1" spans="3:15">
      <c r="C140" s="2"/>
      <c r="E140" s="2"/>
      <c r="G140" s="3"/>
      <c r="I140" s="4"/>
      <c r="J140" s="4"/>
      <c r="K140" s="4"/>
      <c r="M140" s="79"/>
      <c r="O140" s="6"/>
    </row>
    <row r="141" customFormat="1" spans="3:15">
      <c r="C141" s="2"/>
      <c r="E141" s="2"/>
      <c r="G141" s="3"/>
      <c r="I141" s="4"/>
      <c r="J141" s="4"/>
      <c r="K141" s="4"/>
      <c r="M141" s="79"/>
      <c r="O141" s="6"/>
    </row>
    <row r="142" customFormat="1" spans="3:15">
      <c r="C142" s="2"/>
      <c r="E142" s="2"/>
      <c r="G142" s="3"/>
      <c r="I142" s="4"/>
      <c r="J142" s="4"/>
      <c r="K142" s="4"/>
      <c r="M142" s="79"/>
      <c r="O142" s="6"/>
    </row>
    <row r="143" customFormat="1" spans="3:15">
      <c r="C143" s="2"/>
      <c r="E143" s="2"/>
      <c r="G143" s="3"/>
      <c r="I143" s="4"/>
      <c r="J143" s="4"/>
      <c r="K143" s="4"/>
      <c r="M143" s="79"/>
      <c r="O143" s="6"/>
    </row>
    <row r="144" customFormat="1" spans="3:15">
      <c r="C144" s="2"/>
      <c r="E144" s="2"/>
      <c r="G144" s="3"/>
      <c r="I144" s="4"/>
      <c r="J144" s="4"/>
      <c r="K144" s="4"/>
      <c r="M144" s="79"/>
      <c r="O144" s="6"/>
    </row>
    <row r="145" customFormat="1" spans="3:15">
      <c r="C145" s="2"/>
      <c r="E145" s="2"/>
      <c r="G145" s="3"/>
      <c r="I145" s="4"/>
      <c r="J145" s="4"/>
      <c r="K145" s="4"/>
      <c r="M145" s="79"/>
      <c r="O145" s="6"/>
    </row>
    <row r="146" customFormat="1" spans="3:15">
      <c r="C146" s="2"/>
      <c r="E146" s="2"/>
      <c r="G146" s="3"/>
      <c r="I146" s="4"/>
      <c r="J146" s="4"/>
      <c r="K146" s="4"/>
      <c r="M146" s="79"/>
      <c r="O146" s="6"/>
    </row>
    <row r="147" customFormat="1" spans="3:15">
      <c r="C147" s="2"/>
      <c r="E147" s="2"/>
      <c r="G147" s="3"/>
      <c r="I147" s="4"/>
      <c r="J147" s="4"/>
      <c r="K147" s="4"/>
      <c r="M147" s="79"/>
      <c r="O147" s="6"/>
    </row>
    <row r="148" customFormat="1" spans="3:15">
      <c r="C148" s="2"/>
      <c r="E148" s="2"/>
      <c r="G148" s="3"/>
      <c r="I148" s="4"/>
      <c r="J148" s="4"/>
      <c r="K148" s="4"/>
      <c r="M148" s="79"/>
      <c r="O148" s="6"/>
    </row>
    <row r="149" customFormat="1" spans="3:15">
      <c r="C149" s="2"/>
      <c r="E149" s="2"/>
      <c r="G149" s="3"/>
      <c r="I149" s="4"/>
      <c r="J149" s="4"/>
      <c r="K149" s="4"/>
      <c r="M149" s="79"/>
      <c r="O149" s="6"/>
    </row>
    <row r="150" customFormat="1" spans="3:15">
      <c r="C150" s="2"/>
      <c r="E150" s="2"/>
      <c r="G150" s="3"/>
      <c r="I150" s="4"/>
      <c r="J150" s="4"/>
      <c r="K150" s="4"/>
      <c r="M150" s="79"/>
      <c r="O150" s="6"/>
    </row>
    <row r="151" customFormat="1" spans="3:15">
      <c r="C151" s="2"/>
      <c r="E151" s="2"/>
      <c r="G151" s="3"/>
      <c r="I151" s="4"/>
      <c r="J151" s="4"/>
      <c r="K151" s="4"/>
      <c r="M151" s="79"/>
      <c r="O151" s="6"/>
    </row>
    <row r="152" customFormat="1" spans="3:15">
      <c r="C152" s="2"/>
      <c r="E152" s="2"/>
      <c r="G152" s="3"/>
      <c r="I152" s="4"/>
      <c r="J152" s="4"/>
      <c r="K152" s="4"/>
      <c r="M152" s="79"/>
      <c r="O152" s="6"/>
    </row>
    <row r="153" customFormat="1" spans="3:15">
      <c r="C153" s="2"/>
      <c r="E153" s="2"/>
      <c r="G153" s="3"/>
      <c r="I153" s="4"/>
      <c r="J153" s="4"/>
      <c r="K153" s="4"/>
      <c r="M153" s="79"/>
      <c r="O153" s="6"/>
    </row>
    <row r="154" customFormat="1" spans="3:15">
      <c r="C154" s="2"/>
      <c r="E154" s="2"/>
      <c r="G154" s="3"/>
      <c r="I154" s="4"/>
      <c r="J154" s="4"/>
      <c r="K154" s="4"/>
      <c r="M154" s="79"/>
      <c r="O154" s="6"/>
    </row>
    <row r="155" customFormat="1" spans="3:15">
      <c r="C155" s="2"/>
      <c r="E155" s="2"/>
      <c r="G155" s="3"/>
      <c r="I155" s="4"/>
      <c r="J155" s="4"/>
      <c r="K155" s="4"/>
      <c r="M155" s="79"/>
      <c r="O155" s="6"/>
    </row>
    <row r="156" customFormat="1" spans="3:15">
      <c r="C156" s="2"/>
      <c r="E156" s="2"/>
      <c r="G156" s="3"/>
      <c r="I156" s="4"/>
      <c r="J156" s="4"/>
      <c r="K156" s="4"/>
      <c r="M156" s="79"/>
      <c r="O156" s="6"/>
    </row>
    <row r="157" customFormat="1" spans="3:15">
      <c r="C157" s="2"/>
      <c r="E157" s="2"/>
      <c r="G157" s="3"/>
      <c r="I157" s="4"/>
      <c r="J157" s="4"/>
      <c r="K157" s="4"/>
      <c r="M157" s="79"/>
      <c r="O157" s="6"/>
    </row>
    <row r="158" customFormat="1" spans="3:15">
      <c r="C158" s="2"/>
      <c r="E158" s="2"/>
      <c r="G158" s="3"/>
      <c r="I158" s="4"/>
      <c r="J158" s="4"/>
      <c r="K158" s="4"/>
      <c r="M158" s="79"/>
      <c r="O158" s="6"/>
    </row>
    <row r="159" customFormat="1" spans="3:15">
      <c r="C159" s="2"/>
      <c r="E159" s="2"/>
      <c r="G159" s="3"/>
      <c r="I159" s="4"/>
      <c r="J159" s="4"/>
      <c r="K159" s="4"/>
      <c r="M159" s="79"/>
      <c r="O159" s="6"/>
    </row>
    <row r="160" customFormat="1" spans="3:15">
      <c r="C160" s="2"/>
      <c r="E160" s="2"/>
      <c r="G160" s="3"/>
      <c r="I160" s="4"/>
      <c r="J160" s="4"/>
      <c r="K160" s="4"/>
      <c r="M160" s="79"/>
      <c r="O160" s="6"/>
    </row>
    <row r="161" customFormat="1" spans="3:15">
      <c r="C161" s="2"/>
      <c r="E161" s="2"/>
      <c r="G161" s="3"/>
      <c r="I161" s="4"/>
      <c r="J161" s="4"/>
      <c r="K161" s="4"/>
      <c r="M161" s="79"/>
      <c r="O161" s="6"/>
    </row>
    <row r="162" customFormat="1" spans="3:15">
      <c r="C162" s="2"/>
      <c r="E162" s="2"/>
      <c r="G162" s="3"/>
      <c r="I162" s="4"/>
      <c r="J162" s="4"/>
      <c r="K162" s="4"/>
      <c r="M162" s="79"/>
      <c r="O162" s="6"/>
    </row>
    <row r="163" customFormat="1" spans="3:15">
      <c r="C163" s="2"/>
      <c r="E163" s="2"/>
      <c r="G163" s="3"/>
      <c r="I163" s="4"/>
      <c r="J163" s="4"/>
      <c r="K163" s="4"/>
      <c r="M163" s="79"/>
      <c r="O163" s="6"/>
    </row>
    <row r="164" customFormat="1" spans="3:15">
      <c r="C164" s="2"/>
      <c r="E164" s="2"/>
      <c r="G164" s="3"/>
      <c r="I164" s="4"/>
      <c r="J164" s="4"/>
      <c r="K164" s="4"/>
      <c r="M164" s="79"/>
      <c r="O164" s="6"/>
    </row>
    <row r="165" customFormat="1" spans="3:15">
      <c r="C165" s="2"/>
      <c r="E165" s="2"/>
      <c r="G165" s="3"/>
      <c r="I165" s="4"/>
      <c r="J165" s="4"/>
      <c r="K165" s="4"/>
      <c r="M165" s="79"/>
      <c r="O165" s="6"/>
    </row>
    <row r="166" customFormat="1" spans="3:15">
      <c r="C166" s="2"/>
      <c r="E166" s="2"/>
      <c r="G166" s="3"/>
      <c r="I166" s="4"/>
      <c r="J166" s="4"/>
      <c r="K166" s="4"/>
      <c r="M166" s="79"/>
      <c r="O166" s="6"/>
    </row>
    <row r="167" customFormat="1" spans="3:15">
      <c r="C167" s="2"/>
      <c r="E167" s="2"/>
      <c r="G167" s="3"/>
      <c r="I167" s="4"/>
      <c r="J167" s="4"/>
      <c r="K167" s="4"/>
      <c r="M167" s="79"/>
      <c r="O167" s="6"/>
    </row>
  </sheetData>
  <mergeCells count="18">
    <mergeCell ref="A1:R1"/>
    <mergeCell ref="A2:E2"/>
    <mergeCell ref="A4:K4"/>
    <mergeCell ref="A18:K18"/>
    <mergeCell ref="A20:K20"/>
    <mergeCell ref="A26:K26"/>
    <mergeCell ref="A28:K28"/>
    <mergeCell ref="A30:K30"/>
    <mergeCell ref="A33:K33"/>
    <mergeCell ref="A35:K35"/>
    <mergeCell ref="A44:K44"/>
    <mergeCell ref="A51:K51"/>
    <mergeCell ref="A56:K56"/>
    <mergeCell ref="A59:K59"/>
    <mergeCell ref="A63:K63"/>
    <mergeCell ref="A66:K66"/>
    <mergeCell ref="A68:K68"/>
    <mergeCell ref="A70:H70"/>
  </mergeCells>
  <pageMargins left="0.751388888888889" right="0.751388888888889" top="1" bottom="1" header="0.511805555555556" footer="0.511805555555556"/>
  <pageSetup paperSize="8" scale="90" fitToHeight="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9"/>
  <sheetViews>
    <sheetView workbookViewId="0">
      <selection activeCell="H12" sqref="H12"/>
    </sheetView>
  </sheetViews>
  <sheetFormatPr defaultColWidth="9" defaultRowHeight="13.5" outlineLevelCol="7"/>
  <cols>
    <col min="1" max="1" width="12.225" style="80" customWidth="1"/>
    <col min="2" max="2" width="40.6416666666667" style="3" customWidth="1"/>
    <col min="3" max="3" width="21.5" style="3" customWidth="1"/>
    <col min="4" max="4" width="24" customWidth="1"/>
    <col min="5" max="5" width="24.0666666666667" customWidth="1"/>
    <col min="6" max="6" width="22.6666666666667" customWidth="1"/>
    <col min="7" max="7" width="17.65" style="6" customWidth="1"/>
    <col min="8" max="8" width="25.65" customWidth="1"/>
  </cols>
  <sheetData>
    <row r="1" customFormat="1" ht="29" customHeight="1" spans="1:8">
      <c r="A1" s="81" t="s">
        <v>217</v>
      </c>
      <c r="B1" s="82"/>
      <c r="C1" s="82"/>
      <c r="D1" s="83"/>
      <c r="E1" s="83"/>
      <c r="F1" s="83"/>
      <c r="G1" s="84"/>
      <c r="H1" s="83"/>
    </row>
    <row r="2" customFormat="1" ht="29" customHeight="1" spans="1:8">
      <c r="A2" s="85" t="s">
        <v>1</v>
      </c>
      <c r="B2" s="3"/>
      <c r="C2" s="3"/>
      <c r="D2" s="86"/>
      <c r="E2" s="86"/>
      <c r="F2" s="4" t="s">
        <v>2</v>
      </c>
      <c r="G2" s="46"/>
      <c r="H2" s="4"/>
    </row>
    <row r="3" customFormat="1" ht="33" customHeight="1" spans="1:8">
      <c r="A3" s="87" t="s">
        <v>3</v>
      </c>
      <c r="B3" s="47" t="s">
        <v>4</v>
      </c>
      <c r="C3" s="47" t="s">
        <v>5</v>
      </c>
      <c r="D3" s="74" t="s">
        <v>6</v>
      </c>
      <c r="E3" s="74" t="s">
        <v>7</v>
      </c>
      <c r="F3" s="74" t="s">
        <v>8</v>
      </c>
      <c r="G3" s="88" t="s">
        <v>9</v>
      </c>
      <c r="H3" s="11" t="s">
        <v>10</v>
      </c>
    </row>
    <row r="4" customFormat="1" ht="30" customHeight="1" spans="1:8">
      <c r="A4" s="89" t="s">
        <v>11</v>
      </c>
      <c r="B4" s="90"/>
      <c r="C4" s="91">
        <f>SUM(C5:C19)</f>
        <v>32</v>
      </c>
      <c r="D4" s="92">
        <f>SUM(D5:D19)</f>
        <v>83340000</v>
      </c>
      <c r="E4" s="92">
        <f>SUM(E5:E19)</f>
        <v>60024031.29</v>
      </c>
      <c r="F4" s="92">
        <f>SUM(F5:F19)</f>
        <v>23315968.71</v>
      </c>
      <c r="G4" s="93">
        <f t="shared" ref="G4:G19" si="0">E4/D4</f>
        <v>0.720230757019438</v>
      </c>
      <c r="H4" s="92"/>
    </row>
    <row r="5" customFormat="1" ht="33" customHeight="1" spans="1:8">
      <c r="A5" s="94">
        <v>1</v>
      </c>
      <c r="B5" s="95" t="s">
        <v>12</v>
      </c>
      <c r="C5" s="96">
        <v>5</v>
      </c>
      <c r="D5" s="97">
        <v>17048800</v>
      </c>
      <c r="E5" s="97">
        <v>9125000</v>
      </c>
      <c r="F5" s="98">
        <v>7923800</v>
      </c>
      <c r="G5" s="99">
        <f t="shared" si="0"/>
        <v>0.535228285861762</v>
      </c>
      <c r="H5" s="100"/>
    </row>
    <row r="6" customFormat="1" ht="33" customHeight="1" spans="1:8">
      <c r="A6" s="94">
        <v>2</v>
      </c>
      <c r="B6" s="95" t="s">
        <v>13</v>
      </c>
      <c r="C6" s="96">
        <v>1</v>
      </c>
      <c r="D6" s="97">
        <v>800000</v>
      </c>
      <c r="E6" s="97">
        <v>400000</v>
      </c>
      <c r="F6" s="98">
        <v>400000</v>
      </c>
      <c r="G6" s="99">
        <f t="shared" si="0"/>
        <v>0.5</v>
      </c>
      <c r="H6" s="100"/>
    </row>
    <row r="7" customFormat="1" ht="33" customHeight="1" spans="1:8">
      <c r="A7" s="94">
        <v>3</v>
      </c>
      <c r="B7" s="95" t="s">
        <v>14</v>
      </c>
      <c r="C7" s="96">
        <v>3</v>
      </c>
      <c r="D7" s="97">
        <v>6615200</v>
      </c>
      <c r="E7" s="97">
        <v>4336165.11</v>
      </c>
      <c r="F7" s="98">
        <v>2279034.89</v>
      </c>
      <c r="G7" s="99">
        <f t="shared" si="0"/>
        <v>0.655485111561253</v>
      </c>
      <c r="H7" s="100"/>
    </row>
    <row r="8" customFormat="1" ht="33" customHeight="1" spans="1:8">
      <c r="A8" s="94">
        <v>4</v>
      </c>
      <c r="B8" s="95" t="s">
        <v>15</v>
      </c>
      <c r="C8" s="101">
        <v>1</v>
      </c>
      <c r="D8" s="102">
        <v>3500000</v>
      </c>
      <c r="E8" s="102">
        <v>2980000</v>
      </c>
      <c r="F8" s="102">
        <v>520000</v>
      </c>
      <c r="G8" s="99">
        <f t="shared" si="0"/>
        <v>0.851428571428571</v>
      </c>
      <c r="H8" s="100"/>
    </row>
    <row r="9" customFormat="1" ht="33" customHeight="1" spans="1:8">
      <c r="A9" s="94">
        <v>5</v>
      </c>
      <c r="B9" s="95" t="s">
        <v>16</v>
      </c>
      <c r="C9" s="96">
        <v>1</v>
      </c>
      <c r="D9" s="98">
        <v>2800000</v>
      </c>
      <c r="E9" s="98">
        <v>2800000</v>
      </c>
      <c r="F9" s="98">
        <f>D9-E9</f>
        <v>0</v>
      </c>
      <c r="G9" s="99">
        <f t="shared" si="0"/>
        <v>1</v>
      </c>
      <c r="H9" s="100"/>
    </row>
    <row r="10" customFormat="1" ht="33" customHeight="1" spans="1:8">
      <c r="A10" s="94">
        <v>6</v>
      </c>
      <c r="B10" s="95" t="s">
        <v>17</v>
      </c>
      <c r="C10" s="96">
        <v>2</v>
      </c>
      <c r="D10" s="97">
        <v>991000</v>
      </c>
      <c r="E10" s="97">
        <v>555000</v>
      </c>
      <c r="F10" s="98">
        <v>436000</v>
      </c>
      <c r="G10" s="99">
        <f t="shared" si="0"/>
        <v>0.560040363269425</v>
      </c>
      <c r="H10" s="100"/>
    </row>
    <row r="11" customFormat="1" ht="33" customHeight="1" spans="1:8">
      <c r="A11" s="94">
        <v>7</v>
      </c>
      <c r="B11" s="95" t="s">
        <v>215</v>
      </c>
      <c r="C11" s="96">
        <v>1</v>
      </c>
      <c r="D11" s="98">
        <v>300000</v>
      </c>
      <c r="E11" s="98">
        <v>178800</v>
      </c>
      <c r="F11" s="98">
        <v>121200</v>
      </c>
      <c r="G11" s="99">
        <f t="shared" si="0"/>
        <v>0.596</v>
      </c>
      <c r="H11" s="100"/>
    </row>
    <row r="12" customFormat="1" ht="33" customHeight="1" spans="1:8">
      <c r="A12" s="94">
        <v>8</v>
      </c>
      <c r="B12" s="95" t="s">
        <v>19</v>
      </c>
      <c r="C12" s="96">
        <v>4</v>
      </c>
      <c r="D12" s="98">
        <v>18890000</v>
      </c>
      <c r="E12" s="98">
        <v>15571583.18</v>
      </c>
      <c r="F12" s="98">
        <v>3318416.82</v>
      </c>
      <c r="G12" s="99">
        <f t="shared" si="0"/>
        <v>0.824329443091583</v>
      </c>
      <c r="H12" s="100"/>
    </row>
    <row r="13" customFormat="1" ht="33" customHeight="1" spans="1:8">
      <c r="A13" s="94">
        <v>9</v>
      </c>
      <c r="B13" s="95" t="s">
        <v>20</v>
      </c>
      <c r="C13" s="96">
        <v>3</v>
      </c>
      <c r="D13" s="97">
        <v>11395000</v>
      </c>
      <c r="E13" s="97">
        <v>8500000</v>
      </c>
      <c r="F13" s="98">
        <v>2895000</v>
      </c>
      <c r="G13" s="99">
        <f t="shared" si="0"/>
        <v>0.745941202281702</v>
      </c>
      <c r="H13" s="100"/>
    </row>
    <row r="14" customFormat="1" ht="33" customHeight="1" spans="1:8">
      <c r="A14" s="94">
        <v>10</v>
      </c>
      <c r="B14" s="95" t="s">
        <v>21</v>
      </c>
      <c r="C14" s="101">
        <v>3</v>
      </c>
      <c r="D14" s="102">
        <v>7700000</v>
      </c>
      <c r="E14" s="102">
        <v>3893000</v>
      </c>
      <c r="F14" s="102">
        <v>3807000</v>
      </c>
      <c r="G14" s="99">
        <f t="shared" si="0"/>
        <v>0.505584415584416</v>
      </c>
      <c r="H14" s="100"/>
    </row>
    <row r="15" customFormat="1" ht="33" customHeight="1" spans="1:8">
      <c r="A15" s="94">
        <v>11</v>
      </c>
      <c r="B15" s="95" t="s">
        <v>22</v>
      </c>
      <c r="C15" s="96">
        <v>2</v>
      </c>
      <c r="D15" s="98">
        <v>5020000</v>
      </c>
      <c r="E15" s="98">
        <v>3728000</v>
      </c>
      <c r="F15" s="98">
        <v>1292000</v>
      </c>
      <c r="G15" s="99">
        <f t="shared" si="0"/>
        <v>0.742629482071713</v>
      </c>
      <c r="H15" s="100"/>
    </row>
    <row r="16" customFormat="1" ht="33" customHeight="1" spans="1:8">
      <c r="A16" s="94">
        <v>12</v>
      </c>
      <c r="B16" s="95" t="s">
        <v>23</v>
      </c>
      <c r="C16" s="96">
        <v>2</v>
      </c>
      <c r="D16" s="98">
        <v>5150000</v>
      </c>
      <c r="E16" s="98">
        <v>4876500</v>
      </c>
      <c r="F16" s="98">
        <v>273500</v>
      </c>
      <c r="G16" s="99">
        <f t="shared" si="0"/>
        <v>0.946893203883495</v>
      </c>
      <c r="H16" s="100"/>
    </row>
    <row r="17" customFormat="1" ht="33" customHeight="1" spans="1:8">
      <c r="A17" s="94">
        <v>13</v>
      </c>
      <c r="B17" s="95" t="s">
        <v>24</v>
      </c>
      <c r="C17" s="96">
        <v>2</v>
      </c>
      <c r="D17" s="98">
        <v>2280000</v>
      </c>
      <c r="E17" s="98">
        <v>2279983</v>
      </c>
      <c r="F17" s="98">
        <v>17</v>
      </c>
      <c r="G17" s="99">
        <f t="shared" si="0"/>
        <v>0.999992543859649</v>
      </c>
      <c r="H17" s="100"/>
    </row>
    <row r="18" customFormat="1" ht="33" customHeight="1" spans="1:8">
      <c r="A18" s="94">
        <v>14</v>
      </c>
      <c r="B18" s="95" t="s">
        <v>27</v>
      </c>
      <c r="C18" s="96">
        <v>1</v>
      </c>
      <c r="D18" s="98">
        <v>250000</v>
      </c>
      <c r="E18" s="98">
        <v>200000</v>
      </c>
      <c r="F18" s="98">
        <v>50000</v>
      </c>
      <c r="G18" s="99">
        <f t="shared" si="0"/>
        <v>0.8</v>
      </c>
      <c r="H18" s="100"/>
    </row>
    <row r="19" customFormat="1" ht="33" customHeight="1" spans="1:8">
      <c r="A19" s="94">
        <v>15</v>
      </c>
      <c r="B19" s="95" t="s">
        <v>25</v>
      </c>
      <c r="C19" s="96">
        <v>1</v>
      </c>
      <c r="D19" s="98">
        <v>600000</v>
      </c>
      <c r="E19" s="98">
        <v>600000</v>
      </c>
      <c r="F19" s="98">
        <v>0</v>
      </c>
      <c r="G19" s="99">
        <f t="shared" si="0"/>
        <v>1</v>
      </c>
      <c r="H19" s="100"/>
    </row>
  </sheetData>
  <mergeCells count="2">
    <mergeCell ref="A1:H1"/>
    <mergeCell ref="A4:B4"/>
  </mergeCells>
  <pageMargins left="1.61388888888889" right="0.751388888888889" top="1" bottom="1" header="0.511805555555556" footer="0.511805555555556"/>
  <pageSetup paperSize="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10</vt:i4>
      </vt:variant>
    </vt:vector>
  </HeadingPairs>
  <TitlesOfParts>
    <vt:vector size="10" baseType="lpstr">
      <vt:lpstr>芒市2023年9月财政涉农资金汇总表（按单位）</vt:lpstr>
      <vt:lpstr>芒市2023年9月财政涉农资金台账</vt:lpstr>
      <vt:lpstr>2023年9月整合方案资金汇总表（按单位）</vt:lpstr>
      <vt:lpstr>2023年9月整合方案资金台账</vt:lpstr>
      <vt:lpstr>2023年9月衔接资金汇总（按资金级次）</vt:lpstr>
      <vt:lpstr>2023年衔接资金汇总表（按资金任务）</vt:lpstr>
      <vt:lpstr>2023年衔接资金汇总表（按单位）</vt:lpstr>
      <vt:lpstr>2023年9月衔接资金台账</vt:lpstr>
      <vt:lpstr>2023年9月中央和省级衔接资金汇总表（按单位）</vt:lpstr>
      <vt:lpstr>2023年9月中央和省级衔接资金台账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2022-06-20T23:37:00Z</dcterms:created>
  <dcterms:modified xsi:type="dcterms:W3CDTF">2023-11-30T07:31:11Z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2B4B7D8C2B684B5BAC03A8B24B0571BE</vt:lpwstr>
  </property>
</Properties>
</file>