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<sst xmlns="http://schemas.openxmlformats.org/spreadsheetml/2006/main" count="83">
  <si>
    <t>芒市 2020年统筹整合资金安排项目调整表</t>
  </si>
  <si>
    <t>单位：万元</t>
  </si>
  <si>
    <t>调整情况</t>
  </si>
  <si>
    <t>原登记序号</t>
  </si>
  <si>
    <t>省级文号</t>
  </si>
  <si>
    <t>州级文号</t>
  </si>
  <si>
    <t>项目资金名称</t>
  </si>
  <si>
    <t>已到位和预计到位资金情况</t>
  </si>
  <si>
    <t>项目拟安排情况及主管单位</t>
  </si>
  <si>
    <t>合计</t>
  </si>
  <si>
    <t>中央</t>
  </si>
  <si>
    <t>省</t>
  </si>
  <si>
    <t>州</t>
  </si>
  <si>
    <t>市</t>
  </si>
  <si>
    <t>芒市住房和城乡建设局</t>
  </si>
  <si>
    <t>芒市农业农村局</t>
  </si>
  <si>
    <t>芒市水利局</t>
  </si>
  <si>
    <t>芒市搬迁安置办</t>
  </si>
  <si>
    <t>芒市交通局</t>
  </si>
  <si>
    <t>遮放农场</t>
  </si>
  <si>
    <t>州环保局芒市分局</t>
  </si>
  <si>
    <t>芒市扶贫办</t>
  </si>
  <si>
    <t>芒市教育体育局</t>
  </si>
  <si>
    <t>芒市文旅局</t>
  </si>
  <si>
    <t>芒市民宗局</t>
  </si>
  <si>
    <t>芒市委组织部</t>
  </si>
  <si>
    <t>西山乡人民政府</t>
  </si>
  <si>
    <t>自然资源局</t>
  </si>
  <si>
    <t>中山乡人民政府</t>
  </si>
  <si>
    <t>勐戛镇人民政府</t>
  </si>
  <si>
    <t>备注</t>
  </si>
  <si>
    <t>其中：专项扶贫资金</t>
  </si>
  <si>
    <t>小计</t>
  </si>
  <si>
    <t>2020年农房抗震改造项目（资金分配到各乡镇）</t>
  </si>
  <si>
    <t>农村人居环境治理公厕项目</t>
  </si>
  <si>
    <t>农业产业精准扶贫（资金分解到各乡镇）(含培训50万)</t>
  </si>
  <si>
    <t>芒市2020年脱贫攻坚培育新型农业经营主体和创业致富带头人</t>
  </si>
  <si>
    <t>芒市镇下东红木园水果加工储运服务点</t>
  </si>
  <si>
    <t>烤烟房建设项目</t>
  </si>
  <si>
    <t>勐戛镇芒牛坝香果林优质高产高效桑园基地机耕路建设项目</t>
  </si>
  <si>
    <t>芒市2020年高标准农田及高效节水建设项目</t>
  </si>
  <si>
    <t>村内道路建设项目</t>
  </si>
  <si>
    <t>2020年第一批统筹整合资金农村饮水安全项目</t>
  </si>
  <si>
    <t>三台山乡邦外村自然能提水工程</t>
  </si>
  <si>
    <t>芒市水保项目小流域治理工程</t>
  </si>
  <si>
    <t>山洪灾害防治项目</t>
  </si>
  <si>
    <t>遮放镇弄喜芒市大河户拉段治理工程</t>
  </si>
  <si>
    <t>芒市中型灌区节水配套改造项目</t>
  </si>
  <si>
    <t>遮放镇顺虎曼二期安置点配套设施建设项目</t>
  </si>
  <si>
    <t>芒市异地搬迁后续产业扶持项目</t>
  </si>
  <si>
    <t>风平镇轩岗乡扶贫车间建设</t>
  </si>
  <si>
    <t>安全生命防护工程</t>
  </si>
  <si>
    <t>撤并建制村通畅工程</t>
  </si>
  <si>
    <t>窄路面加宽工程</t>
  </si>
  <si>
    <t>直过民族自然村通畅工程</t>
  </si>
  <si>
    <t>五岔路乡五岔路农村客运站项目</t>
  </si>
  <si>
    <t>农村公路硬化工程</t>
  </si>
  <si>
    <t>芒市遮放农场戛中五组通组道路硬化项目</t>
  </si>
  <si>
    <t>遮放农场胶厂生产设备更新采购安装项目</t>
  </si>
  <si>
    <t>遮放农场咖啡厂生产用水管网改造项目</t>
  </si>
  <si>
    <t>垃圾热解站及附属设施</t>
  </si>
  <si>
    <t>芒市清塘河水库上游村寨农村环境综合整治项目</t>
  </si>
  <si>
    <t>小额信贷贴息</t>
  </si>
  <si>
    <t>雨露计划</t>
  </si>
  <si>
    <t>公共卫生厕所项目</t>
  </si>
  <si>
    <t>少数民族发展资金项目（资金分解到各乡镇）</t>
  </si>
  <si>
    <t>四位一体项目（资金分配到乡镇）</t>
  </si>
  <si>
    <t>村内道路建设</t>
  </si>
  <si>
    <t>五岔路勐戛土地整治项目</t>
  </si>
  <si>
    <t>中山芒丙青树村村内道路</t>
  </si>
  <si>
    <t>勐戛镇芒牛坝村香果林小组生态茶厂项目建设</t>
  </si>
  <si>
    <t>调整前</t>
  </si>
  <si>
    <t>云财整合〔2019〕33号</t>
  </si>
  <si>
    <t>德财整合〔2019〕27号</t>
  </si>
  <si>
    <t>德宏州财政局关于提前下达贫困县2020年第三批中央统筹整合涉农资金的通知（车购税用于农村公路部分资金8553万元、农村综合改革转移支付资金1752万元）</t>
  </si>
  <si>
    <t>云财整合〔2019〕35号</t>
  </si>
  <si>
    <t>德财整合〔2019〕28号</t>
  </si>
  <si>
    <t>德宏州财政局关于提前下达贫困县2020年第二批中央财政专项扶贫资金的通知（其中扶贫发展资金1975万元、少数民族发展1000万元）</t>
  </si>
  <si>
    <t>云财整合〔2019〕36号</t>
  </si>
  <si>
    <t>德财整合〔2019〕29号</t>
  </si>
  <si>
    <t>德宏州财政局关于提前下达贫困县2020年第四批中央统筹整合涉农资金的通知（农业资源及生态保护补助8万元、农业生产发展90万元、农田建设补助资金2706.42万元）</t>
  </si>
  <si>
    <t>调整后</t>
  </si>
  <si>
    <t>注：调整地方用绿色标注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</si>
</sst>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.75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 shrinkToFit="1"/>
    </xf>
    <xf numFmtId="177" fontId="9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right" vertical="center" shrinkToFit="1"/>
    </xf>
    <xf numFmtId="177" fontId="9" fillId="2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DZ13"/>
  <sheetViews>
    <sheetView tabSelected="1" workbookViewId="0">
      <selection activeCell="U6" sqref="U6"/>
    </sheetView>
  </sheetViews>
  <sheetFormatPr defaultColWidth="9" defaultRowHeight="21" customHeight="1"/>
  <cols>
    <col min="1" max="1" width="4.75" customWidth="1"/>
    <col min="2" max="2" width="3.5" style="5" customWidth="1"/>
    <col min="3" max="3" width="6.125" style="6" customWidth="1"/>
    <col min="4" max="4" width="6" style="6" customWidth="1"/>
    <col min="5" max="5" width="19.5" style="1" customWidth="1"/>
    <col min="6" max="6" width="7.625" style="1" customWidth="1"/>
    <col min="7" max="7" width="5.25" style="1" customWidth="1"/>
    <col min="8" max="8" width="7.875" style="1" customWidth="1"/>
    <col min="9" max="11" width="2.375" style="1" customWidth="1"/>
    <col min="12" max="12" width="9" style="1" customWidth="1"/>
    <col min="13" max="13" width="7.25" style="1" customWidth="1"/>
    <col min="14" max="14" width="7.25" style="6" customWidth="1"/>
    <col min="15" max="15" width="6.625" style="6" customWidth="1"/>
    <col min="16" max="16" width="6" style="6" customWidth="1"/>
    <col min="17" max="18" width="6" style="1" customWidth="1"/>
    <col min="19" max="19" width="4.625" style="1" customWidth="1"/>
    <col min="20" max="20" width="3.875" style="1" customWidth="1"/>
    <col min="21" max="21" width="5.25" style="1" customWidth="1"/>
    <col min="22" max="22" width="6.5" style="1" customWidth="1"/>
    <col min="23" max="23" width="6" style="1" customWidth="1"/>
    <col min="24" max="24" width="7.375" style="1" customWidth="1"/>
    <col min="25" max="31" width="4.75" style="1" customWidth="1"/>
    <col min="32" max="45" width="4.875" style="1" customWidth="1"/>
    <col min="46" max="46" width="7.375" style="1" customWidth="1"/>
    <col min="47" max="51" width="4.875" style="1" customWidth="1"/>
    <col min="52" max="52" width="5.125" style="1" customWidth="1"/>
    <col min="53" max="53" width="5.75" style="1" customWidth="1"/>
    <col min="54" max="57" width="4.875" style="1" customWidth="1"/>
    <col min="58" max="58" width="4.125" style="1" customWidth="1"/>
    <col min="59" max="16384" width="9" style="1"/>
  </cols>
  <sheetData>
    <row r="1" s="1" customFormat="1" customHeight="1" spans="3:16">
      <c r="C1" s="7"/>
      <c r="D1" s="7"/>
      <c r="H1" s="8"/>
      <c r="N1" s="6"/>
      <c r="O1" s="6"/>
      <c r="P1" s="6"/>
    </row>
    <row r="2" s="2" customFormat="1" ht="24" customHeight="1" spans="3:58"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</row>
    <row r="3" s="3" customFormat="1" customHeight="1" spans="3:52">
      <c r="C3" s="10"/>
      <c r="D3" s="10"/>
      <c r="E3" s="10"/>
      <c r="N3" s="22"/>
      <c r="O3" s="22"/>
      <c r="P3" s="22"/>
      <c r="AK3" s="31"/>
      <c r="AX3" s="22" t="s">
        <v>1</v>
      </c>
      <c r="AY3" s="22"/>
      <c r="AZ3" s="22"/>
    </row>
    <row r="4" s="2" customFormat="1" ht="24" customHeight="1" spans="1:58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/>
      <c r="H4" s="13"/>
      <c r="I4" s="13"/>
      <c r="J4" s="13"/>
      <c r="K4" s="13"/>
      <c r="L4" s="13" t="s">
        <v>8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="2" customFormat="1" ht="48" spans="1:58">
      <c r="A5" s="11"/>
      <c r="B5" s="12"/>
      <c r="C5" s="13"/>
      <c r="D5" s="13"/>
      <c r="E5" s="13"/>
      <c r="F5" s="13" t="s">
        <v>9</v>
      </c>
      <c r="G5" s="13"/>
      <c r="H5" s="13" t="s">
        <v>10</v>
      </c>
      <c r="I5" s="13" t="s">
        <v>11</v>
      </c>
      <c r="J5" s="13" t="s">
        <v>12</v>
      </c>
      <c r="K5" s="13" t="s">
        <v>13</v>
      </c>
      <c r="L5" s="13" t="s">
        <v>9</v>
      </c>
      <c r="M5" s="13" t="s">
        <v>14</v>
      </c>
      <c r="N5" s="13"/>
      <c r="O5" s="13"/>
      <c r="P5" s="13" t="s">
        <v>15</v>
      </c>
      <c r="Q5" s="13"/>
      <c r="R5" s="13"/>
      <c r="S5" s="13"/>
      <c r="T5" s="13"/>
      <c r="U5" s="13"/>
      <c r="V5" s="13"/>
      <c r="W5" s="13"/>
      <c r="X5" s="13" t="s">
        <v>16</v>
      </c>
      <c r="Y5" s="13"/>
      <c r="Z5" s="13"/>
      <c r="AA5" s="13"/>
      <c r="AB5" s="13"/>
      <c r="AC5" s="13"/>
      <c r="AD5" s="13"/>
      <c r="AE5" s="13" t="s">
        <v>17</v>
      </c>
      <c r="AF5" s="13"/>
      <c r="AG5" s="13"/>
      <c r="AH5" s="13"/>
      <c r="AI5" s="13" t="s">
        <v>18</v>
      </c>
      <c r="AJ5" s="13"/>
      <c r="AK5" s="13"/>
      <c r="AL5" s="13"/>
      <c r="AM5" s="13"/>
      <c r="AN5" s="13"/>
      <c r="AO5" s="13"/>
      <c r="AP5" s="13" t="s">
        <v>19</v>
      </c>
      <c r="AQ5" s="13"/>
      <c r="AR5" s="13"/>
      <c r="AS5" s="13"/>
      <c r="AT5" s="13" t="s">
        <v>20</v>
      </c>
      <c r="AU5" s="13"/>
      <c r="AV5" s="13"/>
      <c r="AW5" s="15" t="s">
        <v>21</v>
      </c>
      <c r="AX5" s="13" t="s">
        <v>22</v>
      </c>
      <c r="AY5" s="13" t="s">
        <v>23</v>
      </c>
      <c r="AZ5" s="13" t="s">
        <v>24</v>
      </c>
      <c r="BA5" s="15" t="s">
        <v>25</v>
      </c>
      <c r="BB5" s="15" t="s">
        <v>26</v>
      </c>
      <c r="BC5" s="15" t="s">
        <v>27</v>
      </c>
      <c r="BD5" s="15" t="s">
        <v>28</v>
      </c>
      <c r="BE5" s="15" t="s">
        <v>29</v>
      </c>
      <c r="BF5" s="11" t="s">
        <v>30</v>
      </c>
    </row>
    <row r="6" s="2" customFormat="1" ht="154" customHeight="1" spans="1:58">
      <c r="A6" s="11"/>
      <c r="B6" s="12"/>
      <c r="C6" s="13"/>
      <c r="D6" s="13"/>
      <c r="E6" s="13"/>
      <c r="F6" s="14" t="s">
        <v>9</v>
      </c>
      <c r="G6" s="15" t="s">
        <v>31</v>
      </c>
      <c r="H6" s="13"/>
      <c r="I6" s="13"/>
      <c r="J6" s="13"/>
      <c r="K6" s="13"/>
      <c r="L6" s="13"/>
      <c r="M6" s="13" t="s">
        <v>32</v>
      </c>
      <c r="N6" s="13" t="s">
        <v>33</v>
      </c>
      <c r="O6" s="13" t="s">
        <v>34</v>
      </c>
      <c r="P6" s="13" t="s">
        <v>32</v>
      </c>
      <c r="Q6" s="13" t="s">
        <v>35</v>
      </c>
      <c r="R6" s="13" t="s">
        <v>36</v>
      </c>
      <c r="S6" s="28" t="s">
        <v>37</v>
      </c>
      <c r="T6" s="13" t="s">
        <v>38</v>
      </c>
      <c r="U6" s="13" t="s">
        <v>39</v>
      </c>
      <c r="V6" s="13" t="s">
        <v>40</v>
      </c>
      <c r="W6" s="13" t="s">
        <v>41</v>
      </c>
      <c r="X6" s="13" t="s">
        <v>9</v>
      </c>
      <c r="Y6" s="13" t="s">
        <v>42</v>
      </c>
      <c r="Z6" s="13" t="s">
        <v>43</v>
      </c>
      <c r="AA6" s="13" t="s">
        <v>44</v>
      </c>
      <c r="AB6" s="13" t="s">
        <v>45</v>
      </c>
      <c r="AC6" s="13" t="s">
        <v>46</v>
      </c>
      <c r="AD6" s="13" t="s">
        <v>47</v>
      </c>
      <c r="AE6" s="13" t="s">
        <v>32</v>
      </c>
      <c r="AF6" s="13" t="s">
        <v>48</v>
      </c>
      <c r="AG6" s="13" t="s">
        <v>49</v>
      </c>
      <c r="AH6" s="13" t="s">
        <v>50</v>
      </c>
      <c r="AI6" s="15" t="s">
        <v>32</v>
      </c>
      <c r="AJ6" s="13" t="s">
        <v>51</v>
      </c>
      <c r="AK6" s="13" t="s">
        <v>52</v>
      </c>
      <c r="AL6" s="13" t="s">
        <v>53</v>
      </c>
      <c r="AM6" s="13" t="s">
        <v>54</v>
      </c>
      <c r="AN6" s="13" t="s">
        <v>55</v>
      </c>
      <c r="AO6" s="13" t="s">
        <v>56</v>
      </c>
      <c r="AP6" s="15" t="s">
        <v>32</v>
      </c>
      <c r="AQ6" s="15" t="s">
        <v>57</v>
      </c>
      <c r="AR6" s="15" t="s">
        <v>58</v>
      </c>
      <c r="AS6" s="15" t="s">
        <v>59</v>
      </c>
      <c r="AT6" s="15" t="s">
        <v>32</v>
      </c>
      <c r="AU6" s="15" t="s">
        <v>60</v>
      </c>
      <c r="AV6" s="15" t="s">
        <v>61</v>
      </c>
      <c r="AW6" s="13" t="s">
        <v>62</v>
      </c>
      <c r="AX6" s="13" t="s">
        <v>63</v>
      </c>
      <c r="AY6" s="13" t="s">
        <v>64</v>
      </c>
      <c r="AZ6" s="13" t="s">
        <v>65</v>
      </c>
      <c r="BA6" s="15" t="s">
        <v>66</v>
      </c>
      <c r="BB6" s="15" t="s">
        <v>67</v>
      </c>
      <c r="BC6" s="15" t="s">
        <v>68</v>
      </c>
      <c r="BD6" s="15" t="s">
        <v>69</v>
      </c>
      <c r="BE6" s="15" t="s">
        <v>70</v>
      </c>
      <c r="BF6" s="11"/>
    </row>
    <row r="7" s="4" customFormat="1" ht="70" customHeight="1" spans="1:240">
      <c r="A7" s="16" t="s">
        <v>71</v>
      </c>
      <c r="B7" s="17">
        <v>4</v>
      </c>
      <c r="C7" s="18" t="s">
        <v>72</v>
      </c>
      <c r="D7" s="19" t="s">
        <v>73</v>
      </c>
      <c r="E7" s="20" t="s">
        <v>74</v>
      </c>
      <c r="F7" s="13">
        <f t="shared" ref="F7:F13" si="0">SUM(H7:K7)</f>
        <v>10305</v>
      </c>
      <c r="G7" s="13"/>
      <c r="H7" s="13">
        <v>10305</v>
      </c>
      <c r="I7" s="23"/>
      <c r="J7" s="23"/>
      <c r="K7" s="23"/>
      <c r="L7" s="24">
        <f t="shared" ref="L7:L13" si="1">M7+P7+X7+AE7+AI7+AP7+AT7+AW7+AX7+AY7+AZ7+BA7+BB7+BC7+BD7+BE7</f>
        <v>10305</v>
      </c>
      <c r="M7" s="25">
        <f t="shared" ref="M7:M13" si="2">+N7+O7</f>
        <v>197.9</v>
      </c>
      <c r="N7" s="26"/>
      <c r="O7" s="26">
        <v>197.9</v>
      </c>
      <c r="P7" s="25">
        <f t="shared" ref="P7:P13" si="3">Q7+R7+S7+T7+U7+V7+W7</f>
        <v>0</v>
      </c>
      <c r="Q7" s="27"/>
      <c r="R7" s="29"/>
      <c r="S7" s="29"/>
      <c r="T7" s="27"/>
      <c r="U7" s="27"/>
      <c r="V7" s="27"/>
      <c r="W7" s="27"/>
      <c r="X7" s="13">
        <f t="shared" ref="X7:X13" si="4">SUM(Y7:AD7)</f>
        <v>0</v>
      </c>
      <c r="Y7" s="27"/>
      <c r="Z7" s="27"/>
      <c r="AA7" s="27"/>
      <c r="AB7" s="27"/>
      <c r="AC7" s="27"/>
      <c r="AD7" s="27"/>
      <c r="AE7" s="27">
        <f>AF7+AG7</f>
        <v>0</v>
      </c>
      <c r="AF7" s="27"/>
      <c r="AG7" s="27"/>
      <c r="AH7" s="27"/>
      <c r="AI7" s="13">
        <f>SUM(AJ7:AN7)</f>
        <v>8553</v>
      </c>
      <c r="AJ7" s="32"/>
      <c r="AK7" s="32">
        <v>290</v>
      </c>
      <c r="AL7" s="32">
        <v>208</v>
      </c>
      <c r="AM7" s="32">
        <v>7995</v>
      </c>
      <c r="AN7" s="32">
        <v>60</v>
      </c>
      <c r="AO7" s="33"/>
      <c r="AP7" s="34">
        <f t="shared" ref="AP7:AP13" si="5">AQ7+AR7+AS7</f>
        <v>0</v>
      </c>
      <c r="AQ7" s="33"/>
      <c r="AR7" s="33"/>
      <c r="AS7" s="33"/>
      <c r="AT7" s="13">
        <f t="shared" ref="AT7:AT13" si="6">SUM(AU7:AV7)</f>
        <v>0</v>
      </c>
      <c r="AU7" s="33"/>
      <c r="AV7" s="33"/>
      <c r="AW7" s="29"/>
      <c r="AX7" s="29"/>
      <c r="AY7" s="29"/>
      <c r="AZ7" s="29"/>
      <c r="BA7" s="33">
        <v>1245.1</v>
      </c>
      <c r="BB7" s="33"/>
      <c r="BC7" s="36">
        <v>180</v>
      </c>
      <c r="BD7" s="33">
        <v>28</v>
      </c>
      <c r="BE7" s="36">
        <v>101</v>
      </c>
      <c r="BF7" s="33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="1" customFormat="1" ht="60" customHeight="1" spans="1:58">
      <c r="A8" s="16"/>
      <c r="B8" s="17">
        <v>5</v>
      </c>
      <c r="C8" s="18" t="s">
        <v>75</v>
      </c>
      <c r="D8" s="19" t="s">
        <v>76</v>
      </c>
      <c r="E8" s="20" t="s">
        <v>77</v>
      </c>
      <c r="F8" s="13">
        <f t="shared" si="0"/>
        <v>2975</v>
      </c>
      <c r="G8" s="13">
        <v>2975</v>
      </c>
      <c r="H8" s="13">
        <v>2975</v>
      </c>
      <c r="I8" s="27"/>
      <c r="J8" s="27"/>
      <c r="K8" s="27"/>
      <c r="L8" s="24">
        <f t="shared" si="1"/>
        <v>2975</v>
      </c>
      <c r="M8" s="25">
        <f t="shared" si="2"/>
        <v>0</v>
      </c>
      <c r="N8" s="25"/>
      <c r="O8" s="25"/>
      <c r="P8" s="25">
        <f t="shared" si="3"/>
        <v>1034.9711</v>
      </c>
      <c r="Q8" s="27">
        <v>62.9711</v>
      </c>
      <c r="R8" s="27"/>
      <c r="S8" s="27">
        <v>99</v>
      </c>
      <c r="T8" s="27">
        <v>873</v>
      </c>
      <c r="U8" s="27"/>
      <c r="V8" s="27"/>
      <c r="W8" s="27"/>
      <c r="X8" s="13">
        <f t="shared" si="4"/>
        <v>389</v>
      </c>
      <c r="Y8" s="30">
        <v>389</v>
      </c>
      <c r="Z8" s="27"/>
      <c r="AA8" s="27"/>
      <c r="AB8" s="27"/>
      <c r="AC8" s="27"/>
      <c r="AD8" s="27"/>
      <c r="AE8" s="27">
        <f>SUM(AF8:AH8)</f>
        <v>286</v>
      </c>
      <c r="AF8" s="30">
        <v>150</v>
      </c>
      <c r="AG8" s="27">
        <v>16</v>
      </c>
      <c r="AH8" s="27">
        <v>120</v>
      </c>
      <c r="AI8" s="13">
        <f>SUM(AJ8:AO8)</f>
        <v>0</v>
      </c>
      <c r="AJ8" s="27"/>
      <c r="AK8" s="27"/>
      <c r="AL8" s="27"/>
      <c r="AM8" s="27"/>
      <c r="AN8" s="27"/>
      <c r="AO8" s="27"/>
      <c r="AP8" s="34">
        <f t="shared" si="5"/>
        <v>0</v>
      </c>
      <c r="AQ8" s="34"/>
      <c r="AR8" s="34"/>
      <c r="AS8" s="34"/>
      <c r="AT8" s="13">
        <f t="shared" si="6"/>
        <v>0</v>
      </c>
      <c r="AU8" s="34"/>
      <c r="AV8" s="34"/>
      <c r="AW8" s="27">
        <v>137.0289</v>
      </c>
      <c r="AX8" s="27">
        <v>205</v>
      </c>
      <c r="AY8" s="27"/>
      <c r="AZ8" s="27"/>
      <c r="BA8" s="34"/>
      <c r="BB8" s="34">
        <v>923</v>
      </c>
      <c r="BC8" s="34"/>
      <c r="BD8" s="34"/>
      <c r="BE8" s="34"/>
      <c r="BF8" s="37"/>
    </row>
    <row r="9" s="1" customFormat="1" ht="84.75" customHeight="1" spans="1:58">
      <c r="A9" s="16"/>
      <c r="B9" s="17">
        <v>6</v>
      </c>
      <c r="C9" s="18" t="s">
        <v>78</v>
      </c>
      <c r="D9" s="19" t="s">
        <v>79</v>
      </c>
      <c r="E9" s="20" t="s">
        <v>80</v>
      </c>
      <c r="F9" s="13">
        <f t="shared" si="0"/>
        <v>2804.42</v>
      </c>
      <c r="G9" s="13"/>
      <c r="H9" s="13">
        <v>2804.42</v>
      </c>
      <c r="I9" s="27"/>
      <c r="J9" s="27"/>
      <c r="K9" s="27"/>
      <c r="L9" s="24">
        <f t="shared" si="1"/>
        <v>2804.42</v>
      </c>
      <c r="M9" s="25">
        <f t="shared" si="2"/>
        <v>0</v>
      </c>
      <c r="N9" s="25"/>
      <c r="O9" s="25"/>
      <c r="P9" s="25">
        <f t="shared" si="3"/>
        <v>2706.42</v>
      </c>
      <c r="Q9" s="27"/>
      <c r="R9" s="27"/>
      <c r="S9" s="27"/>
      <c r="T9" s="27"/>
      <c r="U9" s="27"/>
      <c r="V9" s="30">
        <v>2706.42</v>
      </c>
      <c r="W9" s="27"/>
      <c r="X9" s="13">
        <f t="shared" si="4"/>
        <v>0</v>
      </c>
      <c r="Y9" s="27"/>
      <c r="Z9" s="27"/>
      <c r="AA9" s="27"/>
      <c r="AB9" s="27"/>
      <c r="AC9" s="27"/>
      <c r="AD9" s="27"/>
      <c r="AE9" s="27">
        <f>AF9+AG9</f>
        <v>0</v>
      </c>
      <c r="AF9" s="27"/>
      <c r="AG9" s="27"/>
      <c r="AH9" s="27"/>
      <c r="AI9" s="13">
        <f>SUM(AJ9:AO9)</f>
        <v>0</v>
      </c>
      <c r="AJ9" s="27"/>
      <c r="AK9" s="27"/>
      <c r="AL9" s="27"/>
      <c r="AM9" s="27"/>
      <c r="AN9" s="27"/>
      <c r="AO9" s="27"/>
      <c r="AP9" s="34">
        <f t="shared" si="5"/>
        <v>0</v>
      </c>
      <c r="AQ9" s="34"/>
      <c r="AR9" s="34"/>
      <c r="AS9" s="34"/>
      <c r="AT9" s="13">
        <f t="shared" si="6"/>
        <v>98</v>
      </c>
      <c r="AU9" s="35">
        <v>98</v>
      </c>
      <c r="AV9" s="34"/>
      <c r="AW9" s="27"/>
      <c r="AX9" s="27"/>
      <c r="AY9" s="27"/>
      <c r="AZ9" s="27"/>
      <c r="BA9" s="34"/>
      <c r="BB9" s="34"/>
      <c r="BC9" s="34"/>
      <c r="BD9" s="34"/>
      <c r="BE9" s="34"/>
      <c r="BF9" s="34"/>
    </row>
    <row r="10" s="4" customFormat="1" ht="70" customHeight="1" spans="1:240">
      <c r="A10" s="16" t="s">
        <v>81</v>
      </c>
      <c r="B10" s="17">
        <v>4</v>
      </c>
      <c r="C10" s="18" t="s">
        <v>72</v>
      </c>
      <c r="D10" s="19" t="s">
        <v>73</v>
      </c>
      <c r="E10" s="20" t="s">
        <v>74</v>
      </c>
      <c r="F10" s="13">
        <f t="shared" si="0"/>
        <v>10305</v>
      </c>
      <c r="G10" s="13"/>
      <c r="H10" s="13">
        <v>10305</v>
      </c>
      <c r="I10" s="23"/>
      <c r="J10" s="23"/>
      <c r="K10" s="23"/>
      <c r="L10" s="24">
        <f t="shared" si="1"/>
        <v>10305</v>
      </c>
      <c r="M10" s="25">
        <f t="shared" si="2"/>
        <v>197.9</v>
      </c>
      <c r="N10" s="26"/>
      <c r="O10" s="26">
        <v>197.9</v>
      </c>
      <c r="P10" s="25">
        <f t="shared" si="3"/>
        <v>0</v>
      </c>
      <c r="Q10" s="27"/>
      <c r="R10" s="29"/>
      <c r="S10" s="29"/>
      <c r="T10" s="27"/>
      <c r="U10" s="27"/>
      <c r="V10" s="27"/>
      <c r="W10" s="27"/>
      <c r="X10" s="13">
        <f t="shared" si="4"/>
        <v>0</v>
      </c>
      <c r="Y10" s="27"/>
      <c r="Z10" s="27"/>
      <c r="AA10" s="27"/>
      <c r="AB10" s="27"/>
      <c r="AC10" s="27"/>
      <c r="AD10" s="27"/>
      <c r="AE10" s="27">
        <f>AF10+AG10</f>
        <v>0</v>
      </c>
      <c r="AF10" s="27"/>
      <c r="AG10" s="27"/>
      <c r="AH10" s="27"/>
      <c r="AI10" s="13">
        <f>SUM(AJ10:AN10)</f>
        <v>8553</v>
      </c>
      <c r="AJ10" s="32"/>
      <c r="AK10" s="32">
        <v>290</v>
      </c>
      <c r="AL10" s="32">
        <v>208</v>
      </c>
      <c r="AM10" s="32">
        <v>7995</v>
      </c>
      <c r="AN10" s="32">
        <v>60</v>
      </c>
      <c r="AO10" s="33"/>
      <c r="AP10" s="34">
        <f t="shared" si="5"/>
        <v>0</v>
      </c>
      <c r="AQ10" s="33"/>
      <c r="AR10" s="33"/>
      <c r="AS10" s="33"/>
      <c r="AT10" s="13">
        <f t="shared" si="6"/>
        <v>0</v>
      </c>
      <c r="AU10" s="33"/>
      <c r="AV10" s="33"/>
      <c r="AW10" s="29"/>
      <c r="AX10" s="29"/>
      <c r="AY10" s="29"/>
      <c r="AZ10" s="29"/>
      <c r="BA10" s="33">
        <v>1245.1</v>
      </c>
      <c r="BB10" s="33"/>
      <c r="BC10" s="36">
        <v>281</v>
      </c>
      <c r="BD10" s="33">
        <v>28</v>
      </c>
      <c r="BE10" s="33"/>
      <c r="BF10" s="33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="1" customFormat="1" ht="60" customHeight="1" spans="1:58">
      <c r="A11" s="16"/>
      <c r="B11" s="17">
        <v>5</v>
      </c>
      <c r="C11" s="18" t="s">
        <v>75</v>
      </c>
      <c r="D11" s="19" t="s">
        <v>76</v>
      </c>
      <c r="E11" s="20" t="s">
        <v>77</v>
      </c>
      <c r="F11" s="13">
        <f t="shared" si="0"/>
        <v>2975</v>
      </c>
      <c r="G11" s="13">
        <v>2975</v>
      </c>
      <c r="H11" s="13">
        <v>2975</v>
      </c>
      <c r="I11" s="27"/>
      <c r="J11" s="27"/>
      <c r="K11" s="27"/>
      <c r="L11" s="24">
        <f t="shared" si="1"/>
        <v>2975</v>
      </c>
      <c r="M11" s="25">
        <f t="shared" si="2"/>
        <v>0</v>
      </c>
      <c r="N11" s="25"/>
      <c r="O11" s="25"/>
      <c r="P11" s="25">
        <f t="shared" si="3"/>
        <v>1472.9711</v>
      </c>
      <c r="Q11" s="27">
        <v>62.9711</v>
      </c>
      <c r="R11" s="27"/>
      <c r="S11" s="27">
        <v>99</v>
      </c>
      <c r="T11" s="27">
        <v>873</v>
      </c>
      <c r="U11" s="30">
        <v>120</v>
      </c>
      <c r="V11" s="30">
        <v>318</v>
      </c>
      <c r="W11" s="27"/>
      <c r="X11" s="13">
        <f t="shared" si="4"/>
        <v>0</v>
      </c>
      <c r="Y11" s="27"/>
      <c r="Z11" s="27"/>
      <c r="AA11" s="27"/>
      <c r="AB11" s="27"/>
      <c r="AC11" s="27"/>
      <c r="AD11" s="27"/>
      <c r="AE11" s="27">
        <f>SUM(AF11:AH11)</f>
        <v>136</v>
      </c>
      <c r="AF11" s="27"/>
      <c r="AG11" s="27">
        <v>16</v>
      </c>
      <c r="AH11" s="27">
        <v>120</v>
      </c>
      <c r="AI11" s="13">
        <f>SUM(AJ11:AO11)</f>
        <v>0</v>
      </c>
      <c r="AJ11" s="27"/>
      <c r="AK11" s="27"/>
      <c r="AL11" s="27"/>
      <c r="AM11" s="27"/>
      <c r="AN11" s="27"/>
      <c r="AO11" s="27"/>
      <c r="AP11" s="34">
        <f t="shared" si="5"/>
        <v>0</v>
      </c>
      <c r="AQ11" s="34"/>
      <c r="AR11" s="34"/>
      <c r="AS11" s="34"/>
      <c r="AT11" s="13">
        <f t="shared" si="6"/>
        <v>0</v>
      </c>
      <c r="AU11" s="34"/>
      <c r="AV11" s="34"/>
      <c r="AW11" s="27">
        <v>137.0289</v>
      </c>
      <c r="AX11" s="27">
        <v>205</v>
      </c>
      <c r="AY11" s="27"/>
      <c r="AZ11" s="27"/>
      <c r="BA11" s="34"/>
      <c r="BB11" s="34">
        <v>923</v>
      </c>
      <c r="BC11" s="34"/>
      <c r="BD11" s="34"/>
      <c r="BE11" s="36">
        <v>101</v>
      </c>
      <c r="BF11" s="37"/>
    </row>
    <row r="12" s="1" customFormat="1" ht="84.75" customHeight="1" spans="1:58">
      <c r="A12" s="16"/>
      <c r="B12" s="17">
        <v>6</v>
      </c>
      <c r="C12" s="18" t="s">
        <v>78</v>
      </c>
      <c r="D12" s="19" t="s">
        <v>79</v>
      </c>
      <c r="E12" s="20" t="s">
        <v>80</v>
      </c>
      <c r="F12" s="13">
        <f t="shared" si="0"/>
        <v>2804.42</v>
      </c>
      <c r="G12" s="13"/>
      <c r="H12" s="13">
        <v>2804.42</v>
      </c>
      <c r="I12" s="27"/>
      <c r="J12" s="27"/>
      <c r="K12" s="27"/>
      <c r="L12" s="24">
        <f t="shared" si="1"/>
        <v>2804.42</v>
      </c>
      <c r="M12" s="25">
        <f t="shared" si="2"/>
        <v>0</v>
      </c>
      <c r="N12" s="25"/>
      <c r="O12" s="25"/>
      <c r="P12" s="25">
        <f t="shared" si="3"/>
        <v>1539.42</v>
      </c>
      <c r="Q12" s="27"/>
      <c r="R12" s="27"/>
      <c r="S12" s="27"/>
      <c r="T12" s="27"/>
      <c r="U12" s="27"/>
      <c r="V12" s="30">
        <v>1539.42</v>
      </c>
      <c r="W12" s="27"/>
      <c r="X12" s="13">
        <f t="shared" si="4"/>
        <v>729</v>
      </c>
      <c r="Y12" s="30">
        <v>389</v>
      </c>
      <c r="Z12" s="30">
        <v>340</v>
      </c>
      <c r="AA12" s="27"/>
      <c r="AB12" s="27"/>
      <c r="AC12" s="27"/>
      <c r="AD12" s="27"/>
      <c r="AE12" s="27">
        <f>AF12+AG12</f>
        <v>150</v>
      </c>
      <c r="AF12" s="30">
        <v>150</v>
      </c>
      <c r="AG12" s="27"/>
      <c r="AH12" s="27"/>
      <c r="AI12" s="13">
        <f>SUM(AJ12:AO12)</f>
        <v>0</v>
      </c>
      <c r="AJ12" s="27"/>
      <c r="AK12" s="27"/>
      <c r="AL12" s="27"/>
      <c r="AM12" s="27"/>
      <c r="AN12" s="27"/>
      <c r="AO12" s="27"/>
      <c r="AP12" s="34">
        <f t="shared" si="5"/>
        <v>0</v>
      </c>
      <c r="AQ12" s="34"/>
      <c r="AR12" s="34"/>
      <c r="AS12" s="34"/>
      <c r="AT12" s="13">
        <f t="shared" si="6"/>
        <v>386</v>
      </c>
      <c r="AU12" s="35">
        <v>386</v>
      </c>
      <c r="AV12" s="34"/>
      <c r="AW12" s="27"/>
      <c r="AX12" s="27"/>
      <c r="AY12" s="27"/>
      <c r="AZ12" s="27"/>
      <c r="BA12" s="34"/>
      <c r="BB12" s="34"/>
      <c r="BC12" s="34"/>
      <c r="BD12" s="34"/>
      <c r="BE12" s="34"/>
      <c r="BF12" s="34"/>
    </row>
    <row r="13" s="5" customFormat="1" ht="33" customHeight="1" spans="1:16354">
      <c r="A13" s="21" t="s">
        <v>82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</row>
  </sheetData>
  <mergeCells count="28">
    <mergeCell ref="C1:D1"/>
    <mergeCell ref="C2:BF2"/>
    <mergeCell ref="C3:E3"/>
    <mergeCell ref="AX3:AZ3"/>
    <mergeCell ref="F4:K4"/>
    <mergeCell ref="L4:BF4"/>
    <mergeCell ref="F5:G5"/>
    <mergeCell ref="M5:O5"/>
    <mergeCell ref="P5:W5"/>
    <mergeCell ref="X5:AD5"/>
    <mergeCell ref="AE5:AH5"/>
    <mergeCell ref="AI5:AO5"/>
    <mergeCell ref="AP5:AS5"/>
    <mergeCell ref="AT5:AV5"/>
    <mergeCell ref="A13:BF13"/>
    <mergeCell ref="A4:A6"/>
    <mergeCell ref="A7:A9"/>
    <mergeCell ref="A10:A12"/>
    <mergeCell ref="B4:B6"/>
    <mergeCell ref="C4:C6"/>
    <mergeCell ref="D4:D6"/>
    <mergeCell ref="E4:E6"/>
    <mergeCell ref="H5:H6"/>
    <mergeCell ref="I5:I6"/>
    <mergeCell ref="J5:J6"/>
    <mergeCell ref="K5:K6"/>
    <mergeCell ref="L5:L6"/>
    <mergeCell ref="BF5:BF6"/>
  </mergeCells>
  <pageMargins left="0.751388888888889" right="0.751388888888889" top="1" bottom="1" header="0.511805555555556" footer="0.511805555555556"/>
  <pageSetup paperSize="8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2020-04-10T00:01:00Z</dcterms:created>
  <dcterms:modified xsi:type="dcterms:W3CDTF">2020-05-08T07:01:37Z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